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codeName="ThisWorkbook" autoCompressPictures="0"/>
  <mc:AlternateContent xmlns:mc="http://schemas.openxmlformats.org/markup-compatibility/2006">
    <mc:Choice Requires="x15">
      <x15ac:absPath xmlns:x15ac="http://schemas.microsoft.com/office/spreadsheetml/2010/11/ac" url="/Users/jkattakkayamsure/Downloads/"/>
    </mc:Choice>
  </mc:AlternateContent>
  <xr:revisionPtr revIDLastSave="0" documentId="13_ncr:1_{7E89A22D-8495-CA45-B21C-86D70D76C58D}" xr6:coauthVersionLast="47" xr6:coauthVersionMax="47" xr10:uidLastSave="{00000000-0000-0000-0000-000000000000}"/>
  <bookViews>
    <workbookView xWindow="7300" yWindow="4640" windowWidth="24280" windowHeight="14560" firstSheet="1" activeTab="9" xr2:uid="{00000000-000D-0000-FFFF-FFFF00000000}"/>
  </bookViews>
  <sheets>
    <sheet name="Instructions" sheetId="15" r:id="rId1"/>
    <sheet name="Loan A" sheetId="1" r:id="rId2"/>
    <sheet name="Loan A (Solution)" sheetId="6" r:id="rId3"/>
    <sheet name="Loan B" sheetId="7" r:id="rId4"/>
    <sheet name="Loan B (Solution)" sheetId="8" r:id="rId5"/>
    <sheet name="Loan C" sheetId="9" r:id="rId6"/>
    <sheet name="Loan C (Solution)" sheetId="10" r:id="rId7"/>
    <sheet name="Loan D" sheetId="11" r:id="rId8"/>
    <sheet name="Loan D (Solution)" sheetId="12" r:id="rId9"/>
    <sheet name="Loan E" sheetId="13" r:id="rId10"/>
    <sheet name="Loan E (Solution)"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1" i="13" l="1"/>
  <c r="B10" i="11"/>
  <c r="B10" i="9"/>
  <c r="B10" i="7"/>
  <c r="B12" i="1"/>
  <c r="B11" i="1"/>
  <c r="B10" i="1"/>
  <c r="B11" i="14"/>
  <c r="B10" i="12"/>
  <c r="B10" i="10"/>
  <c r="B10" i="8"/>
  <c r="B12" i="6"/>
  <c r="B11" i="6"/>
  <c r="B10" i="6"/>
</calcChain>
</file>

<file path=xl/sharedStrings.xml><?xml version="1.0" encoding="utf-8"?>
<sst xmlns="http://schemas.openxmlformats.org/spreadsheetml/2006/main" count="106" uniqueCount="26">
  <si>
    <t>Variable</t>
  </si>
  <si>
    <t>Value</t>
  </si>
  <si>
    <t>Payment/month (total)</t>
  </si>
  <si>
    <t>Loan term (years)</t>
  </si>
  <si>
    <t>Payment for first month (interest)</t>
  </si>
  <si>
    <t>Payment for first month (principal)</t>
  </si>
  <si>
    <t>Commercial Vehicle Loan A</t>
  </si>
  <si>
    <t>To: Ishan (Food2Go)</t>
  </si>
  <si>
    <t>Subject: Enquiry about your company's auto loan</t>
  </si>
  <si>
    <t>Good day Sir,
We are pleased to offer an auto loan to your company totalling $80,000. The loan will be repaid over five years, with an annual interest rate of 3%.
Kindly inform us if you wish to take up the loan. Thank you.
XYZ Bank</t>
  </si>
  <si>
    <t>Principal</t>
  </si>
  <si>
    <t>Interest rate</t>
  </si>
  <si>
    <t>Commercial Vehicle Loan B</t>
  </si>
  <si>
    <t>Subject: About your car loan</t>
  </si>
  <si>
    <t>Dear Sir,
Thank you for writing in about your interest pertaining to our car loan products.
We will be able to arrange for 6-year car loan for a sum of $75,000. You would be expected to pay $1,100 per month throughout the payment period.
Thank you very much for your consideration.
HighLow Credit</t>
  </si>
  <si>
    <t>Subject: Loan details</t>
  </si>
  <si>
    <t>Mr Ishan,
Thank you for the conversation we had earlier.
Our company will be most willing to extend a 4.5 year loan to you, at an attractive interest rate of 2% per year. You will be expected to pay around $1,050 per month to cover both the principal and interest.
Do let us know if you would like to follow up with this loan.
Simple Finance</t>
  </si>
  <si>
    <t>Commercial Vehicle Loan C</t>
  </si>
  <si>
    <t>Commercial Vehicle Loan D</t>
  </si>
  <si>
    <t>Subject: Food2Go - Commercial Vehicle Loan</t>
  </si>
  <si>
    <t>Dear Mr Ishan (Food2Go),
Thank you for providing more information about your company's requirements.
We are pleased to extend a loan amounting to $85,000 to your company at an interest rate of 2.5%. With fixed regular payments, you can expect to pay $1,200 per month to service the debt.
Hoping to hear from you!
Fast Capital</t>
  </si>
  <si>
    <t>Subject: Your loan scenario</t>
  </si>
  <si>
    <t>Amount remaining after initial financing</t>
  </si>
  <si>
    <t>Initial loan term (years)</t>
  </si>
  <si>
    <t>Commercial Vehicle Loan E</t>
  </si>
  <si>
    <t>Good afternoon, Mr Ishan (Food2Go),
Thank you for explaining your company's loan circumstance to us.
We understand you are able to provide maximum monthly payments of $1100. We are able to provide a loan of $60000 for an initial period of four years, at an interest rate of 1.5%. Subsequently, after the four years term, we can discuss about the refinancing of the remaining principal and accumulted interest.
Please feel free to contact us for any enquiries.
Flexi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</si>
</sst>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6" formatCode="[$₹-4009]\ #,##0.00;[Red][$₹-4009]\ \-#,##0.00"/>
    <numFmt numFmtId="167" formatCode="[$₹-4009]\ #,##0;[Red][$₹-4009]\ \-#,##0"/>
  </numFmts>
  <fonts count="3" x14ac:knownFonts="1">
    <font>
      <sz val="11"/>
      <color theme="1"/>
      <name val="Calibri"/>
      <family val="2"/>
      <scheme val="minor"/>
    </font>
    <font>
      <b/>
      <sz val="22"/>
      <name val="Calibri"/>
      <family val="2"/>
    </font>
    <font>
      <sz val="16"/>
      <color theme="1"/>
      <name val="Calibri"/>
      <family val="2"/>
      <scheme val="minor"/>
    </font>
  </fonts>
  <fills count="4">
    <fill>
      <patternFill patternType="none"/>
    </fill>
    <fill>
      <patternFill patternType="gray125"/>
    </fill>
    <fill>
      <patternFill patternType="solid">
        <fgColor rgb="FFECBFF5"/>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2" borderId="0" xfId="0" applyFont="1" applyFill="1" applyAlignment="1">
      <alignmen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2" fillId="0" borderId="0" xfId="0" applyFont="1"/>
    <xf numFmtId="0" fontId="2" fillId="0" borderId="1" xfId="0" applyFont="1" applyBorder="1"/>
    <xf numFmtId="6" fontId="2" fillId="0" borderId="1" xfId="0" applyNumberFormat="1" applyFont="1" applyBorder="1"/>
    <xf numFmtId="0" fontId="2" fillId="3" borderId="1" xfId="0" applyFont="1" applyFill="1" applyBorder="1"/>
    <xf numFmtId="10" fontId="2" fillId="0" borderId="1" xfId="0" applyNumberFormat="1" applyFont="1" applyBorder="1"/>
    <xf numFmtId="0" fontId="2" fillId="0" borderId="1" xfId="0" applyNumberFormat="1" applyFont="1" applyBorder="1"/>
    <xf numFmtId="8" fontId="2" fillId="3" borderId="1" xfId="0" applyNumberFormat="1" applyFont="1" applyFill="1" applyBorder="1"/>
    <xf numFmtId="9" fontId="0" fillId="0" borderId="0" xfId="0" applyNumberFormat="1"/>
    <xf numFmtId="10" fontId="2" fillId="3" borderId="1" xfId="0" applyNumberFormat="1" applyFont="1" applyFill="1" applyBorder="1"/>
    <xf numFmtId="6" fontId="2" fillId="3" borderId="1" xfId="0" applyNumberFormat="1" applyFont="1" applyFill="1" applyBorder="1"/>
    <xf numFmtId="8" fontId="2" fillId="0" borderId="1" xfId="0" applyNumberFormat="1" applyFont="1" applyFill="1" applyBorder="1"/>
    <xf numFmtId="10" fontId="2" fillId="0" borderId="1" xfId="0" applyNumberFormat="1" applyFont="1" applyFill="1" applyBorder="1"/>
    <xf numFmtId="6" fontId="2" fillId="0" borderId="1" xfId="0" applyNumberFormat="1" applyFont="1" applyFill="1" applyBorder="1"/>
    <xf numFmtId="2" fontId="2" fillId="3" borderId="1" xfId="0" applyNumberFormat="1" applyFont="1" applyFill="1" applyBorder="1"/>
    <xf numFmtId="0" fontId="2" fillId="0" borderId="0" xfId="0" applyFont="1" applyAlignment="1">
      <alignment wrapText="1"/>
    </xf>
    <xf numFmtId="0" fontId="2" fillId="0" borderId="1" xfId="0" applyFont="1" applyFill="1" applyBorder="1"/>
    <xf numFmtId="2" fontId="2" fillId="0" borderId="1" xfId="0" applyNumberFormat="1" applyFont="1" applyFill="1" applyBorder="1"/>
    <xf numFmtId="0" fontId="2" fillId="0" borderId="0" xfId="0" applyFont="1" applyAlignment="1">
      <alignment vertical="center" wrapText="1"/>
    </xf>
    <xf numFmtId="166" fontId="2" fillId="0" borderId="1" xfId="0" applyNumberFormat="1" applyFont="1" applyFill="1" applyBorder="1"/>
    <xf numFmtId="167" fontId="2" fillId="3"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497528</xdr:colOff>
      <xdr:row>33</xdr:row>
      <xdr:rowOff>38099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0"/>
          <a:ext cx="8752528" cy="5905499"/>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2000" b="1">
              <a:solidFill>
                <a:schemeClr val="dk1"/>
              </a:solidFill>
              <a:effectLst/>
              <a:latin typeface="+mn-lt"/>
              <a:ea typeface="+mn-ea"/>
              <a:cs typeface="+mn-cs"/>
            </a:rPr>
            <a:t>Mini</a:t>
          </a:r>
          <a:r>
            <a:rPr lang="en-SG" sz="2000" b="1" baseline="0">
              <a:solidFill>
                <a:schemeClr val="dk1"/>
              </a:solidFill>
              <a:effectLst/>
              <a:latin typeface="+mn-lt"/>
              <a:ea typeface="+mn-ea"/>
              <a:cs typeface="+mn-cs"/>
            </a:rPr>
            <a:t> Challenge </a:t>
          </a:r>
          <a:endParaRPr lang="en-SG" sz="2000">
            <a:effectLst/>
          </a:endParaRPr>
        </a:p>
        <a:p>
          <a:r>
            <a:rPr lang="en-US" sz="2000" b="0" i="0" baseline="0">
              <a:solidFill>
                <a:schemeClr val="dk1"/>
              </a:solidFill>
              <a:effectLst/>
              <a:latin typeface="+mn-lt"/>
              <a:ea typeface="+mn-ea"/>
              <a:cs typeface="+mn-cs"/>
            </a:rPr>
            <a:t> </a:t>
          </a:r>
        </a:p>
        <a:p>
          <a:r>
            <a:rPr lang="en-US" sz="2000" b="0" i="0" baseline="0">
              <a:solidFill>
                <a:schemeClr val="dk1"/>
              </a:solidFill>
              <a:effectLst/>
              <a:latin typeface="+mn-lt"/>
              <a:ea typeface="+mn-ea"/>
              <a:cs typeface="+mn-cs"/>
            </a:rPr>
            <a:t>Food2Go is acquiring new delivery vans! Ishan plans to apply for some commercial vehicle loans to service the cost of these delivery vans. After contacting several banks for their loan offerings, he received information on five products. However, all of their loan descriptions were incomplete, with some lacking payment periods and some even missing interest rates!</a:t>
          </a:r>
        </a:p>
        <a:p>
          <a:endParaRPr lang="en-US" sz="2000" b="0" i="0" baseline="0">
            <a:solidFill>
              <a:schemeClr val="dk1"/>
            </a:solidFill>
            <a:effectLst/>
            <a:latin typeface="+mn-lt"/>
            <a:ea typeface="+mn-ea"/>
            <a:cs typeface="+mn-cs"/>
          </a:endParaRPr>
        </a:p>
        <a:p>
          <a:r>
            <a:rPr lang="en-US" sz="2000" b="0" i="0" baseline="0">
              <a:solidFill>
                <a:schemeClr val="dk1"/>
              </a:solidFill>
              <a:effectLst/>
              <a:latin typeface="+mn-lt"/>
              <a:ea typeface="+mn-ea"/>
              <a:cs typeface="+mn-cs"/>
            </a:rPr>
            <a:t>Let's use Financial Functions to help Ishan out.</a:t>
          </a:r>
        </a:p>
        <a:p>
          <a:endParaRPr lang="en-US" sz="2000" b="0" i="0" baseline="0">
            <a:solidFill>
              <a:schemeClr val="dk1"/>
            </a:solidFill>
            <a:effectLst/>
            <a:latin typeface="+mn-lt"/>
            <a:ea typeface="+mn-ea"/>
            <a:cs typeface="+mn-cs"/>
          </a:endParaRPr>
        </a:p>
        <a:p>
          <a:r>
            <a:rPr lang="en-US" sz="2000" b="0" i="0" baseline="0">
              <a:solidFill>
                <a:schemeClr val="dk1"/>
              </a:solidFill>
              <a:effectLst/>
              <a:latin typeface="+mn-lt"/>
              <a:ea typeface="+mn-ea"/>
              <a:cs typeface="+mn-cs"/>
            </a:rPr>
            <a:t>There are five worksheets containing information on the five different products (Loans A-E).</a:t>
          </a:r>
        </a:p>
        <a:p>
          <a:endParaRPr lang="en-US" sz="2000" b="0" i="0" baseline="0">
            <a:solidFill>
              <a:schemeClr val="dk1"/>
            </a:solidFill>
            <a:effectLst/>
            <a:latin typeface="+mn-lt"/>
            <a:ea typeface="+mn-ea"/>
            <a:cs typeface="+mn-cs"/>
          </a:endParaRPr>
        </a:p>
        <a:p>
          <a:r>
            <a:rPr lang="en-US" sz="2000" b="0" i="0" baseline="0">
              <a:solidFill>
                <a:schemeClr val="dk1"/>
              </a:solidFill>
              <a:effectLst/>
              <a:latin typeface="+mn-lt"/>
              <a:ea typeface="+mn-ea"/>
              <a:cs typeface="+mn-cs"/>
            </a:rPr>
            <a:t>Read the loan descriptions for each loan carefully, then key in the respective information about the loan in the table below. </a:t>
          </a:r>
          <a:r>
            <a:rPr lang="en-US" sz="2000" b="1" i="0" baseline="0">
              <a:solidFill>
                <a:schemeClr val="dk1"/>
              </a:solidFill>
              <a:effectLst/>
              <a:latin typeface="+mn-lt"/>
              <a:ea typeface="+mn-ea"/>
              <a:cs typeface="+mn-cs"/>
            </a:rPr>
            <a:t>The cells in green require you to apply financial functions to obtain the required information. Express all your results in positive numbers!</a:t>
          </a:r>
        </a:p>
        <a:p>
          <a:endParaRPr lang="en-US" sz="2000" b="0" i="0" baseline="0">
            <a:solidFill>
              <a:schemeClr val="dk1"/>
            </a:solidFill>
            <a:effectLst/>
            <a:latin typeface="+mn-lt"/>
            <a:ea typeface="+mn-ea"/>
            <a:cs typeface="+mn-cs"/>
          </a:endParaRPr>
        </a:p>
        <a:p>
          <a:r>
            <a:rPr lang="en-US" sz="2000" b="0" i="0" baseline="0">
              <a:solidFill>
                <a:schemeClr val="dk1"/>
              </a:solidFill>
              <a:effectLst/>
              <a:latin typeface="+mn-lt"/>
              <a:ea typeface="+mn-ea"/>
              <a:cs typeface="+mn-cs"/>
            </a:rPr>
            <a:t>Compare your answers for each of the loans in the respective Solution worksheets.</a:t>
          </a:r>
          <a:endParaRPr lang="en-US" sz="2000" b="1" i="0" baseline="0">
            <a:solidFill>
              <a:schemeClr val="accent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5767614" y="0"/>
          <a:ext cx="918936" cy="3782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319314</xdr:colOff>
      <xdr:row>0</xdr:row>
      <xdr:rowOff>0</xdr:rowOff>
    </xdr:from>
    <xdr:to>
      <xdr:col>7</xdr:col>
      <xdr:colOff>19050</xdr:colOff>
      <xdr:row>1</xdr:row>
      <xdr:rowOff>16286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815489" y="0"/>
          <a:ext cx="918936" cy="3782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6" workbookViewId="0">
      <selection activeCell="D34" sqref="D34"/>
    </sheetView>
  </sheetViews>
  <sheetFormatPr baseColWidth="10" defaultRowHeight="15" x14ac:dyDescent="0.2"/>
  <sheetData/>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1"/>
  <sheetViews>
    <sheetView tabSelected="1" topLeftCell="A4" workbookViewId="0">
      <selection activeCell="B12" sqref="B12"/>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24</v>
      </c>
      <c r="B1" s="1"/>
      <c r="C1" s="2"/>
      <c r="D1" s="3"/>
      <c r="E1" s="3"/>
      <c r="F1" s="3"/>
      <c r="G1" s="3"/>
    </row>
    <row r="2" spans="1:8" ht="21" x14ac:dyDescent="0.25">
      <c r="A2" s="4" t="s">
        <v>7</v>
      </c>
      <c r="C2" s="4"/>
    </row>
    <row r="3" spans="1:8" ht="21" x14ac:dyDescent="0.25">
      <c r="A3" s="4" t="s">
        <v>21</v>
      </c>
      <c r="C3" s="4"/>
    </row>
    <row r="4" spans="1:8" ht="377.25" customHeight="1" x14ac:dyDescent="0.25">
      <c r="A4" s="21" t="s">
        <v>25</v>
      </c>
      <c r="C4" s="4"/>
    </row>
    <row r="6" spans="1:8" ht="21" x14ac:dyDescent="0.25">
      <c r="A6" s="5" t="s">
        <v>0</v>
      </c>
      <c r="B6" s="5" t="s">
        <v>1</v>
      </c>
    </row>
    <row r="7" spans="1:8" ht="21" x14ac:dyDescent="0.25">
      <c r="A7" s="19" t="s">
        <v>11</v>
      </c>
      <c r="B7" s="15">
        <v>1.4999999999999999E-2</v>
      </c>
      <c r="H7" s="11"/>
    </row>
    <row r="8" spans="1:8" ht="21" x14ac:dyDescent="0.25">
      <c r="A8" s="19" t="s">
        <v>2</v>
      </c>
      <c r="B8" s="14">
        <v>1100</v>
      </c>
    </row>
    <row r="9" spans="1:8" ht="21" x14ac:dyDescent="0.25">
      <c r="A9" s="19" t="s">
        <v>10</v>
      </c>
      <c r="B9" s="16">
        <v>60000</v>
      </c>
    </row>
    <row r="10" spans="1:8" ht="21" x14ac:dyDescent="0.25">
      <c r="A10" s="19" t="s">
        <v>23</v>
      </c>
      <c r="B10" s="20">
        <v>4</v>
      </c>
    </row>
    <row r="11" spans="1:8" ht="21" x14ac:dyDescent="0.25">
      <c r="A11" s="7" t="s">
        <v>22</v>
      </c>
      <c r="B11" s="13">
        <f>-FV(B7/12,12*B10,-B8,B9)</f>
        <v>9326.6555113459253</v>
      </c>
    </row>
  </sheetData>
  <scenarios current="0" show="1" sqref="B4">
    <scenario name="5%" locked="1" count="2" user="Rayner Ng Jing Kai" comment="Created by Rayner Ng Jing Kai on 13/7/2018">
      <inputCells r="B9" val="0.05"/>
      <inputCells r="B7" val="20000"/>
    </scenario>
    <scenario name="2" locked="1" count="2" user="Rayner Ng Jing Kai" comment="Created by Rayner Ng Jing Kai on 13/7/2018">
      <inputCells r="B9"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
  <sheetViews>
    <sheetView topLeftCell="A4" workbookViewId="0">
      <selection activeCell="B11" sqref="B11"/>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24</v>
      </c>
      <c r="B1" s="1"/>
      <c r="C1" s="2"/>
      <c r="D1" s="3"/>
      <c r="E1" s="3"/>
      <c r="F1" s="3"/>
      <c r="G1" s="3"/>
    </row>
    <row r="2" spans="1:8" ht="21" x14ac:dyDescent="0.25">
      <c r="A2" s="4" t="s">
        <v>7</v>
      </c>
      <c r="C2" s="4"/>
    </row>
    <row r="3" spans="1:8" ht="21" x14ac:dyDescent="0.25">
      <c r="A3" s="4" t="s">
        <v>21</v>
      </c>
      <c r="C3" s="4"/>
    </row>
    <row r="4" spans="1:8" ht="377.25" customHeight="1" x14ac:dyDescent="0.25">
      <c r="A4" s="21" t="s">
        <v>25</v>
      </c>
      <c r="C4" s="4"/>
    </row>
    <row r="6" spans="1:8" ht="21" x14ac:dyDescent="0.25">
      <c r="A6" s="5" t="s">
        <v>0</v>
      </c>
      <c r="B6" s="5" t="s">
        <v>1</v>
      </c>
    </row>
    <row r="7" spans="1:8" ht="21" x14ac:dyDescent="0.25">
      <c r="A7" s="19" t="s">
        <v>11</v>
      </c>
      <c r="B7" s="15">
        <v>1.4999999999999999E-2</v>
      </c>
      <c r="H7" s="11"/>
    </row>
    <row r="8" spans="1:8" ht="21" x14ac:dyDescent="0.25">
      <c r="A8" s="19" t="s">
        <v>2</v>
      </c>
      <c r="B8" s="14">
        <v>1100</v>
      </c>
    </row>
    <row r="9" spans="1:8" ht="21" x14ac:dyDescent="0.25">
      <c r="A9" s="19" t="s">
        <v>10</v>
      </c>
      <c r="B9" s="16">
        <v>60000</v>
      </c>
    </row>
    <row r="10" spans="1:8" ht="21" x14ac:dyDescent="0.25">
      <c r="A10" s="19" t="s">
        <v>23</v>
      </c>
      <c r="B10" s="20">
        <v>4</v>
      </c>
    </row>
    <row r="11" spans="1:8" ht="21" x14ac:dyDescent="0.25">
      <c r="A11" s="7" t="s">
        <v>22</v>
      </c>
      <c r="B11" s="13">
        <f>-FV(B7/12,B10*12,-B8,B9)</f>
        <v>9326.6555113459253</v>
      </c>
    </row>
  </sheetData>
  <scenarios current="0" show="1" sqref="B4">
    <scenario name="5%" locked="1" count="2" user="Rayner Ng Jing Kai" comment="Created by Rayner Ng Jing Kai on 13/7/2018">
      <inputCells r="B9" val="0.05"/>
      <inputCells r="B7" val="20000"/>
    </scenario>
    <scenario name="2" locked="1" count="2" user="Rayner Ng Jing Kai" comment="Created by Rayner Ng Jing Kai on 13/7/2018">
      <inputCells r="B9"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12"/>
  <sheetViews>
    <sheetView workbookViewId="0">
      <selection activeCell="B13" sqref="B13"/>
    </sheetView>
  </sheetViews>
  <sheetFormatPr baseColWidth="10" defaultColWidth="8.83203125" defaultRowHeight="15" x14ac:dyDescent="0.2"/>
  <cols>
    <col min="1" max="1" width="64.5" bestFit="1" customWidth="1"/>
    <col min="2" max="2" width="18.33203125" bestFit="1" customWidth="1"/>
    <col min="3" max="3" width="13.1640625" bestFit="1" customWidth="1"/>
  </cols>
  <sheetData>
    <row r="1" spans="1:8" ht="29" x14ac:dyDescent="0.2">
      <c r="A1" s="1" t="s">
        <v>6</v>
      </c>
      <c r="B1" s="1"/>
      <c r="C1" s="2"/>
      <c r="D1" s="3"/>
      <c r="E1" s="3"/>
      <c r="F1" s="3"/>
      <c r="G1" s="3"/>
    </row>
    <row r="2" spans="1:8" ht="21" x14ac:dyDescent="0.25">
      <c r="A2" s="4" t="s">
        <v>7</v>
      </c>
      <c r="C2" s="4"/>
    </row>
    <row r="3" spans="1:8" ht="21" x14ac:dyDescent="0.25">
      <c r="A3" s="4" t="s">
        <v>8</v>
      </c>
      <c r="C3" s="4"/>
    </row>
    <row r="4" spans="1:8" ht="220" x14ac:dyDescent="0.25">
      <c r="A4" s="18" t="s">
        <v>9</v>
      </c>
      <c r="C4" s="4"/>
    </row>
    <row r="6" spans="1:8" ht="21" x14ac:dyDescent="0.25">
      <c r="A6" s="5" t="s">
        <v>0</v>
      </c>
      <c r="B6" s="5" t="s">
        <v>1</v>
      </c>
    </row>
    <row r="7" spans="1:8" ht="21" x14ac:dyDescent="0.25">
      <c r="A7" s="5" t="s">
        <v>10</v>
      </c>
      <c r="B7" s="6">
        <v>80000</v>
      </c>
      <c r="H7" s="11"/>
    </row>
    <row r="8" spans="1:8" ht="21" x14ac:dyDescent="0.25">
      <c r="A8" s="5" t="s">
        <v>11</v>
      </c>
      <c r="B8" s="8">
        <v>0.03</v>
      </c>
    </row>
    <row r="9" spans="1:8" ht="21" x14ac:dyDescent="0.25">
      <c r="A9" s="5" t="s">
        <v>3</v>
      </c>
      <c r="B9" s="9">
        <v>5</v>
      </c>
    </row>
    <row r="10" spans="1:8" ht="21" x14ac:dyDescent="0.25">
      <c r="A10" s="7" t="s">
        <v>2</v>
      </c>
      <c r="B10" s="10">
        <f>-PMT(3%/12,5*12,80000)</f>
        <v>1437.495253125051</v>
      </c>
    </row>
    <row r="11" spans="1:8" ht="21" x14ac:dyDescent="0.25">
      <c r="A11" s="7" t="s">
        <v>5</v>
      </c>
      <c r="B11" s="10">
        <f>-PPMT(3%/12,1,5*12,80000)</f>
        <v>1237.4952531250512</v>
      </c>
    </row>
    <row r="12" spans="1:8" ht="21" x14ac:dyDescent="0.25">
      <c r="A12" s="7" t="s">
        <v>4</v>
      </c>
      <c r="B12" s="10">
        <f>-IPMT(3%/12,1,5*12,80000)</f>
        <v>200</v>
      </c>
    </row>
  </sheetData>
  <scenarios current="0" show="1" sqref="B4">
    <scenario name="5%" locked="1" count="2" user="Rayner Ng Jing Kai" comment="Created by Rayner Ng Jing Kai on 13/7/2018">
      <inputCells r="B7" val="0.05"/>
      <inputCells r="B8" val="20000"/>
    </scenario>
    <scenario name="2" locked="1" count="2" user="Rayner Ng Jing Kai" comment="Created by Rayner Ng Jing Kai on 13/7/2018">
      <inputCells r="B7" val="0.1"/>
      <inputCells r="B8"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B10" sqref="B10"/>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6</v>
      </c>
      <c r="B1" s="1"/>
      <c r="C1" s="2"/>
      <c r="D1" s="3"/>
      <c r="E1" s="3"/>
      <c r="F1" s="3"/>
      <c r="G1" s="3"/>
    </row>
    <row r="2" spans="1:8" ht="21" x14ac:dyDescent="0.25">
      <c r="A2" s="4" t="s">
        <v>7</v>
      </c>
      <c r="C2" s="4"/>
    </row>
    <row r="3" spans="1:8" ht="21" x14ac:dyDescent="0.25">
      <c r="A3" s="4" t="s">
        <v>8</v>
      </c>
      <c r="C3" s="4"/>
    </row>
    <row r="4" spans="1:8" ht="220" x14ac:dyDescent="0.25">
      <c r="A4" s="18" t="s">
        <v>9</v>
      </c>
      <c r="C4" s="4"/>
    </row>
    <row r="6" spans="1:8" ht="21" x14ac:dyDescent="0.25">
      <c r="A6" s="5" t="s">
        <v>0</v>
      </c>
      <c r="B6" s="5" t="s">
        <v>1</v>
      </c>
    </row>
    <row r="7" spans="1:8" ht="21" x14ac:dyDescent="0.25">
      <c r="A7" s="5" t="s">
        <v>10</v>
      </c>
      <c r="B7" s="6">
        <v>80000</v>
      </c>
      <c r="H7" s="11"/>
    </row>
    <row r="8" spans="1:8" ht="21" x14ac:dyDescent="0.25">
      <c r="A8" s="5" t="s">
        <v>11</v>
      </c>
      <c r="B8" s="8">
        <v>0.03</v>
      </c>
    </row>
    <row r="9" spans="1:8" ht="21" x14ac:dyDescent="0.25">
      <c r="A9" s="5" t="s">
        <v>3</v>
      </c>
      <c r="B9" s="9">
        <v>5</v>
      </c>
    </row>
    <row r="10" spans="1:8" ht="21" x14ac:dyDescent="0.25">
      <c r="A10" s="7" t="s">
        <v>2</v>
      </c>
      <c r="B10" s="10">
        <f>-PMT(B8/12,B9*12,B7)</f>
        <v>1437.495253125051</v>
      </c>
    </row>
    <row r="11" spans="1:8" ht="21" x14ac:dyDescent="0.25">
      <c r="A11" s="7" t="s">
        <v>5</v>
      </c>
      <c r="B11" s="10">
        <f>-PPMT(B8/12,1,B9*12,B7)</f>
        <v>1237.4952531250512</v>
      </c>
    </row>
    <row r="12" spans="1:8" ht="21" x14ac:dyDescent="0.25">
      <c r="A12" s="7" t="s">
        <v>4</v>
      </c>
      <c r="B12" s="10">
        <f>-IPMT(B8/12,1,B9*12,B7)</f>
        <v>200</v>
      </c>
    </row>
  </sheetData>
  <scenarios current="0" show="1" sqref="B4">
    <scenario name="5%" locked="1" count="2" user="Rayner Ng Jing Kai" comment="Created by Rayner Ng Jing Kai on 13/7/2018">
      <inputCells r="B7" val="0.05"/>
      <inputCells r="B8" val="20000"/>
    </scenario>
    <scenario name="2" locked="1" count="2" user="Rayner Ng Jing Kai" comment="Created by Rayner Ng Jing Kai on 13/7/2018">
      <inputCells r="B7" val="0.1"/>
      <inputCells r="B8"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B11" sqref="B11"/>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12</v>
      </c>
      <c r="B1" s="1"/>
      <c r="C1" s="2"/>
      <c r="D1" s="3"/>
      <c r="E1" s="3"/>
      <c r="F1" s="3"/>
      <c r="G1" s="3"/>
    </row>
    <row r="2" spans="1:8" ht="21" x14ac:dyDescent="0.25">
      <c r="A2" s="4" t="s">
        <v>7</v>
      </c>
      <c r="C2" s="4"/>
    </row>
    <row r="3" spans="1:8" ht="21" x14ac:dyDescent="0.25">
      <c r="A3" s="4" t="s">
        <v>13</v>
      </c>
      <c r="C3" s="4"/>
    </row>
    <row r="4" spans="1:8" ht="264" x14ac:dyDescent="0.25">
      <c r="A4" s="18" t="s">
        <v>14</v>
      </c>
      <c r="C4" s="4"/>
    </row>
    <row r="6" spans="1:8" ht="21" x14ac:dyDescent="0.25">
      <c r="A6" s="5" t="s">
        <v>0</v>
      </c>
      <c r="B6" s="5" t="s">
        <v>1</v>
      </c>
    </row>
    <row r="7" spans="1:8" ht="21" x14ac:dyDescent="0.25">
      <c r="A7" s="5" t="s">
        <v>10</v>
      </c>
      <c r="B7" s="6">
        <v>75000</v>
      </c>
      <c r="H7" s="11"/>
    </row>
    <row r="8" spans="1:8" ht="21" x14ac:dyDescent="0.25">
      <c r="A8" s="19" t="s">
        <v>2</v>
      </c>
      <c r="B8" s="14">
        <v>1100</v>
      </c>
    </row>
    <row r="9" spans="1:8" ht="21" x14ac:dyDescent="0.25">
      <c r="A9" s="5" t="s">
        <v>3</v>
      </c>
      <c r="B9" s="9">
        <v>6</v>
      </c>
    </row>
    <row r="10" spans="1:8" ht="21" x14ac:dyDescent="0.25">
      <c r="A10" s="7" t="s">
        <v>11</v>
      </c>
      <c r="B10" s="12">
        <f>RATE(B9*12,-B8, B7)*12</f>
        <v>1.8088611581714164E-2</v>
      </c>
    </row>
  </sheetData>
  <scenarios current="0" show="1" sqref="B4">
    <scenario name="5%" locked="1" count="2" user="Rayner Ng Jing Kai" comment="Created by Rayner Ng Jing Kai on 13/7/2018">
      <inputCells r="B7" val="0.05"/>
      <inputCells r="B10" val="20000"/>
    </scenario>
    <scenario name="2" locked="1" count="2" user="Rayner Ng Jing Kai" comment="Created by Rayner Ng Jing Kai on 13/7/2018">
      <inputCells r="B7" val="0.1"/>
      <inputCells r="B10"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activeCell="B10" sqref="B10"/>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12</v>
      </c>
      <c r="B1" s="1"/>
      <c r="C1" s="2"/>
      <c r="D1" s="3"/>
      <c r="E1" s="3"/>
      <c r="F1" s="3"/>
      <c r="G1" s="3"/>
    </row>
    <row r="2" spans="1:8" ht="21" x14ac:dyDescent="0.25">
      <c r="A2" s="4" t="s">
        <v>7</v>
      </c>
      <c r="C2" s="4"/>
    </row>
    <row r="3" spans="1:8" ht="21" x14ac:dyDescent="0.25">
      <c r="A3" s="4" t="s">
        <v>13</v>
      </c>
      <c r="C3" s="4"/>
    </row>
    <row r="4" spans="1:8" ht="264" x14ac:dyDescent="0.25">
      <c r="A4" s="18" t="s">
        <v>14</v>
      </c>
      <c r="C4" s="4"/>
    </row>
    <row r="6" spans="1:8" ht="21" x14ac:dyDescent="0.25">
      <c r="A6" s="5" t="s">
        <v>0</v>
      </c>
      <c r="B6" s="5" t="s">
        <v>1</v>
      </c>
    </row>
    <row r="7" spans="1:8" ht="21" x14ac:dyDescent="0.25">
      <c r="A7" s="5" t="s">
        <v>10</v>
      </c>
      <c r="B7" s="6">
        <v>75000</v>
      </c>
      <c r="H7" s="11"/>
    </row>
    <row r="8" spans="1:8" ht="21" x14ac:dyDescent="0.25">
      <c r="A8" s="19" t="s">
        <v>2</v>
      </c>
      <c r="B8" s="14">
        <v>1100</v>
      </c>
    </row>
    <row r="9" spans="1:8" ht="21" x14ac:dyDescent="0.25">
      <c r="A9" s="5" t="s">
        <v>3</v>
      </c>
      <c r="B9" s="9">
        <v>6</v>
      </c>
    </row>
    <row r="10" spans="1:8" ht="21" x14ac:dyDescent="0.25">
      <c r="A10" s="7" t="s">
        <v>11</v>
      </c>
      <c r="B10" s="12">
        <f>RATE(B9*12,-B8,B7)*12</f>
        <v>1.8088611581714164E-2</v>
      </c>
    </row>
  </sheetData>
  <scenarios current="0" show="1" sqref="B4">
    <scenario name="5%" locked="1" count="2" user="Rayner Ng Jing Kai" comment="Created by Rayner Ng Jing Kai on 13/7/2018">
      <inputCells r="B7" val="0.05"/>
      <inputCells r="B10" val="20000"/>
    </scenario>
    <scenario name="2" locked="1" count="2" user="Rayner Ng Jing Kai" comment="Created by Rayner Ng Jing Kai on 13/7/2018">
      <inputCells r="B7" val="0.1"/>
      <inputCells r="B10"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
  <sheetViews>
    <sheetView topLeftCell="A4" workbookViewId="0">
      <selection activeCell="C12" sqref="C12"/>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17</v>
      </c>
      <c r="B1" s="1"/>
      <c r="C1" s="2"/>
      <c r="D1" s="3"/>
      <c r="E1" s="3"/>
      <c r="F1" s="3"/>
      <c r="G1" s="3"/>
    </row>
    <row r="2" spans="1:8" ht="21" x14ac:dyDescent="0.25">
      <c r="A2" s="4" t="s">
        <v>7</v>
      </c>
      <c r="C2" s="4"/>
    </row>
    <row r="3" spans="1:8" ht="21" x14ac:dyDescent="0.25">
      <c r="A3" s="4" t="s">
        <v>15</v>
      </c>
      <c r="C3" s="4"/>
    </row>
    <row r="4" spans="1:8" ht="310.5" customHeight="1" x14ac:dyDescent="0.25">
      <c r="A4" s="21" t="s">
        <v>16</v>
      </c>
      <c r="C4" s="4"/>
    </row>
    <row r="6" spans="1:8" ht="21" x14ac:dyDescent="0.25">
      <c r="A6" s="5" t="s">
        <v>0</v>
      </c>
      <c r="B6" s="5" t="s">
        <v>1</v>
      </c>
    </row>
    <row r="7" spans="1:8" ht="21" x14ac:dyDescent="0.25">
      <c r="A7" s="19" t="s">
        <v>11</v>
      </c>
      <c r="B7" s="15">
        <v>7.0000000000000007E-2</v>
      </c>
      <c r="H7" s="11"/>
    </row>
    <row r="8" spans="1:8" ht="21" x14ac:dyDescent="0.25">
      <c r="A8" s="19" t="s">
        <v>2</v>
      </c>
      <c r="B8" s="22">
        <v>30000</v>
      </c>
    </row>
    <row r="9" spans="1:8" ht="21" x14ac:dyDescent="0.25">
      <c r="A9" s="5" t="s">
        <v>3</v>
      </c>
      <c r="B9" s="9">
        <v>5</v>
      </c>
    </row>
    <row r="10" spans="1:8" ht="21" x14ac:dyDescent="0.25">
      <c r="A10" s="7" t="s">
        <v>10</v>
      </c>
      <c r="B10" s="23">
        <f>-PV(B7/12,B9*12,B8)</f>
        <v>1515059.8050349387</v>
      </c>
    </row>
  </sheetData>
  <scenarios current="0" show="1" sqref="B4">
    <scenario name="5%" locked="1" count="2" user="Rayner Ng Jing Kai" comment="Created by Rayner Ng Jing Kai on 13/7/2018">
      <inputCells r="B10" val="0.05"/>
      <inputCells r="B7" val="20000"/>
    </scenario>
    <scenario name="2" locked="1" count="2" user="Rayner Ng Jing Kai" comment="Created by Rayner Ng Jing Kai on 13/7/2018">
      <inputCells r="B10"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
  <sheetViews>
    <sheetView topLeftCell="A2" workbookViewId="0">
      <selection activeCell="B10" sqref="B10"/>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17</v>
      </c>
      <c r="B1" s="1"/>
      <c r="C1" s="2"/>
      <c r="D1" s="3"/>
      <c r="E1" s="3"/>
      <c r="F1" s="3"/>
      <c r="G1" s="3"/>
    </row>
    <row r="2" spans="1:8" ht="21" x14ac:dyDescent="0.25">
      <c r="A2" s="4" t="s">
        <v>7</v>
      </c>
      <c r="C2" s="4"/>
    </row>
    <row r="3" spans="1:8" ht="21" x14ac:dyDescent="0.25">
      <c r="A3" s="4" t="s">
        <v>15</v>
      </c>
      <c r="C3" s="4"/>
    </row>
    <row r="4" spans="1:8" ht="310.5" customHeight="1" x14ac:dyDescent="0.25">
      <c r="A4" s="18" t="s">
        <v>16</v>
      </c>
      <c r="C4" s="4"/>
    </row>
    <row r="6" spans="1:8" ht="21" x14ac:dyDescent="0.25">
      <c r="A6" s="5" t="s">
        <v>0</v>
      </c>
      <c r="B6" s="5" t="s">
        <v>1</v>
      </c>
    </row>
    <row r="7" spans="1:8" ht="21" x14ac:dyDescent="0.25">
      <c r="A7" s="19" t="s">
        <v>11</v>
      </c>
      <c r="B7" s="15">
        <v>0.02</v>
      </c>
      <c r="H7" s="11"/>
    </row>
    <row r="8" spans="1:8" ht="21" x14ac:dyDescent="0.25">
      <c r="A8" s="19" t="s">
        <v>2</v>
      </c>
      <c r="B8" s="14">
        <v>1050</v>
      </c>
    </row>
    <row r="9" spans="1:8" ht="21" x14ac:dyDescent="0.25">
      <c r="A9" s="5" t="s">
        <v>3</v>
      </c>
      <c r="B9" s="9">
        <v>4.5</v>
      </c>
    </row>
    <row r="10" spans="1:8" ht="21" x14ac:dyDescent="0.25">
      <c r="A10" s="7" t="s">
        <v>10</v>
      </c>
      <c r="B10" s="13">
        <f>-PV(B7/12,B9*12,B8)</f>
        <v>54180.216336294572</v>
      </c>
    </row>
  </sheetData>
  <scenarios current="0" show="1" sqref="B4">
    <scenario name="5%" locked="1" count="2" user="Rayner Ng Jing Kai" comment="Created by Rayner Ng Jing Kai on 13/7/2018">
      <inputCells r="B10" val="0.05"/>
      <inputCells r="B7" val="20000"/>
    </scenario>
    <scenario name="2" locked="1" count="2" user="Rayner Ng Jing Kai" comment="Created by Rayner Ng Jing Kai on 13/7/2018">
      <inputCells r="B10"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topLeftCell="A4" workbookViewId="0">
      <selection activeCell="B11" sqref="B11"/>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18</v>
      </c>
      <c r="B1" s="1"/>
      <c r="C1" s="2"/>
      <c r="D1" s="3"/>
      <c r="E1" s="3"/>
      <c r="F1" s="3"/>
      <c r="G1" s="3"/>
    </row>
    <row r="2" spans="1:8" ht="21" x14ac:dyDescent="0.25">
      <c r="A2" s="4" t="s">
        <v>7</v>
      </c>
      <c r="C2" s="4"/>
    </row>
    <row r="3" spans="1:8" ht="21" x14ac:dyDescent="0.25">
      <c r="A3" s="4" t="s">
        <v>19</v>
      </c>
      <c r="C3" s="4"/>
    </row>
    <row r="4" spans="1:8" ht="310.5" customHeight="1" x14ac:dyDescent="0.25">
      <c r="A4" s="21" t="s">
        <v>20</v>
      </c>
      <c r="C4" s="4"/>
    </row>
    <row r="6" spans="1:8" ht="21" x14ac:dyDescent="0.25">
      <c r="A6" s="5" t="s">
        <v>0</v>
      </c>
      <c r="B6" s="5" t="s">
        <v>1</v>
      </c>
    </row>
    <row r="7" spans="1:8" ht="21" x14ac:dyDescent="0.25">
      <c r="A7" s="19" t="s">
        <v>11</v>
      </c>
      <c r="B7" s="15">
        <v>2.5000000000000001E-2</v>
      </c>
      <c r="H7" s="11"/>
    </row>
    <row r="8" spans="1:8" ht="21" x14ac:dyDescent="0.25">
      <c r="A8" s="19" t="s">
        <v>2</v>
      </c>
      <c r="B8" s="14">
        <v>1200</v>
      </c>
    </row>
    <row r="9" spans="1:8" ht="21" x14ac:dyDescent="0.25">
      <c r="A9" s="19" t="s">
        <v>10</v>
      </c>
      <c r="B9" s="16">
        <v>85000</v>
      </c>
    </row>
    <row r="10" spans="1:8" ht="21" x14ac:dyDescent="0.25">
      <c r="A10" s="7" t="s">
        <v>3</v>
      </c>
      <c r="B10" s="17">
        <f>NPER(B7/12,-B8,B9)/12</f>
        <v>6.3931916557148094</v>
      </c>
    </row>
  </sheetData>
  <scenarios current="0" show="1" sqref="B4">
    <scenario name="5%" locked="1" count="2" user="Rayner Ng Jing Kai" comment="Created by Rayner Ng Jing Kai on 13/7/2018">
      <inputCells r="B9" val="0.05"/>
      <inputCells r="B7" val="20000"/>
    </scenario>
    <scenario name="2" locked="1" count="2" user="Rayner Ng Jing Kai" comment="Created by Rayner Ng Jing Kai on 13/7/2018">
      <inputCells r="B9"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topLeftCell="A4" workbookViewId="0">
      <selection activeCell="B10" sqref="B10"/>
    </sheetView>
  </sheetViews>
  <sheetFormatPr baseColWidth="10" defaultColWidth="8.83203125" defaultRowHeight="15" x14ac:dyDescent="0.2"/>
  <cols>
    <col min="1" max="1" width="64.5" bestFit="1" customWidth="1"/>
    <col min="2" max="2" width="16.5" bestFit="1" customWidth="1"/>
    <col min="3" max="3" width="13.1640625" bestFit="1" customWidth="1"/>
  </cols>
  <sheetData>
    <row r="1" spans="1:8" ht="29" x14ac:dyDescent="0.2">
      <c r="A1" s="1" t="s">
        <v>18</v>
      </c>
      <c r="B1" s="1"/>
      <c r="C1" s="2"/>
      <c r="D1" s="3"/>
      <c r="E1" s="3"/>
      <c r="F1" s="3"/>
      <c r="G1" s="3"/>
    </row>
    <row r="2" spans="1:8" ht="21" x14ac:dyDescent="0.25">
      <c r="A2" s="4" t="s">
        <v>7</v>
      </c>
      <c r="C2" s="4"/>
    </row>
    <row r="3" spans="1:8" ht="21" x14ac:dyDescent="0.25">
      <c r="A3" s="4" t="s">
        <v>19</v>
      </c>
      <c r="C3" s="4"/>
    </row>
    <row r="4" spans="1:8" ht="310.5" customHeight="1" x14ac:dyDescent="0.25">
      <c r="A4" s="21" t="s">
        <v>20</v>
      </c>
      <c r="C4" s="4"/>
    </row>
    <row r="6" spans="1:8" ht="21" x14ac:dyDescent="0.25">
      <c r="A6" s="5" t="s">
        <v>0</v>
      </c>
      <c r="B6" s="5" t="s">
        <v>1</v>
      </c>
    </row>
    <row r="7" spans="1:8" ht="21" x14ac:dyDescent="0.25">
      <c r="A7" s="19" t="s">
        <v>11</v>
      </c>
      <c r="B7" s="15">
        <v>2.5000000000000001E-2</v>
      </c>
      <c r="H7" s="11"/>
    </row>
    <row r="8" spans="1:8" ht="21" x14ac:dyDescent="0.25">
      <c r="A8" s="19" t="s">
        <v>2</v>
      </c>
      <c r="B8" s="14">
        <v>1200</v>
      </c>
    </row>
    <row r="9" spans="1:8" ht="21" x14ac:dyDescent="0.25">
      <c r="A9" s="19" t="s">
        <v>10</v>
      </c>
      <c r="B9" s="16">
        <v>85000</v>
      </c>
    </row>
    <row r="10" spans="1:8" ht="21" x14ac:dyDescent="0.25">
      <c r="A10" s="7" t="s">
        <v>3</v>
      </c>
      <c r="B10" s="17">
        <f>NPER(B7/12,-B8,B9)/12</f>
        <v>6.3931916557148094</v>
      </c>
    </row>
  </sheetData>
  <scenarios current="0" show="1" sqref="B4">
    <scenario name="5%" locked="1" count="2" user="Rayner Ng Jing Kai" comment="Created by Rayner Ng Jing Kai on 13/7/2018">
      <inputCells r="B9" val="0.05"/>
      <inputCells r="B7" val="20000"/>
    </scenario>
    <scenario name="2" locked="1" count="2" user="Rayner Ng Jing Kai" comment="Created by Rayner Ng Jing Kai on 13/7/2018">
      <inputCells r="B9" val="0.1"/>
      <inputCells r="B7" val="15000"/>
    </scenario>
  </scenario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Loan A</vt:lpstr>
      <vt:lpstr>Loan A (Solution)</vt:lpstr>
      <vt:lpstr>Loan B</vt:lpstr>
      <vt:lpstr>Loan B (Solution)</vt:lpstr>
      <vt:lpstr>Loan C</vt:lpstr>
      <vt:lpstr>Loan C (Solution)</vt:lpstr>
      <vt:lpstr>Loan D</vt:lpstr>
      <vt:lpstr>Loan D (Solution)</vt:lpstr>
      <vt:lpstr>Loan E</vt:lpstr>
      <vt:lpstr>Loan E (Solution)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Jerrin Suresh</cp:lastModifiedBy>
  <dcterms:created xsi:type="dcterms:W3CDTF">2018-07-13T06:28:15Z</dcterms:created>
  <dcterms:modified xsi:type="dcterms:W3CDTF">2021-09-15T07:26:29Z</dcterms:modified>
</cp:coreProperties>
</file>