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c8cc13a3ad45b4/桌面/台大電機/普物實驗/physics_exp/hall_effect/"/>
    </mc:Choice>
  </mc:AlternateContent>
  <xr:revisionPtr revIDLastSave="2" documentId="8_{9B7712BB-746E-433C-9956-86D78667B3BA}" xr6:coauthVersionLast="36" xr6:coauthVersionMax="36" xr10:uidLastSave="{CA34770F-2205-43B6-A966-237C96D31168}"/>
  <bookViews>
    <workbookView xWindow="0" yWindow="0" windowWidth="17256" windowHeight="5580" xr2:uid="{DC8063BF-D125-4E07-AFFD-3E1DDEB4E07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12" i="1" s="1"/>
  <c r="C37" i="1"/>
  <c r="E37" i="1" s="1"/>
  <c r="F37" i="1" s="1"/>
  <c r="G37" i="1" s="1"/>
  <c r="C36" i="1"/>
  <c r="E36" i="1" s="1"/>
  <c r="F36" i="1" s="1"/>
  <c r="G36" i="1" s="1"/>
  <c r="C35" i="1"/>
  <c r="E35" i="1" s="1"/>
  <c r="F35" i="1" s="1"/>
  <c r="G35" i="1" s="1"/>
  <c r="C34" i="1"/>
  <c r="E34" i="1" s="1"/>
  <c r="F34" i="1" s="1"/>
  <c r="G34" i="1" s="1"/>
  <c r="C31" i="1"/>
  <c r="D31" i="1"/>
  <c r="E31" i="1"/>
  <c r="B31" i="1"/>
  <c r="C23" i="1"/>
  <c r="D23" i="1"/>
  <c r="E23" i="1"/>
  <c r="B23" i="1"/>
  <c r="C15" i="1"/>
  <c r="D15" i="1"/>
  <c r="E15" i="1"/>
  <c r="B15" i="1"/>
  <c r="C7" i="1"/>
  <c r="D7" i="1"/>
  <c r="E7" i="1"/>
  <c r="B7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0" i="1"/>
  <c r="E12" i="1" l="1"/>
  <c r="D12" i="1"/>
  <c r="B28" i="1"/>
  <c r="D28" i="1"/>
  <c r="C28" i="1"/>
  <c r="E28" i="1"/>
  <c r="C20" i="1"/>
  <c r="C12" i="1"/>
  <c r="B4" i="1"/>
  <c r="B20" i="1"/>
  <c r="E4" i="1"/>
  <c r="E20" i="1"/>
  <c r="D4" i="1"/>
  <c r="D20" i="1"/>
  <c r="C4" i="1"/>
</calcChain>
</file>

<file path=xl/sharedStrings.xml><?xml version="1.0" encoding="utf-8"?>
<sst xmlns="http://schemas.openxmlformats.org/spreadsheetml/2006/main" count="45" uniqueCount="19">
  <si>
    <t>N</t>
    <phoneticPr fontId="1" type="noConversion"/>
  </si>
  <si>
    <t>I</t>
    <phoneticPr fontId="1" type="noConversion"/>
  </si>
  <si>
    <t>iB</t>
    <phoneticPr fontId="1" type="noConversion"/>
  </si>
  <si>
    <t>B</t>
    <phoneticPr fontId="1" type="noConversion"/>
  </si>
  <si>
    <t>V+</t>
    <phoneticPr fontId="1" type="noConversion"/>
  </si>
  <si>
    <t>V-</t>
    <phoneticPr fontId="1" type="noConversion"/>
  </si>
  <si>
    <t>VH</t>
    <phoneticPr fontId="1" type="noConversion"/>
  </si>
  <si>
    <t>I=10</t>
    <phoneticPr fontId="1" type="noConversion"/>
  </si>
  <si>
    <t>I=20</t>
    <phoneticPr fontId="1" type="noConversion"/>
  </si>
  <si>
    <t>P</t>
    <phoneticPr fontId="1" type="noConversion"/>
  </si>
  <si>
    <t>j</t>
    <phoneticPr fontId="1" type="noConversion"/>
  </si>
  <si>
    <t>VH/B</t>
    <phoneticPr fontId="1" type="noConversion"/>
  </si>
  <si>
    <t>R</t>
    <phoneticPr fontId="1" type="noConversion"/>
  </si>
  <si>
    <t>n</t>
    <phoneticPr fontId="1" type="noConversion"/>
  </si>
  <si>
    <t>z</t>
    <phoneticPr fontId="1" type="noConversion"/>
  </si>
  <si>
    <t>logz</t>
    <phoneticPr fontId="1" type="noConversion"/>
  </si>
  <si>
    <t>logB</t>
    <phoneticPr fontId="1" type="noConversion"/>
  </si>
  <si>
    <t>mV</t>
    <phoneticPr fontId="1" type="noConversion"/>
  </si>
  <si>
    <t>v=I/nqA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</si>
</sst>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VH-B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工作表1!$B$4:$E$4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5.0791706606066137E-3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工作表1!$B$7:$E$7</c:f>
              <c:numCache>
                <c:formatCode>General</c:formatCode>
                <c:ptCount val="4"/>
                <c:pt idx="0">
                  <c:v>-0.32</c:v>
                </c:pt>
                <c:pt idx="1">
                  <c:v>-0.48499999999999999</c:v>
                </c:pt>
                <c:pt idx="2">
                  <c:v>-0.64500000000000002</c:v>
                </c:pt>
                <c:pt idx="3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1-4C95-9C67-F7BE0400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72624"/>
        <c:axId val="694551344"/>
      </c:scatterChart>
      <c:valAx>
        <c:axId val="6943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551344"/>
        <c:crosses val="autoZero"/>
        <c:crossBetween val="midCat"/>
      </c:valAx>
      <c:valAx>
        <c:axId val="694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3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工作表1!$B$12:$E$12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5.0791706606066137E-3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工作表1!$B$15:$E$15</c:f>
              <c:numCache>
                <c:formatCode>General</c:formatCode>
                <c:ptCount val="4"/>
                <c:pt idx="0">
                  <c:v>-0.64</c:v>
                </c:pt>
                <c:pt idx="1">
                  <c:v>-0.96500000000000008</c:v>
                </c:pt>
                <c:pt idx="2">
                  <c:v>-1.2999999999999998</c:v>
                </c:pt>
                <c:pt idx="3">
                  <c:v>-1.63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D-4E3E-A3A4-CE3269DF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30752"/>
        <c:axId val="333907904"/>
      </c:scatterChart>
      <c:valAx>
        <c:axId val="6957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3907904"/>
        <c:crosses val="autoZero"/>
        <c:crossBetween val="midCat"/>
      </c:valAx>
      <c:valAx>
        <c:axId val="333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7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工作表1!$B$20:$E$20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5.0791706606066137E-3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工作表1!$B$23:$E$23</c:f>
              <c:numCache>
                <c:formatCode>General</c:formatCode>
                <c:ptCount val="4"/>
                <c:pt idx="0">
                  <c:v>0.42500000000000004</c:v>
                </c:pt>
                <c:pt idx="1">
                  <c:v>0.66500000000000004</c:v>
                </c:pt>
                <c:pt idx="2">
                  <c:v>0.85499999999999998</c:v>
                </c:pt>
                <c:pt idx="3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E-420F-BE00-1FF9F454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31472"/>
        <c:axId val="708031264"/>
      </c:scatterChart>
      <c:valAx>
        <c:axId val="7484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031264"/>
        <c:crosses val="autoZero"/>
        <c:crossBetween val="midCat"/>
      </c:valAx>
      <c:valAx>
        <c:axId val="7080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4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工作表1!$B$28:$E$28</c:f>
              <c:numCache>
                <c:formatCode>General</c:formatCode>
                <c:ptCount val="4"/>
                <c:pt idx="0">
                  <c:v>3.3406625821439475E-3</c:v>
                </c:pt>
                <c:pt idx="1">
                  <c:v>5.1132590543019607E-3</c:v>
                </c:pt>
                <c:pt idx="2">
                  <c:v>6.7835903453739342E-3</c:v>
                </c:pt>
                <c:pt idx="3">
                  <c:v>8.4880100301412548E-3</c:v>
                </c:pt>
              </c:numCache>
            </c:numRef>
          </c:xVal>
          <c:yVal>
            <c:numRef>
              <c:f>工作表1!$B$31:$E$31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1.3199999999999998</c:v>
                </c:pt>
                <c:pt idx="2">
                  <c:v>1.835</c:v>
                </c:pt>
                <c:pt idx="3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B0F-A850-C74FC5C0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71504"/>
        <c:axId val="423799280"/>
      </c:scatterChart>
      <c:valAx>
        <c:axId val="6955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3799280"/>
        <c:crosses val="autoZero"/>
        <c:crossBetween val="midCat"/>
      </c:valAx>
      <c:valAx>
        <c:axId val="4237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0</xdr:row>
      <xdr:rowOff>182880</xdr:rowOff>
    </xdr:from>
    <xdr:to>
      <xdr:col>17</xdr:col>
      <xdr:colOff>373380</xdr:colOff>
      <xdr:row>9</xdr:row>
      <xdr:rowOff>22860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95C640-DB46-4D90-BFE3-B711C0EC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8</xdr:row>
      <xdr:rowOff>160020</xdr:rowOff>
    </xdr:from>
    <xdr:to>
      <xdr:col>11</xdr:col>
      <xdr:colOff>274320</xdr:colOff>
      <xdr:row>17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96501A2-5B5C-472B-A24B-B5CEC67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201930</xdr:colOff>
      <xdr:row>12</xdr:row>
      <xdr:rowOff>179070</xdr:rowOff>
    </xdr:from>
    <xdr:to>
      <xdr:col>17</xdr:col>
      <xdr:colOff>506730</xdr:colOff>
      <xdr:row>26</xdr:row>
      <xdr:rowOff>41910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5B20537-FB7F-4643-8B6C-6967C2E2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339090</xdr:colOff>
      <xdr:row>18</xdr:row>
      <xdr:rowOff>118110</xdr:rowOff>
    </xdr:from>
    <xdr:to>
      <xdr:col>13</xdr:col>
      <xdr:colOff>34290</xdr:colOff>
      <xdr:row>31</xdr:row>
      <xdr:rowOff>186690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17B963C-7FCC-4301-BB5E-1A871C0A8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B4E9-5575-4F6B-A7AB-CA040EBA9BA3}">
  <dimension ref="A1:G65"/>
  <sheetViews>
    <sheetView tabSelected="1" workbookViewId="0">
      <selection activeCell="K37" sqref="K37"/>
    </sheetView>
  </sheetViews>
  <sheetFormatPr defaultRowHeight="16.2" x14ac:dyDescent="0.3"/>
  <cols>
    <col min="2" max="2" width="9.6640625" bestFit="1" customWidth="1"/>
    <col min="3" max="3" width="9.5546875" bestFit="1" customWidth="1"/>
    <col min="7" max="7" width="10.21875" bestFit="1" customWidth="1"/>
  </cols>
  <sheetData>
    <row r="1" spans="1:6" x14ac:dyDescent="0.3">
      <c r="A1" t="s">
        <v>0</v>
      </c>
      <c r="B1" t="s">
        <v>7</v>
      </c>
      <c r="F1">
        <f>4*PI()*(10^-7)*2800*((0.294^2+0.0752^2)^(-0.5))*0.294</f>
        <v>3.4088393695346402E-3</v>
      </c>
    </row>
    <row r="2" spans="1:6" x14ac:dyDescent="0.3">
      <c r="A2" t="s">
        <v>1</v>
      </c>
      <c r="B2" s="1">
        <v>10.029999999999999</v>
      </c>
    </row>
    <row r="3" spans="1:6" x14ac:dyDescent="0.3">
      <c r="A3" t="s">
        <v>2</v>
      </c>
      <c r="B3">
        <v>0.98</v>
      </c>
      <c r="C3">
        <v>1.49</v>
      </c>
      <c r="D3">
        <v>1.99</v>
      </c>
      <c r="E3">
        <v>2.4900000000000002</v>
      </c>
    </row>
    <row r="4" spans="1:6" x14ac:dyDescent="0.3">
      <c r="A4" t="s">
        <v>3</v>
      </c>
      <c r="B4">
        <f>B3*$F$1</f>
        <v>3.3406625821439475E-3</v>
      </c>
      <c r="C4">
        <f t="shared" ref="C4:E4" si="0">C3*$F$1</f>
        <v>5.0791706606066137E-3</v>
      </c>
      <c r="D4">
        <f t="shared" si="0"/>
        <v>6.7835903453739342E-3</v>
      </c>
      <c r="E4">
        <f t="shared" si="0"/>
        <v>8.4880100301412548E-3</v>
      </c>
    </row>
    <row r="5" spans="1:6" x14ac:dyDescent="0.3">
      <c r="A5" t="s">
        <v>4</v>
      </c>
      <c r="B5">
        <v>-0.31</v>
      </c>
      <c r="C5">
        <v>-0.47</v>
      </c>
      <c r="D5">
        <v>-0.63</v>
      </c>
      <c r="E5">
        <v>-0.79</v>
      </c>
    </row>
    <row r="6" spans="1:6" x14ac:dyDescent="0.3">
      <c r="A6" t="s">
        <v>5</v>
      </c>
      <c r="B6">
        <v>0.33</v>
      </c>
      <c r="C6">
        <v>0.5</v>
      </c>
      <c r="D6">
        <v>0.66</v>
      </c>
      <c r="E6">
        <v>0.83</v>
      </c>
    </row>
    <row r="7" spans="1:6" x14ac:dyDescent="0.3">
      <c r="A7" t="s">
        <v>6</v>
      </c>
      <c r="B7">
        <f>(B5-B6)/2</f>
        <v>-0.32</v>
      </c>
      <c r="C7">
        <f t="shared" ref="C7:E7" si="1">(C5-C6)/2</f>
        <v>-0.48499999999999999</v>
      </c>
      <c r="D7">
        <f t="shared" si="1"/>
        <v>-0.64500000000000002</v>
      </c>
      <c r="E7">
        <f t="shared" si="1"/>
        <v>-0.81</v>
      </c>
    </row>
    <row r="9" spans="1:6" x14ac:dyDescent="0.3">
      <c r="A9" t="s">
        <v>0</v>
      </c>
      <c r="B9" t="s">
        <v>8</v>
      </c>
    </row>
    <row r="10" spans="1:6" x14ac:dyDescent="0.3">
      <c r="A10" t="s">
        <v>1</v>
      </c>
      <c r="B10">
        <v>20.059999999999999</v>
      </c>
    </row>
    <row r="11" spans="1:6" x14ac:dyDescent="0.3">
      <c r="A11" t="s">
        <v>2</v>
      </c>
      <c r="B11">
        <v>0.98</v>
      </c>
      <c r="C11">
        <v>1.49</v>
      </c>
      <c r="D11">
        <v>1.99</v>
      </c>
      <c r="E11">
        <v>2.4900000000000002</v>
      </c>
    </row>
    <row r="12" spans="1:6" x14ac:dyDescent="0.3">
      <c r="A12" t="s">
        <v>3</v>
      </c>
      <c r="B12">
        <f>B11*$F$1</f>
        <v>3.3406625821439475E-3</v>
      </c>
      <c r="C12">
        <f t="shared" ref="C12:E12" si="2">C11*$F$1</f>
        <v>5.0791706606066137E-3</v>
      </c>
      <c r="D12">
        <f t="shared" si="2"/>
        <v>6.7835903453739342E-3</v>
      </c>
      <c r="E12">
        <f t="shared" si="2"/>
        <v>8.4880100301412548E-3</v>
      </c>
    </row>
    <row r="13" spans="1:6" x14ac:dyDescent="0.3">
      <c r="A13" t="s">
        <v>4</v>
      </c>
      <c r="B13">
        <v>-0.73</v>
      </c>
      <c r="C13">
        <v>-1.08</v>
      </c>
      <c r="D13">
        <v>-1.43</v>
      </c>
      <c r="E13">
        <v>-1.77</v>
      </c>
      <c r="F13" t="s">
        <v>17</v>
      </c>
    </row>
    <row r="14" spans="1:6" x14ac:dyDescent="0.3">
      <c r="A14" t="s">
        <v>5</v>
      </c>
      <c r="B14">
        <v>0.55000000000000004</v>
      </c>
      <c r="C14">
        <v>0.85</v>
      </c>
      <c r="D14">
        <v>1.17</v>
      </c>
      <c r="E14">
        <v>1.49</v>
      </c>
    </row>
    <row r="15" spans="1:6" x14ac:dyDescent="0.3">
      <c r="A15" t="s">
        <v>6</v>
      </c>
      <c r="B15">
        <f>(B13-B14)/2</f>
        <v>-0.64</v>
      </c>
      <c r="C15">
        <f t="shared" ref="C15:E15" si="3">(C13-C14)/2</f>
        <v>-0.96500000000000008</v>
      </c>
      <c r="D15">
        <f t="shared" si="3"/>
        <v>-1.2999999999999998</v>
      </c>
      <c r="E15">
        <f t="shared" si="3"/>
        <v>-1.63</v>
      </c>
    </row>
    <row r="17" spans="1:5" x14ac:dyDescent="0.3">
      <c r="A17" t="s">
        <v>9</v>
      </c>
      <c r="B17" t="s">
        <v>7</v>
      </c>
    </row>
    <row r="18" spans="1:5" x14ac:dyDescent="0.3">
      <c r="A18" t="s">
        <v>1</v>
      </c>
      <c r="B18">
        <v>9.92</v>
      </c>
    </row>
    <row r="19" spans="1:5" x14ac:dyDescent="0.3">
      <c r="A19" t="s">
        <v>2</v>
      </c>
      <c r="B19">
        <v>0.98</v>
      </c>
      <c r="C19">
        <v>1.49</v>
      </c>
      <c r="D19">
        <v>1.99</v>
      </c>
      <c r="E19">
        <v>2.4900000000000002</v>
      </c>
    </row>
    <row r="20" spans="1:5" x14ac:dyDescent="0.3">
      <c r="A20" t="s">
        <v>3</v>
      </c>
      <c r="B20">
        <f>B19*$F$1</f>
        <v>3.3406625821439475E-3</v>
      </c>
      <c r="C20">
        <f t="shared" ref="C20:E20" si="4">C19*$F$1</f>
        <v>5.0791706606066137E-3</v>
      </c>
      <c r="D20">
        <f t="shared" si="4"/>
        <v>6.7835903453739342E-3</v>
      </c>
      <c r="E20">
        <f t="shared" si="4"/>
        <v>8.4880100301412548E-3</v>
      </c>
    </row>
    <row r="21" spans="1:5" x14ac:dyDescent="0.3">
      <c r="A21" t="s">
        <v>4</v>
      </c>
      <c r="B21">
        <v>0.52</v>
      </c>
      <c r="C21">
        <v>0.75</v>
      </c>
      <c r="D21">
        <v>0.83</v>
      </c>
      <c r="E21">
        <v>1.04</v>
      </c>
    </row>
    <row r="22" spans="1:5" x14ac:dyDescent="0.3">
      <c r="A22" t="s">
        <v>5</v>
      </c>
      <c r="B22">
        <v>-0.33</v>
      </c>
      <c r="C22">
        <v>-0.57999999999999996</v>
      </c>
      <c r="D22">
        <v>-0.88</v>
      </c>
      <c r="E22">
        <v>-1.1499999999999999</v>
      </c>
    </row>
    <row r="23" spans="1:5" x14ac:dyDescent="0.3">
      <c r="A23" t="s">
        <v>6</v>
      </c>
      <c r="B23">
        <f>(B21-B22)/2</f>
        <v>0.42500000000000004</v>
      </c>
      <c r="C23">
        <f t="shared" ref="C23:E23" si="5">(C21-C22)/2</f>
        <v>0.66500000000000004</v>
      </c>
      <c r="D23">
        <f t="shared" si="5"/>
        <v>0.85499999999999998</v>
      </c>
      <c r="E23">
        <f t="shared" si="5"/>
        <v>1.095</v>
      </c>
    </row>
    <row r="25" spans="1:5" x14ac:dyDescent="0.3">
      <c r="A25" t="s">
        <v>9</v>
      </c>
      <c r="B25" t="s">
        <v>8</v>
      </c>
    </row>
    <row r="26" spans="1:5" x14ac:dyDescent="0.3">
      <c r="A26" t="s">
        <v>1</v>
      </c>
      <c r="B26">
        <v>20.010000000000002</v>
      </c>
    </row>
    <row r="27" spans="1:5" x14ac:dyDescent="0.3">
      <c r="A27" t="s">
        <v>2</v>
      </c>
      <c r="B27">
        <v>0.98</v>
      </c>
      <c r="C27">
        <v>1.5</v>
      </c>
      <c r="D27">
        <v>1.99</v>
      </c>
      <c r="E27">
        <v>2.4900000000000002</v>
      </c>
    </row>
    <row r="28" spans="1:5" x14ac:dyDescent="0.3">
      <c r="A28" t="s">
        <v>3</v>
      </c>
      <c r="B28">
        <f>B27*$F$1</f>
        <v>3.3406625821439475E-3</v>
      </c>
      <c r="C28">
        <f t="shared" ref="C28:D28" si="6">C27*$F$1</f>
        <v>5.1132590543019607E-3</v>
      </c>
      <c r="D28">
        <f t="shared" si="6"/>
        <v>6.7835903453739342E-3</v>
      </c>
      <c r="E28">
        <f>E27*$F$1</f>
        <v>8.4880100301412548E-3</v>
      </c>
    </row>
    <row r="29" spans="1:5" x14ac:dyDescent="0.3">
      <c r="A29" t="s">
        <v>4</v>
      </c>
      <c r="B29">
        <v>0.89</v>
      </c>
      <c r="C29">
        <v>1.2</v>
      </c>
      <c r="D29">
        <v>1.73</v>
      </c>
      <c r="E29">
        <v>2.29</v>
      </c>
    </row>
    <row r="30" spans="1:5" x14ac:dyDescent="0.3">
      <c r="A30" t="s">
        <v>5</v>
      </c>
      <c r="B30">
        <v>-0.94</v>
      </c>
      <c r="C30">
        <v>-1.44</v>
      </c>
      <c r="D30">
        <v>-1.94</v>
      </c>
      <c r="E30">
        <v>-2.25</v>
      </c>
    </row>
    <row r="31" spans="1:5" x14ac:dyDescent="0.3">
      <c r="A31" t="s">
        <v>6</v>
      </c>
      <c r="B31">
        <f>(B29-B30)/2</f>
        <v>0.91500000000000004</v>
      </c>
      <c r="C31">
        <f t="shared" ref="C31:E31" si="7">(C29-C30)/2</f>
        <v>1.3199999999999998</v>
      </c>
      <c r="D31">
        <f t="shared" si="7"/>
        <v>1.835</v>
      </c>
      <c r="E31">
        <f t="shared" si="7"/>
        <v>2.27</v>
      </c>
    </row>
    <row r="33" spans="1:7" x14ac:dyDescent="0.3">
      <c r="C33" t="s">
        <v>10</v>
      </c>
      <c r="D33" t="s">
        <v>11</v>
      </c>
      <c r="E33" t="s">
        <v>12</v>
      </c>
      <c r="F33" t="s">
        <v>13</v>
      </c>
      <c r="G33" t="s">
        <v>18</v>
      </c>
    </row>
    <row r="34" spans="1:7" x14ac:dyDescent="0.3">
      <c r="A34" t="s">
        <v>0</v>
      </c>
      <c r="B34">
        <v>10</v>
      </c>
      <c r="C34" s="1">
        <f>B2/5*10^3</f>
        <v>2005.9999999999998</v>
      </c>
      <c r="D34">
        <v>-9.5000000000000001E-2</v>
      </c>
      <c r="E34">
        <f>D34/0.005/C34</f>
        <v>-9.4715852442671996E-3</v>
      </c>
      <c r="F34">
        <f>1/E34/1.6*10^19</f>
        <v>-6.5986842105263148E+20</v>
      </c>
      <c r="G34" s="1">
        <f>C34/(F34*1.6*10^(-19))</f>
        <v>-19</v>
      </c>
    </row>
    <row r="35" spans="1:7" x14ac:dyDescent="0.3">
      <c r="B35">
        <v>20</v>
      </c>
      <c r="C35">
        <f>B10/5*10^3</f>
        <v>4011.9999999999995</v>
      </c>
      <c r="D35">
        <v>-0.192</v>
      </c>
      <c r="E35">
        <f t="shared" ref="E35:E37" si="8">D35/0.005/C35</f>
        <v>-9.5712861415752741E-3</v>
      </c>
      <c r="F35">
        <f t="shared" ref="F35:F37" si="9">1/E35/1.6*10^19</f>
        <v>-6.529947916666667E+20</v>
      </c>
      <c r="G35" s="1">
        <f t="shared" ref="G35:G37" si="10">C35/(F35*1.6*10^(-19))</f>
        <v>-38.399999999999991</v>
      </c>
    </row>
    <row r="36" spans="1:7" x14ac:dyDescent="0.3">
      <c r="A36" t="s">
        <v>9</v>
      </c>
      <c r="B36">
        <v>10</v>
      </c>
      <c r="C36">
        <f>B18/5*10^3</f>
        <v>1984</v>
      </c>
      <c r="D36">
        <v>0.128</v>
      </c>
      <c r="E36">
        <f t="shared" si="8"/>
        <v>1.2903225806451613E-2</v>
      </c>
      <c r="F36">
        <f t="shared" si="9"/>
        <v>4.8437500000000003E+20</v>
      </c>
      <c r="G36" s="1">
        <f t="shared" si="10"/>
        <v>25.599999999999994</v>
      </c>
    </row>
    <row r="37" spans="1:7" x14ac:dyDescent="0.3">
      <c r="B37">
        <v>20</v>
      </c>
      <c r="C37">
        <f>B26/5*10^3</f>
        <v>4002.0000000000005</v>
      </c>
      <c r="D37">
        <v>0.26700000000000002</v>
      </c>
      <c r="E37">
        <f t="shared" si="8"/>
        <v>1.3343328335832082E-2</v>
      </c>
      <c r="F37">
        <f t="shared" si="9"/>
        <v>4.6839887640449443E+20</v>
      </c>
      <c r="G37" s="1">
        <f t="shared" si="10"/>
        <v>53.399999999999991</v>
      </c>
    </row>
    <row r="39" spans="1:7" x14ac:dyDescent="0.3">
      <c r="A39" t="s">
        <v>14</v>
      </c>
      <c r="B39" t="s">
        <v>6</v>
      </c>
      <c r="C39" t="s">
        <v>3</v>
      </c>
      <c r="D39" t="s">
        <v>15</v>
      </c>
      <c r="E39" t="s">
        <v>16</v>
      </c>
    </row>
    <row r="40" spans="1:7" x14ac:dyDescent="0.3">
      <c r="A40">
        <v>0.01</v>
      </c>
      <c r="D40">
        <f>LOG(A40)</f>
        <v>-2</v>
      </c>
    </row>
    <row r="41" spans="1:7" x14ac:dyDescent="0.3">
      <c r="A41">
        <v>0.02</v>
      </c>
      <c r="D41">
        <f t="shared" ref="D41:D65" si="11">LOG(A41)</f>
        <v>-1.6989700043360187</v>
      </c>
    </row>
    <row r="42" spans="1:7" x14ac:dyDescent="0.3">
      <c r="A42">
        <v>0.03</v>
      </c>
      <c r="D42">
        <f t="shared" si="11"/>
        <v>-1.5228787452803376</v>
      </c>
    </row>
    <row r="43" spans="1:7" x14ac:dyDescent="0.3">
      <c r="A43">
        <v>0.04</v>
      </c>
      <c r="D43">
        <f t="shared" si="11"/>
        <v>-1.3979400086720375</v>
      </c>
    </row>
    <row r="44" spans="1:7" x14ac:dyDescent="0.3">
      <c r="A44">
        <v>0.05</v>
      </c>
      <c r="D44">
        <f t="shared" si="11"/>
        <v>-1.3010299956639813</v>
      </c>
    </row>
    <row r="45" spans="1:7" x14ac:dyDescent="0.3">
      <c r="A45">
        <v>7.0000000000000007E-2</v>
      </c>
      <c r="D45">
        <f t="shared" si="11"/>
        <v>-1.1549019599857431</v>
      </c>
    </row>
    <row r="46" spans="1:7" x14ac:dyDescent="0.3">
      <c r="A46">
        <v>0.1</v>
      </c>
      <c r="D46">
        <f t="shared" si="11"/>
        <v>-1</v>
      </c>
    </row>
    <row r="47" spans="1:7" x14ac:dyDescent="0.3">
      <c r="A47">
        <v>0.14000000000000001</v>
      </c>
      <c r="D47">
        <f t="shared" si="11"/>
        <v>-0.85387196432176193</v>
      </c>
    </row>
    <row r="48" spans="1:7" x14ac:dyDescent="0.3">
      <c r="A48">
        <v>0.2</v>
      </c>
      <c r="D48">
        <f t="shared" si="11"/>
        <v>-0.69897000433601875</v>
      </c>
    </row>
    <row r="49" spans="1:4" x14ac:dyDescent="0.3">
      <c r="A49">
        <v>0.28000000000000003</v>
      </c>
      <c r="D49">
        <f t="shared" si="11"/>
        <v>-0.55284196865778079</v>
      </c>
    </row>
    <row r="50" spans="1:4" x14ac:dyDescent="0.3">
      <c r="A50">
        <v>0.4</v>
      </c>
      <c r="D50">
        <f t="shared" si="11"/>
        <v>-0.3979400086720376</v>
      </c>
    </row>
    <row r="51" spans="1:4" x14ac:dyDescent="0.3">
      <c r="A51">
        <v>0.56999999999999995</v>
      </c>
      <c r="D51">
        <f t="shared" si="11"/>
        <v>-0.24412514432750865</v>
      </c>
    </row>
    <row r="52" spans="1:4" x14ac:dyDescent="0.3">
      <c r="A52">
        <v>0.8</v>
      </c>
      <c r="D52">
        <f t="shared" si="11"/>
        <v>-9.6910013008056392E-2</v>
      </c>
    </row>
    <row r="53" spans="1:4" x14ac:dyDescent="0.3">
      <c r="A53">
        <v>1.1299999999999999</v>
      </c>
      <c r="D53">
        <f t="shared" si="11"/>
        <v>5.3078443483419682E-2</v>
      </c>
    </row>
    <row r="54" spans="1:4" x14ac:dyDescent="0.3">
      <c r="A54">
        <v>1.6</v>
      </c>
      <c r="D54">
        <f t="shared" si="11"/>
        <v>0.20411998265592479</v>
      </c>
    </row>
    <row r="55" spans="1:4" x14ac:dyDescent="0.3">
      <c r="A55">
        <v>2.2999999999999998</v>
      </c>
      <c r="D55">
        <f t="shared" si="11"/>
        <v>0.36172783601759284</v>
      </c>
    </row>
    <row r="56" spans="1:4" x14ac:dyDescent="0.3">
      <c r="A56">
        <v>4.5</v>
      </c>
      <c r="D56">
        <f t="shared" si="11"/>
        <v>0.65321251377534373</v>
      </c>
    </row>
    <row r="57" spans="1:4" x14ac:dyDescent="0.3">
      <c r="A57">
        <v>6.4</v>
      </c>
      <c r="D57">
        <f t="shared" si="11"/>
        <v>0.80617997398388719</v>
      </c>
    </row>
    <row r="58" spans="1:4" x14ac:dyDescent="0.3">
      <c r="A58">
        <v>9</v>
      </c>
      <c r="D58">
        <f t="shared" si="11"/>
        <v>0.95424250943932487</v>
      </c>
    </row>
    <row r="59" spans="1:4" x14ac:dyDescent="0.3">
      <c r="A59">
        <v>12.5</v>
      </c>
      <c r="D59">
        <f t="shared" si="11"/>
        <v>1.0969100130080565</v>
      </c>
    </row>
    <row r="60" spans="1:4" x14ac:dyDescent="0.3">
      <c r="A60">
        <v>18</v>
      </c>
      <c r="D60">
        <f t="shared" si="11"/>
        <v>1.255272505103306</v>
      </c>
    </row>
    <row r="61" spans="1:4" x14ac:dyDescent="0.3">
      <c r="A61">
        <v>25</v>
      </c>
      <c r="D61">
        <f t="shared" si="11"/>
        <v>1.3979400086720377</v>
      </c>
    </row>
    <row r="62" spans="1:4" x14ac:dyDescent="0.3">
      <c r="A62">
        <v>35</v>
      </c>
      <c r="D62">
        <f t="shared" si="11"/>
        <v>1.5440680443502757</v>
      </c>
    </row>
    <row r="63" spans="1:4" x14ac:dyDescent="0.3">
      <c r="A63">
        <v>50</v>
      </c>
      <c r="D63">
        <f t="shared" si="11"/>
        <v>1.6989700043360187</v>
      </c>
    </row>
    <row r="64" spans="1:4" x14ac:dyDescent="0.3">
      <c r="A64">
        <v>70</v>
      </c>
      <c r="D64">
        <f t="shared" si="11"/>
        <v>1.8450980400142569</v>
      </c>
    </row>
    <row r="65" spans="1:4" x14ac:dyDescent="0.3">
      <c r="A65">
        <v>100</v>
      </c>
      <c r="D65">
        <f t="shared" si="11"/>
        <v>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蔡仲廷</dc:creator>
  <cp:lastModifiedBy>蔡仲廷</cp:lastModifiedBy>
  <dcterms:created xsi:type="dcterms:W3CDTF">2021-04-20T06:16:14Z</dcterms:created>
  <dcterms:modified xsi:type="dcterms:W3CDTF">2021-04-20T08:00:19Z</dcterms:modified>
</cp:coreProperties>
</file>