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2" windowHeight="11448" activeTab="4"/>
  </bookViews>
  <sheets>
    <sheet name="PIB" sheetId="1" r:id="rId1"/>
    <sheet name="Confianza" sheetId="2" r:id="rId2"/>
    <sheet name="Ventas" sheetId="3" r:id="rId3"/>
    <sheet name="Ordenes" sheetId="4" r:id="rId4"/>
    <sheet name="Prod Industrial" sheetId="6" r:id="rId5"/>
  </sheets>
  <calcPr calcId="145621" iterate="1"/>
</workbook>
</file>

<file path=xl/calcChain.xml><?xml version="1.0" encoding="utf-8"?>
<calcChain xmlns="http://schemas.openxmlformats.org/spreadsheetml/2006/main">
  <c r="GI33" i="6" l="1"/>
  <c r="GJ33" i="6"/>
  <c r="GK33" i="6"/>
  <c r="GI34" i="6"/>
  <c r="GJ34" i="6"/>
  <c r="GK34" i="6"/>
  <c r="GI35" i="6"/>
  <c r="GJ35" i="6"/>
  <c r="GK35" i="6"/>
  <c r="GI36" i="6"/>
  <c r="GJ36" i="6"/>
  <c r="GK36" i="6"/>
  <c r="GI38" i="6"/>
  <c r="GJ38" i="6"/>
  <c r="GK38" i="6"/>
  <c r="GI39" i="6"/>
  <c r="GJ39" i="6"/>
  <c r="GK39" i="6"/>
  <c r="GI40" i="6"/>
  <c r="GJ40" i="6"/>
  <c r="GK40" i="6"/>
  <c r="GI41" i="6"/>
  <c r="GJ41" i="6"/>
  <c r="GK41" i="6"/>
  <c r="GI42" i="6"/>
  <c r="GJ42" i="6"/>
  <c r="GK42" i="6"/>
  <c r="GI43" i="4"/>
  <c r="GJ43" i="4"/>
  <c r="GK43" i="4"/>
  <c r="GI44" i="4"/>
  <c r="GJ44" i="4"/>
  <c r="GK44" i="4"/>
  <c r="GI45" i="4"/>
  <c r="GJ45" i="4"/>
  <c r="GK45" i="4"/>
  <c r="GI46" i="4"/>
  <c r="GJ46" i="4"/>
  <c r="GK46" i="4"/>
  <c r="GI47" i="4"/>
  <c r="GJ47" i="4"/>
  <c r="GK47" i="4"/>
  <c r="GI49" i="4"/>
  <c r="GJ49" i="4"/>
  <c r="GK49" i="4"/>
  <c r="GI50" i="4"/>
  <c r="GJ50" i="4"/>
  <c r="GK50" i="4"/>
  <c r="GI51" i="4"/>
  <c r="GJ51" i="4"/>
  <c r="GK51" i="4"/>
  <c r="C58" i="2"/>
  <c r="C59" i="2"/>
  <c r="C55" i="2"/>
  <c r="C51" i="2"/>
  <c r="C48" i="2"/>
  <c r="C21" i="2"/>
  <c r="C54" i="2"/>
  <c r="C22" i="2"/>
  <c r="C61" i="2"/>
  <c r="C60" i="2"/>
  <c r="C57" i="2"/>
  <c r="C17" i="2"/>
  <c r="C56" i="2"/>
  <c r="C23" i="2"/>
  <c r="C20" i="2"/>
  <c r="C52" i="2"/>
  <c r="C24" i="2"/>
  <c r="C53" i="2"/>
  <c r="C66" i="1"/>
  <c r="C62" i="1"/>
  <c r="C67" i="1"/>
  <c r="C64" i="1"/>
  <c r="C65" i="1"/>
  <c r="C58" i="1"/>
  <c r="C30" i="1"/>
  <c r="C71" i="1"/>
  <c r="C59" i="1"/>
  <c r="C63" i="1"/>
  <c r="C33" i="1"/>
  <c r="C25" i="1"/>
  <c r="C26" i="1"/>
  <c r="C21" i="1"/>
  <c r="C22" i="1"/>
  <c r="C60" i="1"/>
  <c r="C18" i="1"/>
  <c r="C61" i="1"/>
  <c r="C17" i="1"/>
  <c r="C57" i="1"/>
  <c r="C55" i="1"/>
  <c r="C29" i="1"/>
  <c r="C27" i="1"/>
  <c r="C24" i="1"/>
  <c r="C16" i="1"/>
  <c r="C20" i="1"/>
  <c r="C14" i="1"/>
  <c r="C23" i="1"/>
  <c r="C19" i="1"/>
  <c r="C24" i="6"/>
  <c r="C25" i="4"/>
  <c r="C32" i="4"/>
  <c r="C18" i="3"/>
  <c r="C20" i="3"/>
  <c r="C38" i="4"/>
  <c r="C28" i="4"/>
  <c r="C28" i="3"/>
  <c r="C20" i="6"/>
  <c r="C19" i="6"/>
  <c r="C29" i="4"/>
  <c r="C31" i="6"/>
  <c r="C27" i="4"/>
  <c r="C23" i="6"/>
  <c r="C15" i="6"/>
  <c r="C19" i="4"/>
  <c r="C17" i="6"/>
  <c r="C26" i="3"/>
  <c r="C23" i="3"/>
  <c r="C16" i="3"/>
  <c r="C31" i="4"/>
  <c r="C22" i="6"/>
  <c r="C24" i="3"/>
  <c r="C26" i="4"/>
  <c r="C26" i="6"/>
  <c r="C18" i="6"/>
  <c r="C21" i="3"/>
  <c r="C33" i="4"/>
  <c r="C25" i="6"/>
  <c r="C55" i="4"/>
  <c r="P33" i="6" l="1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EW33" i="6"/>
  <c r="EX33" i="6"/>
  <c r="EY33" i="6"/>
  <c r="EZ33" i="6"/>
  <c r="FA33" i="6"/>
  <c r="FB33" i="6"/>
  <c r="FC33" i="6"/>
  <c r="FD33" i="6"/>
  <c r="FE33" i="6"/>
  <c r="FF33" i="6"/>
  <c r="FG33" i="6"/>
  <c r="FH33" i="6"/>
  <c r="FI33" i="6"/>
  <c r="FJ33" i="6"/>
  <c r="FK33" i="6"/>
  <c r="FL33" i="6"/>
  <c r="FM33" i="6"/>
  <c r="FN33" i="6"/>
  <c r="FO33" i="6"/>
  <c r="FP33" i="6"/>
  <c r="FQ33" i="6"/>
  <c r="FR33" i="6"/>
  <c r="FS33" i="6"/>
  <c r="FT33" i="6"/>
  <c r="FU33" i="6"/>
  <c r="FV33" i="6"/>
  <c r="FW33" i="6"/>
  <c r="FX33" i="6"/>
  <c r="FY33" i="6"/>
  <c r="FZ33" i="6"/>
  <c r="GA33" i="6"/>
  <c r="GB33" i="6"/>
  <c r="GC33" i="6"/>
  <c r="GD33" i="6"/>
  <c r="GE33" i="6"/>
  <c r="GF33" i="6"/>
  <c r="GG33" i="6"/>
  <c r="GH33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EZ34" i="6"/>
  <c r="FA34" i="6"/>
  <c r="FB34" i="6"/>
  <c r="FC34" i="6"/>
  <c r="FD34" i="6"/>
  <c r="FE34" i="6"/>
  <c r="FF34" i="6"/>
  <c r="FG34" i="6"/>
  <c r="FH34" i="6"/>
  <c r="FI34" i="6"/>
  <c r="FJ34" i="6"/>
  <c r="FK34" i="6"/>
  <c r="FL34" i="6"/>
  <c r="FM34" i="6"/>
  <c r="FN34" i="6"/>
  <c r="FO34" i="6"/>
  <c r="FP34" i="6"/>
  <c r="FQ34" i="6"/>
  <c r="FR34" i="6"/>
  <c r="FS34" i="6"/>
  <c r="FT34" i="6"/>
  <c r="FU34" i="6"/>
  <c r="FV34" i="6"/>
  <c r="FW34" i="6"/>
  <c r="FX34" i="6"/>
  <c r="FY34" i="6"/>
  <c r="FZ34" i="6"/>
  <c r="GA34" i="6"/>
  <c r="GB34" i="6"/>
  <c r="GC34" i="6"/>
  <c r="GD34" i="6"/>
  <c r="GE34" i="6"/>
  <c r="GF34" i="6"/>
  <c r="GG34" i="6"/>
  <c r="GH34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EW35" i="6"/>
  <c r="EX35" i="6"/>
  <c r="EY35" i="6"/>
  <c r="EZ35" i="6"/>
  <c r="FA35" i="6"/>
  <c r="FB35" i="6"/>
  <c r="FC35" i="6"/>
  <c r="FD35" i="6"/>
  <c r="FE35" i="6"/>
  <c r="FF35" i="6"/>
  <c r="FG35" i="6"/>
  <c r="FH35" i="6"/>
  <c r="FI35" i="6"/>
  <c r="FJ35" i="6"/>
  <c r="FK35" i="6"/>
  <c r="FL35" i="6"/>
  <c r="FM35" i="6"/>
  <c r="FN35" i="6"/>
  <c r="FO35" i="6"/>
  <c r="FP35" i="6"/>
  <c r="FQ35" i="6"/>
  <c r="FR35" i="6"/>
  <c r="FS35" i="6"/>
  <c r="FT35" i="6"/>
  <c r="FU35" i="6"/>
  <c r="FV35" i="6"/>
  <c r="FW35" i="6"/>
  <c r="FX35" i="6"/>
  <c r="FY35" i="6"/>
  <c r="FZ35" i="6"/>
  <c r="GA35" i="6"/>
  <c r="GB35" i="6"/>
  <c r="GC35" i="6"/>
  <c r="GD35" i="6"/>
  <c r="GE35" i="6"/>
  <c r="GF35" i="6"/>
  <c r="GG35" i="6"/>
  <c r="GH35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EW36" i="6"/>
  <c r="EX36" i="6"/>
  <c r="EY36" i="6"/>
  <c r="EZ36" i="6"/>
  <c r="FA36" i="6"/>
  <c r="FB36" i="6"/>
  <c r="FC36" i="6"/>
  <c r="FD36" i="6"/>
  <c r="FE36" i="6"/>
  <c r="FF36" i="6"/>
  <c r="FG36" i="6"/>
  <c r="FH36" i="6"/>
  <c r="FI36" i="6"/>
  <c r="FJ36" i="6"/>
  <c r="FK36" i="6"/>
  <c r="FL36" i="6"/>
  <c r="FM36" i="6"/>
  <c r="FN36" i="6"/>
  <c r="FO36" i="6"/>
  <c r="FP36" i="6"/>
  <c r="FQ36" i="6"/>
  <c r="FR36" i="6"/>
  <c r="FS36" i="6"/>
  <c r="FT36" i="6"/>
  <c r="FU36" i="6"/>
  <c r="FV36" i="6"/>
  <c r="FW36" i="6"/>
  <c r="FX36" i="6"/>
  <c r="FY36" i="6"/>
  <c r="FZ36" i="6"/>
  <c r="GA36" i="6"/>
  <c r="GB36" i="6"/>
  <c r="GC36" i="6"/>
  <c r="GD36" i="6"/>
  <c r="GE36" i="6"/>
  <c r="GF36" i="6"/>
  <c r="GG36" i="6"/>
  <c r="GH36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EZ38" i="6"/>
  <c r="FA38" i="6"/>
  <c r="FB38" i="6"/>
  <c r="FC38" i="6"/>
  <c r="FD38" i="6"/>
  <c r="FE38" i="6"/>
  <c r="FF38" i="6"/>
  <c r="FG38" i="6"/>
  <c r="FH38" i="6"/>
  <c r="FI38" i="6"/>
  <c r="FJ38" i="6"/>
  <c r="FK38" i="6"/>
  <c r="FL38" i="6"/>
  <c r="FM38" i="6"/>
  <c r="FN38" i="6"/>
  <c r="FO38" i="6"/>
  <c r="FP38" i="6"/>
  <c r="FQ38" i="6"/>
  <c r="FR38" i="6"/>
  <c r="FS38" i="6"/>
  <c r="FT38" i="6"/>
  <c r="FU38" i="6"/>
  <c r="FV38" i="6"/>
  <c r="FW38" i="6"/>
  <c r="FX38" i="6"/>
  <c r="FY38" i="6"/>
  <c r="FZ38" i="6"/>
  <c r="GA38" i="6"/>
  <c r="GB38" i="6"/>
  <c r="GC38" i="6"/>
  <c r="GD38" i="6"/>
  <c r="GE38" i="6"/>
  <c r="GF38" i="6"/>
  <c r="GG38" i="6"/>
  <c r="GH38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EZ39" i="6"/>
  <c r="FA39" i="6"/>
  <c r="FB39" i="6"/>
  <c r="FC39" i="6"/>
  <c r="FD39" i="6"/>
  <c r="FE39" i="6"/>
  <c r="FF39" i="6"/>
  <c r="FG39" i="6"/>
  <c r="FH39" i="6"/>
  <c r="FI39" i="6"/>
  <c r="FJ39" i="6"/>
  <c r="FK39" i="6"/>
  <c r="FL39" i="6"/>
  <c r="FM39" i="6"/>
  <c r="FN39" i="6"/>
  <c r="FO39" i="6"/>
  <c r="FP39" i="6"/>
  <c r="FQ39" i="6"/>
  <c r="FR39" i="6"/>
  <c r="FS39" i="6"/>
  <c r="FT39" i="6"/>
  <c r="FU39" i="6"/>
  <c r="FV39" i="6"/>
  <c r="FW39" i="6"/>
  <c r="FX39" i="6"/>
  <c r="FY39" i="6"/>
  <c r="FZ39" i="6"/>
  <c r="GA39" i="6"/>
  <c r="GB39" i="6"/>
  <c r="GC39" i="6"/>
  <c r="GD39" i="6"/>
  <c r="GE39" i="6"/>
  <c r="GF39" i="6"/>
  <c r="GG39" i="6"/>
  <c r="GH39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EZ40" i="6"/>
  <c r="FA40" i="6"/>
  <c r="FB40" i="6"/>
  <c r="FC40" i="6"/>
  <c r="FD40" i="6"/>
  <c r="FE40" i="6"/>
  <c r="FF40" i="6"/>
  <c r="FG40" i="6"/>
  <c r="FH40" i="6"/>
  <c r="FI40" i="6"/>
  <c r="FJ40" i="6"/>
  <c r="FK40" i="6"/>
  <c r="FL40" i="6"/>
  <c r="FM40" i="6"/>
  <c r="FN40" i="6"/>
  <c r="FO40" i="6"/>
  <c r="FP40" i="6"/>
  <c r="FQ40" i="6"/>
  <c r="FR40" i="6"/>
  <c r="FS40" i="6"/>
  <c r="FT40" i="6"/>
  <c r="FU40" i="6"/>
  <c r="FV40" i="6"/>
  <c r="FW40" i="6"/>
  <c r="FX40" i="6"/>
  <c r="FY40" i="6"/>
  <c r="FZ40" i="6"/>
  <c r="GA40" i="6"/>
  <c r="GB40" i="6"/>
  <c r="GC40" i="6"/>
  <c r="GD40" i="6"/>
  <c r="GE40" i="6"/>
  <c r="GF40" i="6"/>
  <c r="GG40" i="6"/>
  <c r="GH40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EZ41" i="6"/>
  <c r="FA41" i="6"/>
  <c r="FB41" i="6"/>
  <c r="FC41" i="6"/>
  <c r="FD41" i="6"/>
  <c r="FE41" i="6"/>
  <c r="FF41" i="6"/>
  <c r="FG41" i="6"/>
  <c r="FH41" i="6"/>
  <c r="FI41" i="6"/>
  <c r="FJ41" i="6"/>
  <c r="FK41" i="6"/>
  <c r="FL41" i="6"/>
  <c r="FM41" i="6"/>
  <c r="FN41" i="6"/>
  <c r="FO41" i="6"/>
  <c r="FP41" i="6"/>
  <c r="FQ41" i="6"/>
  <c r="FR41" i="6"/>
  <c r="FS41" i="6"/>
  <c r="FT41" i="6"/>
  <c r="FU41" i="6"/>
  <c r="FV41" i="6"/>
  <c r="FW41" i="6"/>
  <c r="FX41" i="6"/>
  <c r="FY41" i="6"/>
  <c r="FZ41" i="6"/>
  <c r="GA41" i="6"/>
  <c r="GB41" i="6"/>
  <c r="GC41" i="6"/>
  <c r="GD41" i="6"/>
  <c r="GE41" i="6"/>
  <c r="GF41" i="6"/>
  <c r="GG41" i="6"/>
  <c r="GH41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EZ42" i="6"/>
  <c r="FA42" i="6"/>
  <c r="FB42" i="6"/>
  <c r="FC42" i="6"/>
  <c r="FD42" i="6"/>
  <c r="FE42" i="6"/>
  <c r="FF42" i="6"/>
  <c r="FG42" i="6"/>
  <c r="FH42" i="6"/>
  <c r="FI42" i="6"/>
  <c r="FJ42" i="6"/>
  <c r="FK42" i="6"/>
  <c r="FL42" i="6"/>
  <c r="FM42" i="6"/>
  <c r="FN42" i="6"/>
  <c r="FO42" i="6"/>
  <c r="FP42" i="6"/>
  <c r="FQ42" i="6"/>
  <c r="FR42" i="6"/>
  <c r="FS42" i="6"/>
  <c r="FT42" i="6"/>
  <c r="FU42" i="6"/>
  <c r="FV42" i="6"/>
  <c r="FW42" i="6"/>
  <c r="FX42" i="6"/>
  <c r="FY42" i="6"/>
  <c r="FZ42" i="6"/>
  <c r="GA42" i="6"/>
  <c r="GB42" i="6"/>
  <c r="GC42" i="6"/>
  <c r="GD42" i="6"/>
  <c r="GE42" i="6"/>
  <c r="GF42" i="6"/>
  <c r="GG42" i="6"/>
  <c r="GH42" i="6"/>
  <c r="S7" i="4"/>
  <c r="S8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E60" i="4"/>
  <c r="GF60" i="4"/>
  <c r="GG60" i="4"/>
  <c r="GH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E61" i="4"/>
  <c r="GF61" i="4"/>
  <c r="GG61" i="4"/>
  <c r="GH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E63" i="4"/>
  <c r="GF63" i="4"/>
  <c r="GG63" i="4"/>
  <c r="GH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ET64" i="4"/>
  <c r="EU64" i="4"/>
  <c r="EV64" i="4"/>
  <c r="EW64" i="4"/>
  <c r="EX64" i="4"/>
  <c r="EY64" i="4"/>
  <c r="EZ64" i="4"/>
  <c r="FA64" i="4"/>
  <c r="FB64" i="4"/>
  <c r="FC64" i="4"/>
  <c r="FD64" i="4"/>
  <c r="FE64" i="4"/>
  <c r="FF64" i="4"/>
  <c r="FG64" i="4"/>
  <c r="FH64" i="4"/>
  <c r="FI64" i="4"/>
  <c r="FJ64" i="4"/>
  <c r="FK64" i="4"/>
  <c r="FL64" i="4"/>
  <c r="FM64" i="4"/>
  <c r="FN64" i="4"/>
  <c r="FO64" i="4"/>
  <c r="FP64" i="4"/>
  <c r="FQ64" i="4"/>
  <c r="FR64" i="4"/>
  <c r="FS64" i="4"/>
  <c r="FT64" i="4"/>
  <c r="FU64" i="4"/>
  <c r="FV64" i="4"/>
  <c r="FW64" i="4"/>
  <c r="FX64" i="4"/>
  <c r="FY64" i="4"/>
  <c r="FZ64" i="4"/>
  <c r="GA64" i="4"/>
  <c r="GB64" i="4"/>
  <c r="GC64" i="4"/>
  <c r="GD64" i="4"/>
  <c r="GE64" i="4"/>
  <c r="GF64" i="4"/>
  <c r="GG64" i="4"/>
  <c r="GH64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EW66" i="4"/>
  <c r="EX66" i="4"/>
  <c r="EY66" i="4"/>
  <c r="EZ66" i="4"/>
  <c r="FA66" i="4"/>
  <c r="FB66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E66" i="4"/>
  <c r="GF66" i="4"/>
  <c r="GG66" i="4"/>
  <c r="GH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E67" i="4"/>
  <c r="GF67" i="4"/>
  <c r="GG67" i="4"/>
  <c r="GH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ET68" i="4"/>
  <c r="EU68" i="4"/>
  <c r="EV68" i="4"/>
  <c r="EW68" i="4"/>
  <c r="EX68" i="4"/>
  <c r="EY68" i="4"/>
  <c r="EZ68" i="4"/>
  <c r="FA68" i="4"/>
  <c r="FB68" i="4"/>
  <c r="FC68" i="4"/>
  <c r="FD68" i="4"/>
  <c r="FE68" i="4"/>
  <c r="FF68" i="4"/>
  <c r="FG68" i="4"/>
  <c r="FH68" i="4"/>
  <c r="FI68" i="4"/>
  <c r="FJ68" i="4"/>
  <c r="FK68" i="4"/>
  <c r="FL68" i="4"/>
  <c r="FM68" i="4"/>
  <c r="FN68" i="4"/>
  <c r="FO68" i="4"/>
  <c r="FP68" i="4"/>
  <c r="FQ68" i="4"/>
  <c r="FR68" i="4"/>
  <c r="FS68" i="4"/>
  <c r="FT68" i="4"/>
  <c r="FU68" i="4"/>
  <c r="FV68" i="4"/>
  <c r="FW68" i="4"/>
  <c r="FX68" i="4"/>
  <c r="FY68" i="4"/>
  <c r="FZ68" i="4"/>
  <c r="GA68" i="4"/>
  <c r="GB68" i="4"/>
  <c r="GC68" i="4"/>
  <c r="GD68" i="4"/>
  <c r="GE68" i="4"/>
  <c r="GF68" i="4"/>
  <c r="GG68" i="4"/>
  <c r="GH68" i="4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E51" i="6"/>
  <c r="C77" i="4"/>
  <c r="F79" i="4"/>
  <c r="C51" i="6"/>
  <c r="C56" i="6"/>
  <c r="F57" i="6"/>
  <c r="F80" i="4"/>
  <c r="C48" i="6"/>
  <c r="C52" i="6"/>
  <c r="E48" i="6"/>
  <c r="E52" i="6"/>
  <c r="E57" i="6"/>
  <c r="C78" i="4"/>
  <c r="C85" i="4"/>
  <c r="D50" i="6"/>
  <c r="D55" i="6"/>
  <c r="E85" i="4"/>
  <c r="F58" i="6"/>
  <c r="E49" i="6"/>
  <c r="E54" i="6"/>
  <c r="E58" i="6"/>
  <c r="C79" i="4"/>
  <c r="C86" i="4"/>
  <c r="D51" i="6"/>
  <c r="D56" i="6"/>
  <c r="F77" i="4"/>
  <c r="F81" i="4"/>
  <c r="C49" i="6"/>
  <c r="C54" i="6"/>
  <c r="C58" i="6"/>
  <c r="E79" i="4"/>
  <c r="E86" i="4"/>
  <c r="F50" i="6"/>
  <c r="F55" i="6"/>
  <c r="D76" i="4"/>
  <c r="D80" i="4"/>
  <c r="D87" i="4"/>
  <c r="E55" i="6"/>
  <c r="C76" i="4"/>
  <c r="C80" i="4"/>
  <c r="D57" i="6"/>
  <c r="F85" i="4"/>
  <c r="C50" i="6"/>
  <c r="C55" i="6"/>
  <c r="E80" i="4"/>
  <c r="E87" i="4"/>
  <c r="F51" i="6"/>
  <c r="F56" i="6"/>
  <c r="D77" i="4"/>
  <c r="E56" i="6"/>
  <c r="D54" i="6"/>
  <c r="F86" i="4"/>
  <c r="E81" i="4"/>
  <c r="D78" i="4"/>
  <c r="F76" i="4"/>
  <c r="C57" i="6"/>
  <c r="F49" i="6"/>
  <c r="D79" i="4"/>
  <c r="E50" i="6"/>
  <c r="C87" i="4"/>
  <c r="D48" i="6"/>
  <c r="D52" i="6"/>
  <c r="F78" i="4"/>
  <c r="E76" i="4"/>
  <c r="D81" i="4"/>
  <c r="C81" i="4"/>
  <c r="D49" i="6"/>
  <c r="D58" i="6"/>
  <c r="E77" i="4"/>
  <c r="F48" i="6"/>
  <c r="F52" i="6"/>
  <c r="D85" i="4"/>
  <c r="F87" i="4"/>
  <c r="E78" i="4"/>
  <c r="F54" i="6"/>
  <c r="D86" i="4"/>
  <c r="R43" i="4" l="1"/>
  <c r="D60" i="4"/>
  <c r="R45" i="4"/>
  <c r="D62" i="4"/>
  <c r="R51" i="4"/>
  <c r="D68" i="4"/>
  <c r="O36" i="6"/>
  <c r="G36" i="1"/>
  <c r="G40" i="1"/>
  <c r="G42" i="1"/>
  <c r="G48" i="1"/>
  <c r="G75" i="1"/>
  <c r="G79" i="1"/>
  <c r="G83" i="1"/>
  <c r="R46" i="4"/>
  <c r="D63" i="4"/>
  <c r="R50" i="4"/>
  <c r="D67" i="4"/>
  <c r="O33" i="6"/>
  <c r="O38" i="6"/>
  <c r="O40" i="6"/>
  <c r="G35" i="1"/>
  <c r="G37" i="1"/>
  <c r="G41" i="1"/>
  <c r="G45" i="1"/>
  <c r="G77" i="1"/>
  <c r="G82" i="1"/>
  <c r="D66" i="4"/>
  <c r="R49" i="4"/>
  <c r="O35" i="6"/>
  <c r="O39" i="6"/>
  <c r="O42" i="6"/>
  <c r="G39" i="1"/>
  <c r="G44" i="1"/>
  <c r="G49" i="1"/>
  <c r="G74" i="1"/>
  <c r="G76" i="1"/>
  <c r="G81" i="1"/>
  <c r="D61" i="4"/>
  <c r="R44" i="4"/>
  <c r="R47" i="4"/>
  <c r="D64" i="4"/>
  <c r="O34" i="6"/>
  <c r="O41" i="6"/>
  <c r="G38" i="1"/>
  <c r="G43" i="1"/>
  <c r="G46" i="1"/>
  <c r="G73" i="1"/>
  <c r="G78" i="1"/>
  <c r="G80" i="1"/>
</calcChain>
</file>

<file path=xl/sharedStrings.xml><?xml version="1.0" encoding="utf-8"?>
<sst xmlns="http://schemas.openxmlformats.org/spreadsheetml/2006/main" count="447" uniqueCount="177">
  <si>
    <t>World Economic Statistics</t>
  </si>
  <si>
    <t>German Federal Statistical Office</t>
  </si>
  <si>
    <t xml:space="preserve"> </t>
  </si>
  <si>
    <t>Chained Quantity Indexes</t>
  </si>
  <si>
    <t>2010=100</t>
  </si>
  <si>
    <t>Domestic Demand</t>
  </si>
  <si>
    <t>GDPBRDOD Index</t>
  </si>
  <si>
    <t>GDPBRFCO Index</t>
  </si>
  <si>
    <t>GDPBRPCO Index</t>
  </si>
  <si>
    <t>GDPBRHFC Index</t>
  </si>
  <si>
    <t>GDPBRGFE Index</t>
  </si>
  <si>
    <t>GDPBRGIC Index</t>
  </si>
  <si>
    <t>GDPBRCCO Index</t>
  </si>
  <si>
    <t>GDPBRGCF Index</t>
  </si>
  <si>
    <t>GDPBRGFC Index</t>
  </si>
  <si>
    <t>GDPBRGFM Index</t>
  </si>
  <si>
    <t>Construction</t>
  </si>
  <si>
    <t>GDPBRCON Index</t>
  </si>
  <si>
    <t>GDPBRGFI Index</t>
  </si>
  <si>
    <t>Net Exports</t>
  </si>
  <si>
    <t>GDPBREXP Index</t>
  </si>
  <si>
    <t>GDPBRIMP Index</t>
  </si>
  <si>
    <t>GDP Components</t>
  </si>
  <si>
    <t xml:space="preserve">         Household Final Consumptio</t>
  </si>
  <si>
    <t xml:space="preserve">         Individual Government Fina</t>
  </si>
  <si>
    <t xml:space="preserve">         Government Collective Cons</t>
  </si>
  <si>
    <t xml:space="preserve">  Gross Capital Formation</t>
  </si>
  <si>
    <t xml:space="preserve">      Final consumption expenditur</t>
  </si>
  <si>
    <t xml:space="preserve">     Government Final Consumptio</t>
  </si>
  <si>
    <t xml:space="preserve">   Final Consumption Expenditure</t>
  </si>
  <si>
    <t xml:space="preserve">     Gross Fixed Capital Formation</t>
  </si>
  <si>
    <t>GDPB00E Index</t>
  </si>
  <si>
    <t>GDP</t>
  </si>
  <si>
    <t xml:space="preserve">         Machinery and Equipment</t>
  </si>
  <si>
    <t xml:space="preserve">         Construction</t>
  </si>
  <si>
    <t xml:space="preserve">         Other Products</t>
  </si>
  <si>
    <t xml:space="preserve">        Exports</t>
  </si>
  <si>
    <t xml:space="preserve">        Imports</t>
  </si>
  <si>
    <t>PX_LAST</t>
  </si>
  <si>
    <t>Industry - NACE</t>
  </si>
  <si>
    <t>Gross Value Added</t>
  </si>
  <si>
    <t>Industry Excluding Construction</t>
  </si>
  <si>
    <t>Trade, Transport, Hotels and Cate</t>
  </si>
  <si>
    <t>Business Services</t>
  </si>
  <si>
    <t>Public Administration, Health and</t>
  </si>
  <si>
    <t>Other Services</t>
  </si>
  <si>
    <t>GDPBTOTI Index</t>
  </si>
  <si>
    <t>GDPBAGRI Index</t>
  </si>
  <si>
    <t>GDPBINEI Index</t>
  </si>
  <si>
    <t>GDPBMANI Index</t>
  </si>
  <si>
    <t>GDPBCONI Index</t>
  </si>
  <si>
    <t>GDPBTRTI Index</t>
  </si>
  <si>
    <t>GDPBINFI Index</t>
  </si>
  <si>
    <t>GDPBFINI Index</t>
  </si>
  <si>
    <t>GDPBPROI Index</t>
  </si>
  <si>
    <t>GDPBBUSI Index</t>
  </si>
  <si>
    <t>GDPBPUBI Index</t>
  </si>
  <si>
    <t>GDPBOTHI Index</t>
  </si>
  <si>
    <t>Agriculture, forestry and fish</t>
  </si>
  <si>
    <t xml:space="preserve">  Manufacturing</t>
  </si>
  <si>
    <t>Information and communication</t>
  </si>
  <si>
    <t xml:space="preserve">Financial and insurance activities </t>
  </si>
  <si>
    <t>Real Estates Activities</t>
  </si>
  <si>
    <t xml:space="preserve">      Final consumption expenditures</t>
  </si>
  <si>
    <t xml:space="preserve">         Household Final Consumption</t>
  </si>
  <si>
    <t xml:space="preserve">     Government Final Consumption</t>
  </si>
  <si>
    <t xml:space="preserve">         Individual Government Final Consumption</t>
  </si>
  <si>
    <t xml:space="preserve">         Government Collective Consumption</t>
  </si>
  <si>
    <t>GfK SE</t>
  </si>
  <si>
    <t>ECO1GFKC Index</t>
  </si>
  <si>
    <t>Survey Indicators</t>
  </si>
  <si>
    <t>GGFKBUS Index</t>
  </si>
  <si>
    <t>GGFKINC Index</t>
  </si>
  <si>
    <t>GGFKWBUY Index</t>
  </si>
  <si>
    <t>GGFKWSAV Index</t>
  </si>
  <si>
    <t>GGFKPRIC Index</t>
  </si>
  <si>
    <t>Confianza del Consumidor, eje der.</t>
  </si>
  <si>
    <t>Expectativas Economicas</t>
  </si>
  <si>
    <t>Ingreso Esperado</t>
  </si>
  <si>
    <t>Disposición a Comprar</t>
  </si>
  <si>
    <t>Ahorros Actuales</t>
  </si>
  <si>
    <t xml:space="preserve">Precios Esperados </t>
  </si>
  <si>
    <t>European Commission</t>
  </si>
  <si>
    <t>EUCCDE Index</t>
  </si>
  <si>
    <t>EUA1DE Index</t>
  </si>
  <si>
    <t>EUA2DE Index</t>
  </si>
  <si>
    <t>EUA3DE Index</t>
  </si>
  <si>
    <t>EUA4DE Index</t>
  </si>
  <si>
    <t>EUA7DE Index</t>
  </si>
  <si>
    <t>EUA8DE Index</t>
  </si>
  <si>
    <t>EUAUDE Index</t>
  </si>
  <si>
    <t>EUA5DE Index</t>
  </si>
  <si>
    <t>EUA6DE Index</t>
  </si>
  <si>
    <t>EUA9DE Index</t>
  </si>
  <si>
    <t>EUA0DE Index</t>
  </si>
  <si>
    <t>Encuesta GfK</t>
  </si>
  <si>
    <t>Mayores Compras Presentes</t>
  </si>
  <si>
    <t>Confianza del Consumidor</t>
  </si>
  <si>
    <t>Situación Financiera Pasada</t>
  </si>
  <si>
    <t>Situación Financiera Futura</t>
  </si>
  <si>
    <t>Situación Económica Futura</t>
  </si>
  <si>
    <t>Situación Económica Pasada</t>
  </si>
  <si>
    <t>Evoución de los precios en el pasado</t>
  </si>
  <si>
    <t>Evolución futura de los precios</t>
  </si>
  <si>
    <t xml:space="preserve">Expectativas desempleo </t>
  </si>
  <si>
    <t>Mayor intensión de compras en el futuro</t>
  </si>
  <si>
    <t>Ahorro Actual</t>
  </si>
  <si>
    <t>Capacidad Futura de Ahorro</t>
  </si>
  <si>
    <t xml:space="preserve">Metodología: </t>
  </si>
  <si>
    <t>2000  encuestados</t>
  </si>
  <si>
    <t>Primeras 2 o 3 semanas del mes</t>
  </si>
  <si>
    <t>Retail Sales (yoy %)</t>
  </si>
  <si>
    <t>GRFRINYY Index</t>
  </si>
  <si>
    <t>Retail Sales (mom %)</t>
  </si>
  <si>
    <t>GRFRIAMM Index</t>
  </si>
  <si>
    <t>GRRSXVHY Index</t>
  </si>
  <si>
    <t>GRRSXVHM Index</t>
  </si>
  <si>
    <t>GRRSVYOY Index</t>
  </si>
  <si>
    <t>GRRSVMOM Index</t>
  </si>
  <si>
    <t>Retail Sales ex-Auto/Petro (yoy %)</t>
  </si>
  <si>
    <t>Retail Sales ex-Auto/Petro (mom %)</t>
  </si>
  <si>
    <t>New Motor Vehicle Sales (mom %, sa)</t>
  </si>
  <si>
    <t>Deutsche Bundesbank</t>
  </si>
  <si>
    <t>Industrial/Mfg Orders (Real/Volume)</t>
  </si>
  <si>
    <t>GRIORTOT Index</t>
  </si>
  <si>
    <t>DMVOGC Index</t>
  </si>
  <si>
    <t>DMVOGB Index</t>
  </si>
  <si>
    <t>DMVOGO Index</t>
  </si>
  <si>
    <t>DMVOGM Index</t>
  </si>
  <si>
    <t>DMVOGV Index</t>
  </si>
  <si>
    <t>MAIN INDUSTRIAL GROUPINGS:</t>
  </si>
  <si>
    <t>Intermediate Goods</t>
  </si>
  <si>
    <t>GRIOTBGD Index</t>
  </si>
  <si>
    <t>Capital Goods</t>
  </si>
  <si>
    <t>GRIOTCAP Index</t>
  </si>
  <si>
    <t>Consumer Goods</t>
  </si>
  <si>
    <t>GRIOTCON Index</t>
  </si>
  <si>
    <t>Manufacture of</t>
  </si>
  <si>
    <t>Chemicals and pharmaceutical products</t>
  </si>
  <si>
    <t>Basic metals &amp; fabricated metal products</t>
  </si>
  <si>
    <t>Computer, electronic, optical and electrical equipment</t>
  </si>
  <si>
    <t>Machinery and equipment n.e.c.</t>
  </si>
  <si>
    <t>Motor vehicles, trailers and semi-trailers</t>
  </si>
  <si>
    <t>Cambios porcentuales</t>
  </si>
  <si>
    <t>1 MES</t>
  </si>
  <si>
    <t>3 MESES</t>
  </si>
  <si>
    <t>1 AÑO</t>
  </si>
  <si>
    <t>CHG_PCT_1M</t>
  </si>
  <si>
    <t>CHG_PCT_3M</t>
  </si>
  <si>
    <t>CHG_PCT_6M</t>
  </si>
  <si>
    <t>CHG_PCT_1YR</t>
  </si>
  <si>
    <t>6 MESES</t>
  </si>
  <si>
    <t>Index SWDA</t>
  </si>
  <si>
    <t>Industrial Production (Volume)</t>
  </si>
  <si>
    <t>GRIPI Index</t>
  </si>
  <si>
    <t>Excluding Construction</t>
  </si>
  <si>
    <t>Excluding Construction and Energy</t>
  </si>
  <si>
    <t>Energy</t>
  </si>
  <si>
    <t>GRIPNRG Index</t>
  </si>
  <si>
    <t>GRMPND Index</t>
  </si>
  <si>
    <t>GRIPXCST Index</t>
  </si>
  <si>
    <t>GRMPIND Index</t>
  </si>
  <si>
    <t>GRIPCSTC Index</t>
  </si>
  <si>
    <t>GRMPCONS Index</t>
  </si>
  <si>
    <t>GRMPFOOD Index</t>
  </si>
  <si>
    <t>GRMPRAW Index</t>
  </si>
  <si>
    <t>GRMPCAPG Index</t>
  </si>
  <si>
    <t xml:space="preserve">     Consumer Goods</t>
  </si>
  <si>
    <t xml:space="preserve">        Durable Consumer Goods</t>
  </si>
  <si>
    <t xml:space="preserve">        Nondurable Consumer Goods</t>
  </si>
  <si>
    <t xml:space="preserve">     Intermediate Goods</t>
  </si>
  <si>
    <t xml:space="preserve">     Capital Goods</t>
  </si>
  <si>
    <t>GRVHREGY Index</t>
  </si>
  <si>
    <t>Motor Vehicle Sales (Registrations) FMVO</t>
  </si>
  <si>
    <t>Motor Vehicle Sales (yoy %, sa) RS</t>
  </si>
  <si>
    <t>DETCMVHP Index</t>
  </si>
  <si>
    <t>Germany Foreign Trade Export of Motor Vehicles and Motor Vehicles Parts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</si>
</sst>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[$-C0A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/>
    <xf numFmtId="14" fontId="0" fillId="0" borderId="0" xfId="0" applyNumberFormat="1"/>
    <xf numFmtId="14" fontId="3" fillId="2" borderId="0" xfId="0" applyNumberFormat="1" applyFont="1" applyFill="1"/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0" fillId="0" borderId="0" xfId="0" applyFont="1"/>
    <xf numFmtId="0" fontId="2" fillId="3" borderId="0" xfId="0" applyFont="1" applyFill="1"/>
    <xf numFmtId="0" fontId="5" fillId="3" borderId="0" xfId="0" applyFont="1" applyFill="1"/>
    <xf numFmtId="0" fontId="0" fillId="3" borderId="0" xfId="0" applyFill="1"/>
    <xf numFmtId="10" fontId="0" fillId="0" borderId="0" xfId="1" applyNumberFormat="1" applyFont="1"/>
    <xf numFmtId="0" fontId="7" fillId="3" borderId="0" xfId="0" applyFont="1" applyFill="1"/>
    <xf numFmtId="0" fontId="7" fillId="0" borderId="0" xfId="0" applyFont="1"/>
    <xf numFmtId="17" fontId="0" fillId="0" borderId="0" xfId="0" applyNumberFormat="1"/>
    <xf numFmtId="0" fontId="0" fillId="4" borderId="0" xfId="0" applyFill="1"/>
    <xf numFmtId="164" fontId="0" fillId="0" borderId="0" xfId="1" applyNumberFormat="1" applyFont="1"/>
    <xf numFmtId="0" fontId="3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6" fontId="3" fillId="2" borderId="0" xfId="0" applyNumberFormat="1" applyFont="1" applyFill="1" applyAlignment="1">
      <alignment horizontal="center"/>
    </xf>
    <xf numFmtId="0" fontId="0" fillId="5" borderId="0" xfId="0" applyFill="1"/>
    <xf numFmtId="0" fontId="4" fillId="5" borderId="0" xfId="0" applyFont="1" applyFill="1"/>
    <xf numFmtId="0" fontId="8" fillId="5" borderId="0" xfId="0" applyFont="1" applyFill="1"/>
    <xf numFmtId="0" fontId="0" fillId="5" borderId="0" xfId="0" applyFill="1" applyAlignment="1">
      <alignment wrapText="1"/>
    </xf>
    <xf numFmtId="0" fontId="9" fillId="5" borderId="0" xfId="0" applyFont="1" applyFill="1"/>
    <xf numFmtId="0" fontId="4" fillId="5" borderId="0" xfId="0" applyFont="1" applyFill="1" applyAlignment="1">
      <alignment wrapText="1"/>
    </xf>
    <xf numFmtId="165" fontId="0" fillId="5" borderId="0" xfId="0" applyNumberFormat="1" applyFill="1"/>
    <xf numFmtId="0" fontId="0" fillId="0" borderId="0" xfId="0" applyNumberFormat="1"/>
    <xf numFmtId="0" fontId="0" fillId="0" borderId="0" xfId="1" applyNumberFormat="1" applyFont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-0.7</v>
        <stp/>
        <stp>##V3_BDPV12</stp>
        <stp>GRMPCONS Index</stp>
        <stp>CHG_PCT_1M</stp>
        <stp>[Alemania.xlsx]Prod Industrial!R54C3</stp>
        <tr r="C54" s="6"/>
      </tp>
      <tp>
        <v>2.2999999999999998</v>
        <stp/>
        <stp>##V3_BDPV12</stp>
        <stp>GRIOTBGD Index</stp>
        <stp>CHG_PCT_6M</stp>
        <stp>[Alemania.xlsx]Ordenes!R85C5</stp>
        <tr r="E85" s="4"/>
      </tp>
      <tp>
        <v>36556</v>
        <stp/>
        <stp>##V3_BDHV12</stp>
        <stp>GRFRINYY Index</stp>
        <stp>PX_LAST</stp>
        <stp>1/1/2000</stp>
        <stp/>
        <stp>[Alemania.xlsx]Ventas!R16C3</stp>
        <stp>Dir=H</stp>
        <stp>Dts=S</stp>
        <stp>Sort=A</stp>
        <stp>Quote=C</stp>
        <stp>QtTyp=Y</stp>
        <stp>Days=T</stp>
        <stp>Per=cm</stp>
        <stp>DtFmt=D</stp>
        <stp>UseDPDF=Y</stp>
        <stp>cols=208;rows=2</stp>
        <tr r="C16" s="3"/>
      </tp>
      <tp>
        <v>-0.5</v>
        <stp/>
        <stp>##V3_BDHV12</stp>
        <stp>GRFRIAMM Index</stp>
        <stp>PX_LAST</stp>
        <stp>1/1/2000</stp>
        <stp/>
        <stp>[Alemania.xlsx]Ventas!R18C3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18" s="3"/>
      </tp>
    </main>
    <main first="bloomberg.rtd">
      <tp>
        <v>6.5</v>
        <stp/>
        <stp>##V3_BDPV12</stp>
        <stp>GRMPFOOD Index</stp>
        <stp>CHG_PCT_1YR</stp>
        <stp>[Alemania.xlsx]Prod Industrial!R55C6</stp>
        <tr r="F55" s="6"/>
      </tp>
      <tp>
        <v>2.9</v>
        <stp/>
        <stp>##V3_BDPV12</stp>
        <stp>GRMPRAW Index</stp>
        <stp>CHG_PCT_1YR</stp>
        <stp>[Alemania.xlsx]Prod Industrial!R57C6</stp>
        <tr r="F57" s="6"/>
      </tp>
      <tp>
        <v>1.4</v>
        <stp/>
        <stp>##V3_BDPV12</stp>
        <stp>GRMPCONS Index</stp>
        <stp>CHG_PCT_3M</stp>
        <stp>[Alemania.xlsx]Prod Industrial!R54C4</stp>
        <tr r="D54" s="6"/>
      </tp>
      <tp>
        <v>1</v>
        <stp/>
        <stp>##V3_BDPV12</stp>
        <stp>GRMPND Index</stp>
        <stp>CHG_PCT_1YR</stp>
        <stp>[Alemania.xlsx]Prod Industrial!R56C6</stp>
        <tr r="F56" s="6"/>
      </tp>
      <tp>
        <v>6.9</v>
        <stp/>
        <stp>##V3_BDPV12</stp>
        <stp>GRIPCSTC Index</stp>
        <stp>CHG_PCT_1YR</stp>
        <stp>[Alemania.xlsx]Prod Industrial!R51C6</stp>
        <tr r="F51" s="6"/>
      </tp>
      <tp>
        <v>2.9</v>
        <stp/>
        <stp>##V3_BDPV12</stp>
        <stp>GRMPRAW Index</stp>
        <stp>CHG_PCT_6M</stp>
        <stp>[Alemania.xlsx]Prod Industrial!R57C5</stp>
        <tr r="E57" s="6"/>
      </tp>
      <tp>
        <v>1</v>
        <stp/>
        <stp>##V3_BDPV12</stp>
        <stp>GRMPRAW Index</stp>
        <stp>CHG_PCT_1M</stp>
        <stp>[Alemania.xlsx]Prod Industrial!R57C3</stp>
        <tr r="C57" s="6"/>
      </tp>
      <tp>
        <v>2.1</v>
        <stp/>
        <stp>##V3_BDPV12</stp>
        <stp>GRMPIND Index</stp>
        <stp>CHG_PCT_1YR</stp>
        <stp>[Alemania.xlsx]Prod Industrial!R50C6</stp>
        <tr r="F50" s="6"/>
      </tp>
      <tp>
        <v>39478</v>
        <stp/>
        <stp>##V3_BDHV12</stp>
        <stp>DETCMVHP Index</stp>
        <stp>PX_LAST</stp>
        <stp>1/1/2000</stp>
        <stp/>
        <stp>[Alemania.xlsx]Ventas!R28C3</stp>
        <stp>Dir=H</stp>
        <stp>Dts=S</stp>
        <stp>Sort=A</stp>
        <stp>Quote=C</stp>
        <stp>QtTyp=Y</stp>
        <stp>Days=T</stp>
        <stp>Per=cm</stp>
        <stp>DtFmt=D</stp>
        <stp>UseDPDF=Y</stp>
        <stp>cols=111;rows=2</stp>
        <tr r="C28" s="3"/>
      </tp>
      <tp>
        <v>4.8</v>
        <stp/>
        <stp>##V3_BDPV12</stp>
        <stp>GRIOTBGD Index</stp>
        <stp>CHG_PCT_3M</stp>
        <stp>[Alemania.xlsx]Ordenes!R85C4</stp>
        <tr r="D85" s="4"/>
      </tp>
      <tp>
        <v>2</v>
        <stp/>
        <stp>##V3_BDPV12</stp>
        <stp>GRMPCONS Index</stp>
        <stp>CHG_PCT_1YR</stp>
        <stp>[Alemania.xlsx]Prod Industrial!R54C6</stp>
        <tr r="F54" s="6"/>
      </tp>
      <tp>
        <v>-14.4</v>
        <stp/>
        <stp>##V3_BDHV12</stp>
        <stp>GGFKWBUY Index</stp>
        <stp>PX_LAST</stp>
        <stp>1/1/2000</stp>
        <stp/>
        <stp>[Alemania.xlsx]Confianza!R22C3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22" s="2"/>
      </tp>
      <tp>
        <v>1.7</v>
        <stp/>
        <stp>##V3_BDPV12</stp>
        <stp>GRMPRAW Index</stp>
        <stp>CHG_PCT_3M</stp>
        <stp>[Alemania.xlsx]Prod Industrial!R57C4</stp>
        <tr r="D57" s="6"/>
      </tp>
      <tp>
        <v>4.3</v>
        <stp/>
        <stp>##V3_BDPV12</stp>
        <stp>GRIPNRG Index</stp>
        <stp>CHG_PCT_1YR</stp>
        <stp>[Alemania.xlsx]Prod Industrial!R52C6</stp>
        <tr r="F52" s="6"/>
      </tp>
      <tp>
        <v>-5.9</v>
        <stp/>
        <stp>##V3_BDHV12</stp>
        <stp>GGFKBUS Index</stp>
        <stp>PX_LAST</stp>
        <stp>1/1/2000</stp>
        <stp/>
        <stp>[Alemania.xlsx]Confianza!R20C3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20" s="2"/>
      </tp>
      <tp>
        <v>1.4</v>
        <stp/>
        <stp>##V3_BDPV12</stp>
        <stp>GRMPCONS Index</stp>
        <stp>CHG_PCT_6M</stp>
        <stp>[Alemania.xlsx]Prod Industrial!R54C5</stp>
        <tr r="E54" s="6"/>
      </tp>
      <tp>
        <v>0.1</v>
        <stp/>
        <stp>##V3_BDPV12</stp>
        <stp>GRIOTBGD Index</stp>
        <stp>CHG_PCT_1M</stp>
        <stp>[Alemania.xlsx]Ordenes!R85C3</stp>
        <tr r="C85" s="4"/>
      </tp>
      <tp>
        <v>1.5</v>
        <stp/>
        <stp>##V3_BDPV12</stp>
        <stp>GRIPXCST Index</stp>
        <stp>CHG_PCT_3M</stp>
        <stp>[Alemania.xlsx]Prod Industrial!R49C4</stp>
        <tr r="D49" s="6"/>
      </tp>
      <tp>
        <v>6.7</v>
        <stp/>
        <stp>##V3_BDPV12</stp>
        <stp>GRIOTCON Index</stp>
        <stp>CHG_PCT_6M</stp>
        <stp>[Alemania.xlsx]Ordenes!R87C5</stp>
        <tr r="E87" s="4"/>
      </tp>
      <tp>
        <v>14.5</v>
        <stp/>
        <stp>##V3_BDHV12</stp>
        <stp>GGFKWSAV Index</stp>
        <stp>PX_LAST</stp>
        <stp>1/1/2000</stp>
        <stp/>
        <stp>[Alemania.xlsx]Confianza!R23C3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23" s="2"/>
      </tp>
      <tp>
        <v>1.6</v>
        <stp/>
        <stp>##V3_BDPV12</stp>
        <stp>GRMPCAPG Index</stp>
        <stp>CHG_PCT_1YR</stp>
        <stp>[Alemania.xlsx]Prod Industrial!R58C6</stp>
        <tr r="F58" s="6"/>
      </tp>
      <tp>
        <v>36556</v>
        <stp/>
        <stp>##V3_BDHV12</stp>
        <stp>GRIORTOT Index</stp>
        <stp>PX_LAST</stp>
        <stp>1/1/2000</stp>
        <stp/>
        <stp>[Alemania.xlsx]Ordenes!R55C3</stp>
        <stp>Dir=H</stp>
        <stp>Dts=S</stp>
        <stp>Sort=A</stp>
        <stp>Quote=C</stp>
        <stp>QtTyp=Y</stp>
        <stp>Days=T</stp>
        <stp>Per=cm</stp>
        <stp>DtFmt=D</stp>
        <stp>UseDPDF=Y</stp>
        <stp>cols=208;rows=2</stp>
        <tr r="C55" s="4"/>
      </tp>
      <tp>
        <v>1</v>
        <stp/>
        <stp>##V3_BDPV12</stp>
        <stp>GRIPXCST Index</stp>
        <stp>CHG_PCT_1M</stp>
        <stp>[Alemania.xlsx]Prod Industrial!R49C3</stp>
        <tr r="C49" s="6"/>
      </tp>
      <tp>
        <v>36556</v>
        <stp/>
        <stp>##V3_BDHV12</stp>
        <stp>GRIORTOT Index</stp>
        <stp>PX_LAST</stp>
        <stp>1/1/2000</stp>
        <stp/>
        <stp>[Alemania.xlsx]Ordenes!R38C3</stp>
        <stp>Dir=H</stp>
        <stp>Dts=S</stp>
        <stp>Sort=A</stp>
        <stp>Quote=C</stp>
        <stp>QtTyp=Y</stp>
        <stp>Days=T</stp>
        <stp>Per=cm</stp>
        <stp>DtFmt=D</stp>
        <stp>UseDPDF=Y</stp>
        <stp>cols=208;rows=2</stp>
        <tr r="C38" s="4"/>
      </tp>
      <tp>
        <v>1.9</v>
        <stp/>
        <stp>##V3_BDPV12</stp>
        <stp>GRIPXCST Index</stp>
        <stp>CHG_PCT_6M</stp>
        <stp>[Alemania.xlsx]Prod Industrial!R49C5</stp>
        <tr r="E49" s="6"/>
      </tp>
      <tp>
        <v>7.2</v>
        <stp/>
        <stp>##V3_BDPV12</stp>
        <stp>GRIOTCON Index</stp>
        <stp>CHG_PCT_3M</stp>
        <stp>[Alemania.xlsx]Ordenes!R87C4</stp>
        <tr r="D87" s="4"/>
      </tp>
      <tp>
        <v>36556</v>
        <stp/>
        <stp>##V3_BDHV12</stp>
        <stp>GRIORTOT Index</stp>
        <stp>PX_LAST</stp>
        <stp>1/1/2000</stp>
        <stp/>
        <stp>[Alemania.xlsx]Ordenes!R19C3</stp>
        <stp>Dir=H</stp>
        <stp>Dts=S</stp>
        <stp>Sort=A</stp>
        <stp>Quote=C</stp>
        <stp>QtTyp=Y</stp>
        <stp>Days=T</stp>
        <stp>Per=cm</stp>
        <stp>DtFmt=D</stp>
        <stp>UseDPDF=Y</stp>
        <stp>cols=208;rows=2</stp>
        <tr r="C19" s="4"/>
      </tp>
      <tp>
        <v>-0.8</v>
        <stp/>
        <stp>##V3_BDPV12</stp>
        <stp>GRIOTCON Index</stp>
        <stp>CHG_PCT_1M</stp>
        <stp>[Alemania.xlsx]Ordenes!R87C3</stp>
        <tr r="C87" s="4"/>
      </tp>
      <tp>
        <v>3.7</v>
        <stp/>
        <stp>##V3_BDPV12</stp>
        <stp>DMVOGM Index</stp>
        <stp>CHG_PCT_1YR</stp>
        <stp>[Alemania.xlsx]Ordenes!R80C6</stp>
        <tr r="F80" s="4"/>
      </tp>
      <tp>
        <v>2.4</v>
        <stp/>
        <stp>##V3_BDPV12</stp>
        <stp>GRIPXCST Index</stp>
        <stp>CHG_PCT_1YR</stp>
        <stp>[Alemania.xlsx]Prod Industrial!R49C6</stp>
        <tr r="F49" s="6"/>
      </tp>
      <tp>
        <v>0.4</v>
        <stp/>
        <stp>##V3_BDPV12</stp>
        <stp>GRMPIND Index</stp>
        <stp>CHG_PCT_1M</stp>
        <stp>[Alemania.xlsx]Prod Industrial!R50C3</stp>
        <tr r="C50" s="6"/>
      </tp>
      <tp>
        <v>-3.6</v>
        <stp/>
        <stp>##V3_BDPV12</stp>
        <stp>GRIOTCAP Index</stp>
        <stp>CHG_PCT_1M</stp>
        <stp>[Alemania.xlsx]Ordenes!R86C3</stp>
        <tr r="C86" s="4"/>
      </tp>
      <tp>
        <v>3.9</v>
        <stp/>
        <stp>##V3_BDPV12</stp>
        <stp>DMVOGV Index</stp>
        <stp>CHG_PCT_1YR</stp>
        <stp>[Alemania.xlsx]Ordenes!R81C6</stp>
        <tr r="F81" s="4"/>
      </tp>
      <tp>
        <v>5.4</v>
        <stp/>
        <stp>##V3_BDPV12</stp>
        <stp>GRMPFOOD Index</stp>
        <stp>CHG_PCT_6M</stp>
        <stp>[Alemania.xlsx]Prod Industrial!R55C5</stp>
        <tr r="E55" s="6"/>
      </tp>
      <tp>
        <v>2.2000000000000002</v>
        <stp/>
        <stp>##V3_BDPV12</stp>
        <stp>GRIPNRG Index</stp>
        <stp>CHG_PCT_6M</stp>
        <stp>[Alemania.xlsx]Prod Industrial!R52C5</stp>
        <tr r="E52" s="6"/>
      </tp>
      <tp>
        <v>1.6</v>
        <stp/>
        <stp>##V3_BDPV12</stp>
        <stp>GRMPIND Index</stp>
        <stp>CHG_PCT_3M</stp>
        <stp>[Alemania.xlsx]Prod Industrial!R50C4</stp>
        <tr r="D50" s="6"/>
      </tp>
      <tp>
        <v>8.1</v>
        <stp/>
        <stp>##V3_BDPV12</stp>
        <stp>GRIPCSTC Index</stp>
        <stp>CHG_PCT_6M</stp>
        <stp>[Alemania.xlsx]Prod Industrial!R51C5</stp>
        <tr r="E51" s="6"/>
      </tp>
      <tp>
        <v>0.6</v>
        <stp/>
        <stp>##V3_BDPV12</stp>
        <stp>GRIOTCAP Index</stp>
        <stp>CHG_PCT_3M</stp>
        <stp>[Alemania.xlsx]Ordenes!R86C4</stp>
        <tr r="D86" s="4"/>
      </tp>
      <tp>
        <v>0</v>
        <stp/>
        <stp>##V3_BDHV12</stp>
        <stp>GRRSXVHY Index</stp>
        <stp>PX_LAST</stp>
        <stp>1/1/2000</stp>
        <stp/>
        <stp>[Alemania.xlsx]Ventas!R20C3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0" s="3"/>
      </tp>
      <tp>
        <v>-0.5</v>
        <stp/>
        <stp>##V3_BDHV12</stp>
        <stp>GRRSXVHM Index</stp>
        <stp>PX_LAST</stp>
        <stp>1/1/2000</stp>
        <stp/>
        <stp>[Alemania.xlsx]Ventas!R21C3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1" s="3"/>
      </tp>
      <tp>
        <v>-0.5</v>
        <stp/>
        <stp>##V3_BDPV12</stp>
        <stp>GRIORTOT Index</stp>
        <stp>CHG_PCT_6M</stp>
        <stp>[Alemania.xlsx]Ordenes!R76C5</stp>
        <tr r="E76" s="4"/>
      </tp>
      <tp>
        <v>-2.1</v>
        <stp/>
        <stp>##V3_BDPV12</stp>
        <stp>GRIORTOT Index</stp>
        <stp>CHG_PCT_1M</stp>
        <stp>[Alemania.xlsx]Ordenes!R76C3</stp>
        <tr r="C76" s="4"/>
      </tp>
      <tp>
        <v>3.3</v>
        <stp/>
        <stp>##V3_BDPV12</stp>
        <stp>GRMPFOOD Index</stp>
        <stp>CHG_PCT_3M</stp>
        <stp>[Alemania.xlsx]Prod Industrial!R55C4</stp>
        <tr r="D55" s="6"/>
      </tp>
      <tp>
        <v>5.7</v>
        <stp/>
        <stp>##V3_BDPV12</stp>
        <stp>GRIPNRG Index</stp>
        <stp>CHG_PCT_1M</stp>
        <stp>[Alemania.xlsx]Prod Industrial!R52C3</stp>
        <tr r="C52" s="6"/>
      </tp>
      <tp>
        <v>-0.1</v>
        <stp/>
        <stp>##V3_BDPV12</stp>
        <stp>GRIPCSTC Index</stp>
        <stp>CHG_PCT_1M</stp>
        <stp>[Alemania.xlsx]Prod Industrial!R51C3</stp>
        <tr r="C51" s="6"/>
      </tp>
      <tp>
        <v>2.5</v>
        <stp/>
        <stp>##V3_BDPV12</stp>
        <stp>GRIORTOT Index</stp>
        <stp>CHG_PCT_3M</stp>
        <stp>[Alemania.xlsx]Ordenes!R76C4</stp>
        <tr r="D76" s="4"/>
      </tp>
      <tp>
        <v>4.0999999999999996</v>
        <stp/>
        <stp>##V3_BDPV12</stp>
        <stp>GRMPFOOD Index</stp>
        <stp>CHG_PCT_1M</stp>
        <stp>[Alemania.xlsx]Prod Industrial!R55C3</stp>
        <tr r="C55" s="6"/>
      </tp>
      <tp>
        <v>5.5</v>
        <stp/>
        <stp>##V3_BDPV12</stp>
        <stp>DMVOGC Index</stp>
        <stp>CHG_PCT_1YR</stp>
        <stp>[Alemania.xlsx]Ordenes!R77C6</stp>
        <tr r="F77" s="4"/>
      </tp>
      <tp>
        <v>6.7</v>
        <stp/>
        <stp>##V3_BDHV12</stp>
        <stp>GGFKINC Index</stp>
        <stp>PX_LAST</stp>
        <stp>1/1/2000</stp>
        <stp/>
        <stp>[Alemania.xlsx]Confianza!R21C3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21" s="2"/>
      </tp>
      <tp>
        <v>1.3</v>
        <stp/>
        <stp>##V3_BDPV12</stp>
        <stp>GRIPNRG Index</stp>
        <stp>CHG_PCT_3M</stp>
        <stp>[Alemania.xlsx]Prod Industrial!R52C4</stp>
        <tr r="D52" s="6"/>
      </tp>
      <tp>
        <v>1.9</v>
        <stp/>
        <stp>##V3_BDPV12</stp>
        <stp>GRMPIND Index</stp>
        <stp>CHG_PCT_6M</stp>
        <stp>[Alemania.xlsx]Prod Industrial!R50C5</stp>
        <tr r="E50" s="6"/>
      </tp>
      <tp>
        <v>10.8</v>
        <stp/>
        <stp>##V3_BDPV12</stp>
        <stp>GRIPCSTC Index</stp>
        <stp>CHG_PCT_3M</stp>
        <stp>[Alemania.xlsx]Prod Industrial!R51C4</stp>
        <tr r="D51" s="6"/>
      </tp>
      <tp>
        <v>-3</v>
        <stp/>
        <stp>##V3_BDPV12</stp>
        <stp>GRIOTCAP Index</stp>
        <stp>CHG_PCT_6M</stp>
        <stp>[Alemania.xlsx]Ordenes!R86C5</stp>
        <tr r="E86" s="4"/>
      </tp>
      <tp>
        <v>-3</v>
        <stp/>
        <stp>##V3_BDPV12</stp>
        <stp>DMVOGB Index</stp>
        <stp>CHG_PCT_1YR</stp>
        <stp>[Alemania.xlsx]Ordenes!R78C6</stp>
        <tr r="F78" s="4"/>
      </tp>
      <tp>
        <v>0.3</v>
        <stp/>
        <stp>##V3_BDPV12</stp>
        <stp>GRMPCAPG Index</stp>
        <stp>CHG_PCT_1M</stp>
        <stp>[Alemania.xlsx]Prod Industrial!R58C3</stp>
        <tr r="C58" s="6"/>
      </tp>
      <tp>
        <v>8.6999999999999993</v>
        <stp/>
        <stp>##V3_BDPV12</stp>
        <stp>DMVOGO Index</stp>
        <stp>CHG_PCT_1YR</stp>
        <stp>[Alemania.xlsx]Ordenes!R79C6</stp>
        <tr r="F79" s="4"/>
      </tp>
      <tp>
        <v>-14.3</v>
        <stp/>
        <stp>##V3_BDHV12</stp>
        <stp>GRVHREGY Index</stp>
        <stp>PX_LAST</stp>
        <stp>1/1/2000</stp>
        <stp/>
        <stp>[Alemania.xlsx]Ventas!R26C3</stp>
        <stp>Dir=H</stp>
        <stp>Dts=H</stp>
        <stp>Sort=A</stp>
        <stp>Quote=C</stp>
        <stp>QtTyp=Y</stp>
        <stp>Days=T</stp>
        <stp>Per=cm</stp>
        <stp>DtFmt=D</stp>
        <stp>UseDPDF=Y</stp>
        <stp>cols=209;rows=1</stp>
        <tr r="C26" s="3"/>
      </tp>
      <tp>
        <v>76.599999999999994</v>
        <stp/>
        <stp>##V3_BDHV12</stp>
        <stp>GRIOTBGD Index</stp>
        <stp>PX_LAST</stp>
        <stp>1/1/2000</stp>
        <stp/>
        <stp>[Alemania.xlsx]Ordenes!R31C3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31" s="4"/>
      </tp>
      <tp>
        <v>1.6</v>
        <stp/>
        <stp>##V3_BDPV12</stp>
        <stp>GRMPCAPG Index</stp>
        <stp>CHG_PCT_3M</stp>
        <stp>[Alemania.xlsx]Prod Industrial!R58C4</stp>
        <tr r="D58" s="6"/>
      </tp>
      <tp>
        <v>3.3</v>
        <stp/>
        <stp>##V3_BDPV12</stp>
        <stp>GRIORTOT Index</stp>
        <stp>CHG_PCT_1YR</stp>
        <stp>[Alemania.xlsx]Ordenes!R76C6</stp>
        <tr r="F76" s="4"/>
      </tp>
      <tp>
        <v>75.900000000000006</v>
        <stp/>
        <stp>##V3_BDHV12</stp>
        <stp>GRIOTCAP Index</stp>
        <stp>PX_LAST</stp>
        <stp>1/1/2000</stp>
        <stp/>
        <stp>[Alemania.xlsx]Ordenes!R32C3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32" s="4"/>
      </tp>
      <tp>
        <v>94.1</v>
        <stp/>
        <stp>##V3_BDHV12</stp>
        <stp>GRIOTCON Index</stp>
        <stp>PX_LAST</stp>
        <stp>1/1/2000</stp>
        <stp/>
        <stp>[Alemania.xlsx]Ordenes!R33C3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33" s="4"/>
      </tp>
      <tp>
        <v>6.6</v>
        <stp/>
        <stp>##V3_BDPV12</stp>
        <stp>GRIOTCON Index</stp>
        <stp>CHG_PCT_1YR</stp>
        <stp>[Alemania.xlsx]Ordenes!R87C6</stp>
        <tr r="F87" s="4"/>
      </tp>
      <tp>
        <v>-41.9</v>
        <stp/>
        <stp>##V3_BDHV12</stp>
        <stp>GGFKPRIC Index</stp>
        <stp>PX_LAST</stp>
        <stp>1/1/2000</stp>
        <stp/>
        <stp>[Alemania.xlsx]Confianza!R24C3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24" s="2"/>
      </tp>
      <tp>
        <v>85.1</v>
        <stp/>
        <stp>##V3_BDHV12</stp>
        <stp>DMVOGC Index</stp>
        <stp>PX_LAST</stp>
        <stp>1/1/2000</stp>
        <stp/>
        <stp>[Alemania.xlsx]Ordenes!R25C3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5" s="4"/>
      </tp>
      <tp>
        <v>66.3</v>
        <stp/>
        <stp>##V3_BDHV12</stp>
        <stp>DMVOGO Index</stp>
        <stp>PX_LAST</stp>
        <stp>1/1/2000</stp>
        <stp/>
        <stp>[Alemania.xlsx]Ordenes!R27C3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7" s="4"/>
      </tp>
      <tp>
        <v>88.6</v>
        <stp/>
        <stp>##V3_BDHV12</stp>
        <stp>DMVOGB Index</stp>
        <stp>PX_LAST</stp>
        <stp>1/1/2000</stp>
        <stp/>
        <stp>[Alemania.xlsx]Ordenes!R26C3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6" s="4"/>
      </tp>
      <tp>
        <v>72.400000000000006</v>
        <stp/>
        <stp>##V3_BDHV12</stp>
        <stp>DMVOGV Index</stp>
        <stp>PX_LAST</stp>
        <stp>1/1/2000</stp>
        <stp/>
        <stp>[Alemania.xlsx]Ordenes!R29C3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9" s="4"/>
      </tp>
      <tp>
        <v>82</v>
        <stp/>
        <stp>##V3_BDHV12</stp>
        <stp>DMVOGM Index</stp>
        <stp>PX_LAST</stp>
        <stp>1/1/2000</stp>
        <stp/>
        <stp>[Alemania.xlsx]Ordenes!R28C3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8" s="4"/>
      </tp>
      <tp>
        <v>3.8</v>
        <stp/>
        <stp>##V3_BDPV12</stp>
        <stp>GRIOTCAP Index</stp>
        <stp>CHG_PCT_1YR</stp>
        <stp>[Alemania.xlsx]Ordenes!R86C6</stp>
        <tr r="F86" s="4"/>
      </tp>
      <tp>
        <v>-1</v>
        <stp/>
        <stp>##V3_BDHV12</stp>
        <stp>GRRSVMOM Index</stp>
        <stp>PX_LAST</stp>
        <stp>1/1/2000</stp>
        <stp/>
        <stp>[Alemania.xlsx]Ventas!R24C3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4" s="3"/>
      </tp>
      <tp>
        <v>-5.5</v>
        <stp/>
        <stp>##V3_BDHV12</stp>
        <stp>GRRSVYOY Index</stp>
        <stp>PX_LAST</stp>
        <stp>1/1/2000</stp>
        <stp/>
        <stp>[Alemania.xlsx]Ventas!R23C3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3" s="3"/>
      </tp>
      <tp>
        <v>2.1</v>
        <stp/>
        <stp>##V3_BDPV12</stp>
        <stp>GRIOTBGD Index</stp>
        <stp>CHG_PCT_1YR</stp>
        <stp>[Alemania.xlsx]Ordenes!R85C6</stp>
        <tr r="F85" s="4"/>
      </tp>
      <tp>
        <v>1.3</v>
        <stp/>
        <stp>##V3_BDPV12</stp>
        <stp>GRMPCAPG Index</stp>
        <stp>CHG_PCT_6M</stp>
        <stp>[Alemania.xlsx]Prod Industrial!R58C5</stp>
        <tr r="E58" s="6"/>
      </tp>
    </main>
    <main first="bloomberg.rtd">
      <tp>
        <v>36556</v>
        <stp/>
        <stp>##V3_BDHV12</stp>
        <stp>GRIPI Index</stp>
        <stp>PX_LAST</stp>
        <stp>1/1/2000</stp>
        <stp/>
        <stp>[Alemania.xlsx]Prod Industrial!R31C3</stp>
        <stp>Dir=H</stp>
        <stp>Dts=S</stp>
        <stp>Sort=A</stp>
        <stp>Quote=C</stp>
        <stp>QtTyp=Y</stp>
        <stp>Days=T</stp>
        <stp>Per=cm</stp>
        <stp>DtFmt=D</stp>
        <stp>UseDPDF=Y</stp>
        <stp>cols=208;rows=2</stp>
        <tr r="C31" s="6"/>
      </tp>
      <tp>
        <v>36556</v>
        <stp/>
        <stp>##V3_BDHV12</stp>
        <stp>GRIPI Index</stp>
        <stp>PX_LAST</stp>
        <stp>1/1/2000</stp>
        <stp/>
        <stp>[Alemania.xlsx]Prod Industrial!R15C3</stp>
        <stp>Dir=H</stp>
        <stp>Dts=S</stp>
        <stp>Sort=A</stp>
        <stp>Quote=C</stp>
        <stp>QtTyp=Y</stp>
        <stp>Days=T</stp>
        <stp>Per=cm</stp>
        <stp>DtFmt=D</stp>
        <stp>UseDPDF=Y</stp>
        <stp>cols=208;rows=2</stp>
        <tr r="C15" s="6"/>
      </tp>
      <tp>
        <v>80.900000000000006</v>
        <stp/>
        <stp>##V3_BDHV12</stp>
        <stp>GRMPCAPG Index</stp>
        <stp>PX_LAST</stp>
        <stp>1/1/2000</stp>
        <stp/>
        <stp>[Alemania.xlsx]Prod Industrial!R26C3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6" s="6"/>
      </tp>
      <tp>
        <v>86.2</v>
        <stp/>
        <stp>##V3_BDHV12</stp>
        <stp>GRIPXCST Index</stp>
        <stp>PX_LAST</stp>
        <stp>1/1/2000</stp>
        <stp/>
        <stp>[Alemania.xlsx]Prod Industrial!R17C3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17" s="6"/>
      </tp>
      <tp>
        <v>117</v>
        <stp/>
        <stp>##V3_BDHV12</stp>
        <stp>GRMPFOOD Index</stp>
        <stp>PX_LAST</stp>
        <stp>1/1/2000</stp>
        <stp/>
        <stp>[Alemania.xlsx]Prod Industrial!R23C3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3" s="6"/>
      </tp>
      <tp>
        <v>94.2</v>
        <stp/>
        <stp>##V3_BDHV12</stp>
        <stp>GRMPCONS Index</stp>
        <stp>PX_LAST</stp>
        <stp>1/1/2000</stp>
        <stp/>
        <stp>[Alemania.xlsx]Prod Industrial!R22C3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2" s="6"/>
      </tp>
      <tp>
        <v>84.6</v>
        <stp/>
        <stp>##V3_BDHV12</stp>
        <stp>GRMPIND Index</stp>
        <stp>PX_LAST</stp>
        <stp>1/1/2000</stp>
        <stp/>
        <stp>[Alemania.xlsx]Prod Industrial!R18C3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18" s="6"/>
      </tp>
      <tp>
        <v>103.2</v>
        <stp/>
        <stp>##V3_BDHV12</stp>
        <stp>GRIPNRG Index</stp>
        <stp>PX_LAST</stp>
        <stp>1/1/2000</stp>
        <stp/>
        <stp>[Alemania.xlsx]Prod Industrial!R20C3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0" s="6"/>
      </tp>
      <tp>
        <v>84.1</v>
        <stp/>
        <stp>##V3_BDHV12</stp>
        <stp>GRMPRAW Index</stp>
        <stp>PX_LAST</stp>
        <stp>1/1/2000</stp>
        <stp/>
        <stp>[Alemania.xlsx]Prod Industrial!R25C3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5" s="6"/>
      </tp>
      <tp>
        <v>134.69999999999999</v>
        <stp/>
        <stp>##V3_BDHV12</stp>
        <stp>GRIPCSTC Index</stp>
        <stp>PX_LAST</stp>
        <stp>1/1/2000</stp>
        <stp/>
        <stp>[Alemania.xlsx]Prod Industrial!R19C3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19" s="6"/>
      </tp>
      <tp>
        <v>90.1</v>
        <stp/>
        <stp>##V3_BDHV12</stp>
        <stp>GRMPND Index</stp>
        <stp>PX_LAST</stp>
        <stp>1/1/2000</stp>
        <stp/>
        <stp>[Alemania.xlsx]Prod Industrial!R24C3</stp>
        <stp>Dir=H</stp>
        <stp>Dts=H</stp>
        <stp>Sort=A</stp>
        <stp>Quote=C</stp>
        <stp>QtTyp=Y</stp>
        <stp>Days=T</stp>
        <stp>Per=cm</stp>
        <stp>DtFmt=D</stp>
        <stp>UseDPDF=Y</stp>
        <stp>cols=208;rows=1</stp>
        <tr r="C24" s="6"/>
      </tp>
    </main>
    <main first="bloomberg.rtd">
      <tp>
        <v>76.94</v>
        <stp/>
        <stp>##V3_BDHV12</stp>
        <stp>GDPBTRTI Index</stp>
        <stp>PX_LAST</stp>
        <stp>1/1/1999</stp>
        <stp/>
        <stp>[Alemania.xlsx]PIB!R61C3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1" s="1"/>
      </tp>
      <tp>
        <v>2.6</v>
        <stp/>
        <stp>##V3_BDPV12</stp>
        <stp>DMVOGC Index</stp>
        <stp>CHG_PCT_3M</stp>
        <stp>[Alemania.xlsx]Ordenes!R77C4</stp>
        <tr r="D77" s="4"/>
      </tp>
      <tp>
        <v>-1.3</v>
        <stp/>
        <stp>##V3_BDPV12</stp>
        <stp>DMVOGO Index</stp>
        <stp>CHG_PCT_1M</stp>
        <stp>[Alemania.xlsx]Ordenes!R79C3</stp>
        <tr r="C79" s="4"/>
      </tp>
      <tp>
        <v>36250</v>
        <stp/>
        <stp>##V3_BDHV12</stp>
        <stp>GDPB00E Index</stp>
        <stp>PX_LAST</stp>
        <stp>1/1/1999</stp>
        <stp/>
        <stp>[Alemania.xlsx]PIB!R14C3</stp>
        <stp>Dir=H</stp>
        <stp>Dts=S</stp>
        <stp>Sort=A</stp>
        <stp>Quote=C</stp>
        <stp>QtTyp=Y</stp>
        <stp>Days=T</stp>
        <stp>Per=cq</stp>
        <stp>DtFmt=D</stp>
        <stp>UseDPDF=Y</stp>
        <stp>cols=73;rows=2</stp>
        <tr r="C14" s="1"/>
      </tp>
      <tp>
        <v>36250</v>
        <stp/>
        <stp>##V3_BDHV12</stp>
        <stp>GDPB00E Index</stp>
        <stp>PX_LAST</stp>
        <stp>1/1/1999</stp>
        <stp/>
        <stp>[Alemania.xlsx]PIB!R33C3</stp>
        <stp>Dir=H</stp>
        <stp>Dts=S</stp>
        <stp>Sort=A</stp>
        <stp>Quote=C</stp>
        <stp>QtTyp=Y</stp>
        <stp>Days=T</stp>
        <stp>Per=cq</stp>
        <stp>DtFmt=D</stp>
        <stp>UseDPDF=Y</stp>
        <stp>cols=73;rows=2</stp>
        <tr r="C33" s="1"/>
      </tp>
      <tp>
        <v>6.2</v>
        <stp/>
        <stp>##V3_BDPV12</stp>
        <stp>DMVOGO Index</stp>
        <stp>CHG_PCT_3M</stp>
        <stp>[Alemania.xlsx]Ordenes!R79C4</stp>
        <tr r="D79" s="4"/>
      </tp>
      <tp>
        <v>-1.7</v>
        <stp/>
        <stp>##V3_BDPV12</stp>
        <stp>DMVOGC Index</stp>
        <stp>CHG_PCT_1M</stp>
        <stp>[Alemania.xlsx]Ordenes!R77C3</stp>
        <tr r="C77" s="4"/>
      </tp>
      <tp>
        <v>89.47</v>
        <stp/>
        <stp>##V3_BDHV12</stp>
        <stp>GDPBPUBI Index</stp>
        <stp>PX_LAST</stp>
        <stp>1/1/1999</stp>
        <stp/>
        <stp>[Alemania.xlsx]PIB!R66C3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6" s="1"/>
      </tp>
      <tp>
        <v>78.89</v>
        <stp/>
        <stp>##V3_BDHV12</stp>
        <stp>GDPBPROI Index</stp>
        <stp>PX_LAST</stp>
        <stp>1/1/1999</stp>
        <stp/>
        <stp>[Alemania.xlsx]PIB!R64C3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4" s="1"/>
      </tp>
      <tp>
        <v>4.0999999999999996</v>
        <stp/>
        <stp>##V3_BDPV12</stp>
        <stp>DMVOGC Index</stp>
        <stp>CHG_PCT_6M</stp>
        <stp>[Alemania.xlsx]Ordenes!R77C5</stp>
        <tr r="E77" s="4"/>
      </tp>
      <tp>
        <v>87.31</v>
        <stp/>
        <stp>##V3_BDHV12</stp>
        <stp>GDPBRCCO Index</stp>
        <stp>PX_LAST</stp>
        <stp>1/1/1999</stp>
        <stp/>
        <stp>[Alemania.xlsx]PIB!R22C3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2" s="1"/>
      </tp>
      <tp>
        <v>104.67</v>
        <stp/>
        <stp>##V3_BDHV12</stp>
        <stp>GDPBRCON Index</stp>
        <stp>PX_LAST</stp>
        <stp>1/1/1999</stp>
        <stp/>
        <stp>[Alemania.xlsx]PIB!R26C3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6" s="1"/>
      </tp>
      <tp>
        <v>86.73</v>
        <stp/>
        <stp>##V3_BDHV12</stp>
        <stp>GDPBRGFE Index</stp>
        <stp>PX_LAST</stp>
        <stp>1/1/1999</stp>
        <stp/>
        <stp>[Alemania.xlsx]PIB!R20C3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0" s="1"/>
      </tp>
      <tp>
        <v>100.3</v>
        <stp/>
        <stp>##V3_BDHV12</stp>
        <stp>GDPBRGCF Index</stp>
        <stp>PX_LAST</stp>
        <stp>1/1/1999</stp>
        <stp/>
        <stp>[Alemania.xlsx]PIB!R23C3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3" s="1"/>
      </tp>
      <tp>
        <v>72.02</v>
        <stp/>
        <stp>##V3_BDHV12</stp>
        <stp>GDPBRGFI Index</stp>
        <stp>PX_LAST</stp>
        <stp>1/1/1999</stp>
        <stp/>
        <stp>[Alemania.xlsx]PIB!R27C3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7" s="1"/>
      </tp>
      <tp>
        <v>87.46</v>
        <stp/>
        <stp>##V3_BDHV12</stp>
        <stp>GDPBRGFC Index</stp>
        <stp>PX_LAST</stp>
        <stp>1/1/1999</stp>
        <stp/>
        <stp>[Alemania.xlsx]PIB!R24C3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4" s="1"/>
      </tp>
      <tp>
        <v>76.010000000000005</v>
        <stp/>
        <stp>##V3_BDHV12</stp>
        <stp>GDPBRGFM Index</stp>
        <stp>PX_LAST</stp>
        <stp>1/1/1999</stp>
        <stp/>
        <stp>[Alemania.xlsx]PIB!R25C3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5" s="1"/>
      </tp>
      <tp>
        <v>86.5</v>
        <stp/>
        <stp>##V3_BDHV12</stp>
        <stp>GDPBRGIC Index</stp>
        <stp>PX_LAST</stp>
        <stp>1/1/1999</stp>
        <stp/>
        <stp>[Alemania.xlsx]PIB!R21C3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1" s="1"/>
      </tp>
      <tp>
        <v>91.69</v>
        <stp/>
        <stp>##V3_BDHV12</stp>
        <stp>GDPBRDOD Index</stp>
        <stp>PX_LAST</stp>
        <stp>1/1/1999</stp>
        <stp/>
        <stp>[Alemania.xlsx]PIB!R16C3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16" s="1"/>
      </tp>
      <tp>
        <v>89.34</v>
        <stp/>
        <stp>##V3_BDHV12</stp>
        <stp>GDPBRFCO Index</stp>
        <stp>PX_LAST</stp>
        <stp>1/1/1999</stp>
        <stp/>
        <stp>[Alemania.xlsx]PIB!R17C3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17" s="1"/>
      </tp>
      <tp>
        <v>49.35</v>
        <stp/>
        <stp>##V3_BDHV12</stp>
        <stp>GDPBREXP Index</stp>
        <stp>PX_LAST</stp>
        <stp>1/1/1999</stp>
        <stp/>
        <stp>[Alemania.xlsx]PIB!R29C3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29" s="1"/>
      </tp>
      <tp>
        <v>90.27</v>
        <stp/>
        <stp>##V3_BDHV12</stp>
        <stp>GDPBRHFC Index</stp>
        <stp>PX_LAST</stp>
        <stp>1/1/1999</stp>
        <stp/>
        <stp>[Alemania.xlsx]PIB!R19C3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19" s="1"/>
      </tp>
      <tp>
        <v>57.53</v>
        <stp/>
        <stp>##V3_BDHV12</stp>
        <stp>GDPBRIMP Index</stp>
        <stp>PX_LAST</stp>
        <stp>1/1/1999</stp>
        <stp/>
        <stp>[Alemania.xlsx]PIB!R30C3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30" s="1"/>
      </tp>
      <tp>
        <v>90.2</v>
        <stp/>
        <stp>##V3_BDHV12</stp>
        <stp>GDPBRPCO Index</stp>
        <stp>PX_LAST</stp>
        <stp>1/1/1999</stp>
        <stp/>
        <stp>[Alemania.xlsx]PIB!R18C3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18" s="1"/>
      </tp>
      <tp>
        <v>4.7</v>
        <stp/>
        <stp>##V3_BDPV12</stp>
        <stp>DMVOGO Index</stp>
        <stp>CHG_PCT_6M</stp>
        <stp>[Alemania.xlsx]Ordenes!R79C5</stp>
        <tr r="E79" s="4"/>
      </tp>
      <tp>
        <v>0.2</v>
        <stp/>
        <stp>##V3_BDPV12</stp>
        <stp>DMVOGM Index</stp>
        <stp>CHG_PCT_3M</stp>
        <stp>[Alemania.xlsx]Ordenes!R80C4</stp>
        <tr r="D80" s="4"/>
      </tp>
      <tp>
        <v>3.4</v>
        <stp/>
        <stp>##V3_BDPV12</stp>
        <stp>DMVOGB Index</stp>
        <stp>CHG_PCT_6M</stp>
        <stp>[Alemania.xlsx]Ordenes!R78C5</stp>
        <tr r="E78" s="4"/>
      </tp>
      <tp>
        <v>-2.6</v>
        <stp/>
        <stp>##V3_BDPV12</stp>
        <stp>DMVOGM Index</stp>
        <stp>CHG_PCT_1M</stp>
        <stp>[Alemania.xlsx]Ordenes!R80C3</stp>
        <tr r="C80" s="4"/>
      </tp>
      <tp>
        <v>2.2000000000000002</v>
        <stp/>
        <stp>##V3_BDPV12</stp>
        <stp>DMVOGM Index</stp>
        <stp>CHG_PCT_6M</stp>
        <stp>[Alemania.xlsx]Ordenes!R80C5</stp>
        <tr r="E80" s="4"/>
      </tp>
      <tp>
        <v>-1.3</v>
        <stp/>
        <stp>##V3_BDPV12</stp>
        <stp>DMVOGB Index</stp>
        <stp>CHG_PCT_1M</stp>
        <stp>[Alemania.xlsx]Ordenes!R78C3</stp>
        <tr r="C78" s="4"/>
      </tp>
      <tp>
        <v>2.8</v>
        <stp/>
        <stp>##V3_BDPV12</stp>
        <stp>GRIPI Index</stp>
        <stp>CHG_PCT_1YR</stp>
        <stp>[Alemania.xlsx]Prod Industrial!R48C6</stp>
        <tr r="F48" s="6"/>
      </tp>
      <tp>
        <v>5.7</v>
        <stp/>
        <stp>##V3_BDPV12</stp>
        <stp>DMVOGB Index</stp>
        <stp>CHG_PCT_3M</stp>
        <stp>[Alemania.xlsx]Ordenes!R78C4</stp>
        <tr r="D78" s="4"/>
      </tp>
      <tp>
        <v>0.8</v>
        <stp/>
        <stp>##V3_BDPV12</stp>
        <stp>GRIPI Index</stp>
        <stp>CHG_PCT_1M</stp>
        <stp>[Alemania.xlsx]Prod Industrial!R48C3</stp>
        <tr r="C48" s="6"/>
      </tp>
      <tp>
        <v>-0.7</v>
        <stp/>
        <stp>##V3_BDPV12</stp>
        <stp>DMVOGV Index</stp>
        <stp>CHG_PCT_1M</stp>
        <stp>[Alemania.xlsx]Ordenes!R81C3</stp>
        <tr r="C81" s="4"/>
      </tp>
      <tp>
        <v>144.52000000000001</v>
        <stp/>
        <stp>##V3_BDHV12</stp>
        <stp>GDPBFINI Index</stp>
        <stp>PX_LAST</stp>
        <stp>1/1/1999</stp>
        <stp/>
        <stp>[Alemania.xlsx]PIB!R63C3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3" s="1"/>
      </tp>
      <tp>
        <v>0.5</v>
        <stp/>
        <stp>##V3_BDPV12</stp>
        <stp>GRMPND Index</stp>
        <stp>CHG_PCT_6M</stp>
        <stp>[Alemania.xlsx]Prod Industrial!R56C5</stp>
        <tr r="E56" s="6"/>
      </tp>
      <tp>
        <v>2.5</v>
        <stp/>
        <stp>##V3_BDPV12</stp>
        <stp>GRIPI Index</stp>
        <stp>CHG_PCT_3M</stp>
        <stp>[Alemania.xlsx]Prod Industrial!R48C4</stp>
        <tr r="D48" s="6"/>
      </tp>
      <tp>
        <v>-1.1000000000000001</v>
        <stp/>
        <stp>##V3_BDPV12</stp>
        <stp>DMVOGV Index</stp>
        <stp>CHG_PCT_3M</stp>
        <stp>[Alemania.xlsx]Ordenes!R81C4</stp>
        <tr r="D81" s="4"/>
      </tp>
      <tp>
        <v>100.87</v>
        <stp/>
        <stp>##V3_BDHV12</stp>
        <stp>GDPBAGRI Index</stp>
        <stp>PX_LAST</stp>
        <stp>1/1/1999</stp>
        <stp/>
        <stp>[Alemania.xlsx]PIB!R57C3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57" s="1"/>
      </tp>
      <tp>
        <v>-1.7</v>
        <stp/>
        <stp>##V3_BDPV12</stp>
        <stp>GRMPND Index</stp>
        <stp>CHG_PCT_1M</stp>
        <stp>[Alemania.xlsx]Prod Industrial!R56C3</stp>
        <tr r="C56" s="6"/>
      </tp>
      <tp>
        <v>2.5</v>
        <stp/>
        <stp>##V3_BDPV12</stp>
        <stp>GRIPI Index</stp>
        <stp>CHG_PCT_6M</stp>
        <stp>[Alemania.xlsx]Prod Industrial!R48C5</stp>
        <tr r="E48" s="6"/>
      </tp>
      <tp>
        <v>85.95</v>
        <stp/>
        <stp>##V3_BDHV12</stp>
        <stp>GDPBBUSI Index</stp>
        <stp>PX_LAST</stp>
        <stp>1/1/1999</stp>
        <stp/>
        <stp>[Alemania.xlsx]PIB!R65C3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5" s="1"/>
      </tp>
      <tp>
        <v>-7.1</v>
        <stp/>
        <stp>##V3_BDPV12</stp>
        <stp>DMVOGV Index</stp>
        <stp>CHG_PCT_6M</stp>
        <stp>[Alemania.xlsx]Ordenes!R81C5</stp>
        <tr r="E81" s="4"/>
      </tp>
      <tp>
        <v>97.62</v>
        <stp/>
        <stp>##V3_BDHV12</stp>
        <stp>GDPBCONI Index</stp>
        <stp>PX_LAST</stp>
        <stp>1/1/1999</stp>
        <stp/>
        <stp>[Alemania.xlsx]PIB!R60C3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0" s="1"/>
      </tp>
      <tp>
        <v>1</v>
        <stp/>
        <stp>##V3_BDPV12</stp>
        <stp>GRMPND Index</stp>
        <stp>CHG_PCT_3M</stp>
        <stp>[Alemania.xlsx]Prod Industrial!R56C4</stp>
        <tr r="D56" s="6"/>
      </tp>
      <tp>
        <v>38383</v>
        <stp/>
        <stp>##V3_BDHV12</stp>
        <stp>EUCCDE Index</stp>
        <stp>PX_LAST</stp>
        <stp>1/1/2005</stp>
        <stp/>
        <stp>[Alemania.xlsx]Confianza!R48C3</stp>
        <stp>Dir=H</stp>
        <stp>Dts=S</stp>
        <stp>Sort=A</stp>
        <stp>Quote=C</stp>
        <stp>QtTyp=Y</stp>
        <stp>Days=T</stp>
        <stp>Per=cm</stp>
        <stp>DtFmt=D</stp>
        <stp>UseDPDF=Y</stp>
        <stp>cols=149;rows=2</stp>
        <tr r="C48" s="2"/>
      </tp>
      <tp>
        <v>-29.8</v>
        <stp/>
        <stp>##V3_BDHV12</stp>
        <stp>EUA6DE Index</stp>
        <stp>PX_LAST</stp>
        <stp>1/1/2005</stp>
        <stp/>
        <stp>[Alemania.xlsx]Confianza!R59C3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9" s="2"/>
      </tp>
      <tp>
        <v>-15.2</v>
        <stp/>
        <stp>##V3_BDHV12</stp>
        <stp>EUA5DE Index</stp>
        <stp>PX_LAST</stp>
        <stp>1/1/2005</stp>
        <stp/>
        <stp>[Alemania.xlsx]Confianza!R58C3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8" s="2"/>
      </tp>
      <tp>
        <v>78.95</v>
        <stp/>
        <stp>##V3_BDHV12</stp>
        <stp>GDPBMANI Index</stp>
        <stp>PX_LAST</stp>
        <stp>1/1/1999</stp>
        <stp/>
        <stp>[Alemania.xlsx]PIB!R59C3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59" s="1"/>
      </tp>
      <tp>
        <v>-11</v>
        <stp/>
        <stp>##V3_BDHV12</stp>
        <stp>EUA1DE Index</stp>
        <stp>PX_LAST</stp>
        <stp>1/1/2005</stp>
        <stp/>
        <stp>[Alemania.xlsx]Confianza!R51C3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1" s="2"/>
      </tp>
      <tp>
        <v>-33.299999999999997</v>
        <stp/>
        <stp>##V3_BDHV12</stp>
        <stp>EUA3DE Index</stp>
        <stp>PX_LAST</stp>
        <stp>1/1/2005</stp>
        <stp/>
        <stp>[Alemania.xlsx]Confianza!R53C3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3" s="2"/>
      </tp>
      <tp>
        <v>-2.1</v>
        <stp/>
        <stp>##V3_BDHV12</stp>
        <stp>EUA2DE Index</stp>
        <stp>PX_LAST</stp>
        <stp>1/1/2005</stp>
        <stp/>
        <stp>[Alemania.xlsx]Confianza!R52C3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2" s="2"/>
      </tp>
      <tp>
        <v>19.600000000000001</v>
        <stp/>
        <stp>##V3_BDHV12</stp>
        <stp>EUA7DE Index</stp>
        <stp>PX_LAST</stp>
        <stp>1/1/2005</stp>
        <stp/>
        <stp>[Alemania.xlsx]Confianza!R55C3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5" s="2"/>
      </tp>
      <tp>
        <v>-16.100000000000001</v>
        <stp/>
        <stp>##V3_BDHV12</stp>
        <stp>EUA4DE Index</stp>
        <stp>PX_LAST</stp>
        <stp>1/1/2005</stp>
        <stp/>
        <stp>[Alemania.xlsx]Confianza!R54C3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4" s="2"/>
      </tp>
      <tp>
        <v>35.200000000000003</v>
        <stp/>
        <stp>##V3_BDHV12</stp>
        <stp>EUAUDE Index</stp>
        <stp>PX_LAST</stp>
        <stp>1/1/2005</stp>
        <stp/>
        <stp>[Alemania.xlsx]Confianza!R57C3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7" s="2"/>
      </tp>
      <tp>
        <v>8</v>
        <stp/>
        <stp>##V3_BDHV12</stp>
        <stp>EUA8DE Index</stp>
        <stp>PX_LAST</stp>
        <stp>1/1/2005</stp>
        <stp/>
        <stp>[Alemania.xlsx]Confianza!R56C3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6" s="2"/>
      </tp>
      <tp>
        <v>4.7</v>
        <stp/>
        <stp>##V3_BDHV12</stp>
        <stp>EUA0DE Index</stp>
        <stp>PX_LAST</stp>
        <stp>1/1/2005</stp>
        <stp/>
        <stp>[Alemania.xlsx]Confianza!R61C3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61" s="2"/>
      </tp>
      <tp>
        <v>45.2</v>
        <stp/>
        <stp>##V3_BDHV12</stp>
        <stp>EUA9DE Index</stp>
        <stp>PX_LAST</stp>
        <stp>1/1/2005</stp>
        <stp/>
        <stp>[Alemania.xlsx]Confianza!R60C3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60" s="2"/>
      </tp>
      <tp>
        <v>36250</v>
        <stp/>
        <stp>##V3_BDHV12</stp>
        <stp>GDPBTOTI Index</stp>
        <stp>PX_LAST</stp>
        <stp>1/1/1999</stp>
        <stp/>
        <stp>[Alemania.xlsx]PIB!R71C3</stp>
        <stp>Dir=H</stp>
        <stp>Dts=S</stp>
        <stp>Sort=A</stp>
        <stp>Quote=C</stp>
        <stp>QtTyp=Y</stp>
        <stp>Days=T</stp>
        <stp>Per=cq</stp>
        <stp>DtFmt=D</stp>
        <stp>UseDPDF=Y</stp>
        <stp>cols=73;rows=2</stp>
        <tr r="C71" s="1"/>
      </tp>
      <tp>
        <v>36250</v>
        <stp/>
        <stp>##V3_BDHV12</stp>
        <stp>GDPBTOTI Index</stp>
        <stp>PX_LAST</stp>
        <stp>1/1/1999</stp>
        <stp/>
        <stp>[Alemania.xlsx]PIB!R55C3</stp>
        <stp>Dir=H</stp>
        <stp>Dts=S</stp>
        <stp>Sort=A</stp>
        <stp>Quote=C</stp>
        <stp>QtTyp=Y</stp>
        <stp>Days=T</stp>
        <stp>Per=cq</stp>
        <stp>DtFmt=D</stp>
        <stp>UseDPDF=Y</stp>
        <stp>cols=73;rows=2</stp>
        <tr r="C55" s="1"/>
      </tp>
      <tp>
        <v>95.65</v>
        <stp/>
        <stp>##V3_BDHV12</stp>
        <stp>GDPBOTHI Index</stp>
        <stp>PX_LAST</stp>
        <stp>1/1/1999</stp>
        <stp/>
        <stp>[Alemania.xlsx]PIB!R67C3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7" s="1"/>
      </tp>
      <tp>
        <v>60.17</v>
        <stp/>
        <stp>##V3_BDHV12</stp>
        <stp>GDPBINFI Index</stp>
        <stp>PX_LAST</stp>
        <stp>1/1/1999</stp>
        <stp/>
        <stp>[Alemania.xlsx]PIB!R62C3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62" s="1"/>
      </tp>
      <tp>
        <v>80.42</v>
        <stp/>
        <stp>##V3_BDHV12</stp>
        <stp>GDPBINEI Index</stp>
        <stp>PX_LAST</stp>
        <stp>1/1/1999</stp>
        <stp/>
        <stp>[Alemania.xlsx]PIB!R58C3</stp>
        <stp>Dir=H</stp>
        <stp>Dts=H</stp>
        <stp>Sort=A</stp>
        <stp>Quote=C</stp>
        <stp>QtTyp=Y</stp>
        <stp>Days=T</stp>
        <stp>Per=cq</stp>
        <stp>DtFmt=D</stp>
        <stp>UseDPDF=Y</stp>
        <stp>cols=73;rows=1</stp>
        <tr r="C58" s="1"/>
      </tp>
      <tp>
        <v>38383</v>
        <stp/>
        <stp>##V3_BDHV12</stp>
        <stp>ECO1GFKC Index</stp>
        <stp>PX_LAST</stp>
        <stp>1/1/2000</stp>
        <stp/>
        <stp>[Alemania.xlsx]Confianza!R17C3</stp>
        <stp>Dir=H</stp>
        <stp>Dts=S</stp>
        <stp>Sort=A</stp>
        <stp>Quote=C</stp>
        <stp>QtTyp=Y</stp>
        <stp>Days=T</stp>
        <stp>Per=cm</stp>
        <stp>DtFmt=D</stp>
        <stp>UseDPDF=Y</stp>
        <stp>cols=150;rows=2</stp>
        <tr r="C1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3532478843737"/>
          <c:y val="6.2993019489585092E-2"/>
          <c:w val="0.84561703329684712"/>
          <c:h val="0.65867158094599898"/>
        </c:manualLayout>
      </c:layout>
      <c:lineChart>
        <c:grouping val="standard"/>
        <c:varyColors val="0"/>
        <c:ser>
          <c:idx val="0"/>
          <c:order val="0"/>
          <c:tx>
            <c:strRef>
              <c:f>PIB!$A$34</c:f>
              <c:strCache>
                <c:ptCount val="1"/>
                <c:pt idx="0">
                  <c:v>GDP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PIB!$G$34:$BP$34</c:f>
              <c:numCache>
                <c:formatCode>0.00%</c:formatCode>
                <c:ptCount val="62"/>
                <c:pt idx="0">
                  <c:v>89.55</c:v>
                </c:pt>
                <c:pt idx="1">
                  <c:v>91.05</c:v>
                </c:pt>
                <c:pt idx="2">
                  <c:v>92.66</c:v>
                </c:pt>
                <c:pt idx="3">
                  <c:v>92.41</c:v>
                </c:pt>
                <c:pt idx="4">
                  <c:v>91.66</c:v>
                </c:pt>
                <c:pt idx="5">
                  <c:v>92.51</c:v>
                </c:pt>
                <c:pt idx="6">
                  <c:v>94.06</c:v>
                </c:pt>
                <c:pt idx="7">
                  <c:v>93.67</c:v>
                </c:pt>
                <c:pt idx="8">
                  <c:v>90.59</c:v>
                </c:pt>
                <c:pt idx="9">
                  <c:v>92.65</c:v>
                </c:pt>
                <c:pt idx="10">
                  <c:v>95.07</c:v>
                </c:pt>
                <c:pt idx="11">
                  <c:v>93.58</c:v>
                </c:pt>
                <c:pt idx="12">
                  <c:v>90.25</c:v>
                </c:pt>
                <c:pt idx="13">
                  <c:v>91.43</c:v>
                </c:pt>
                <c:pt idx="14">
                  <c:v>94.27</c:v>
                </c:pt>
                <c:pt idx="15">
                  <c:v>93.28</c:v>
                </c:pt>
                <c:pt idx="16">
                  <c:v>91.7</c:v>
                </c:pt>
                <c:pt idx="17">
                  <c:v>92.9</c:v>
                </c:pt>
                <c:pt idx="18">
                  <c:v>94.82</c:v>
                </c:pt>
                <c:pt idx="19">
                  <c:v>94.14</c:v>
                </c:pt>
                <c:pt idx="20">
                  <c:v>91.03</c:v>
                </c:pt>
                <c:pt idx="21">
                  <c:v>94.07</c:v>
                </c:pt>
                <c:pt idx="22">
                  <c:v>96.04</c:v>
                </c:pt>
                <c:pt idx="23">
                  <c:v>95.06</c:v>
                </c:pt>
                <c:pt idx="24">
                  <c:v>94.95</c:v>
                </c:pt>
                <c:pt idx="25">
                  <c:v>96.32</c:v>
                </c:pt>
                <c:pt idx="26">
                  <c:v>99.42</c:v>
                </c:pt>
                <c:pt idx="27">
                  <c:v>99.41</c:v>
                </c:pt>
                <c:pt idx="28">
                  <c:v>99.05</c:v>
                </c:pt>
                <c:pt idx="29">
                  <c:v>99.6</c:v>
                </c:pt>
                <c:pt idx="30">
                  <c:v>102.71</c:v>
                </c:pt>
                <c:pt idx="31">
                  <c:v>101.47</c:v>
                </c:pt>
                <c:pt idx="32">
                  <c:v>101.12</c:v>
                </c:pt>
                <c:pt idx="33">
                  <c:v>102.67</c:v>
                </c:pt>
                <c:pt idx="34">
                  <c:v>103.83</c:v>
                </c:pt>
                <c:pt idx="35">
                  <c:v>99.59</c:v>
                </c:pt>
                <c:pt idx="36">
                  <c:v>94.49</c:v>
                </c:pt>
                <c:pt idx="37">
                  <c:v>94.61</c:v>
                </c:pt>
                <c:pt idx="38">
                  <c:v>97.99</c:v>
                </c:pt>
                <c:pt idx="39">
                  <c:v>97.22</c:v>
                </c:pt>
                <c:pt idx="40">
                  <c:v>96.95</c:v>
                </c:pt>
                <c:pt idx="41">
                  <c:v>99.07</c:v>
                </c:pt>
                <c:pt idx="42">
                  <c:v>102.49</c:v>
                </c:pt>
                <c:pt idx="43">
                  <c:v>101.5</c:v>
                </c:pt>
                <c:pt idx="44">
                  <c:v>102.78</c:v>
                </c:pt>
                <c:pt idx="45">
                  <c:v>102.75</c:v>
                </c:pt>
                <c:pt idx="46">
                  <c:v>105.76</c:v>
                </c:pt>
                <c:pt idx="47">
                  <c:v>103.33</c:v>
                </c:pt>
                <c:pt idx="48">
                  <c:v>104.4</c:v>
                </c:pt>
                <c:pt idx="49">
                  <c:v>103.14</c:v>
                </c:pt>
                <c:pt idx="50">
                  <c:v>105.96</c:v>
                </c:pt>
                <c:pt idx="51">
                  <c:v>103.19</c:v>
                </c:pt>
                <c:pt idx="52">
                  <c:v>102.87</c:v>
                </c:pt>
                <c:pt idx="53">
                  <c:v>104.04</c:v>
                </c:pt>
                <c:pt idx="54">
                  <c:v>107.19</c:v>
                </c:pt>
                <c:pt idx="55">
                  <c:v>104.6</c:v>
                </c:pt>
                <c:pt idx="56">
                  <c:v>105.55</c:v>
                </c:pt>
                <c:pt idx="57">
                  <c:v>105.02</c:v>
                </c:pt>
                <c:pt idx="58">
                  <c:v>108.43</c:v>
                </c:pt>
                <c:pt idx="59">
                  <c:v>106.38</c:v>
                </c:pt>
                <c:pt idx="60" formatCode="General">
                  <c:v>106.89</c:v>
                </c:pt>
                <c:pt idx="61" formatCode="General">
                  <c:v>106.89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PIB!$A$35</c:f>
              <c:strCache>
                <c:ptCount val="1"/>
                <c:pt idx="0">
                  <c:v>Domestic Demand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PIB!$G$35:$BQ$35</c:f>
              <c:numCache>
                <c:formatCode>0.00%</c:formatCode>
                <c:ptCount val="63"/>
                <c:pt idx="0">
                  <c:v>2.6393281710110239E-2</c:v>
                </c:pt>
                <c:pt idx="1">
                  <c:v>2.9335912314635726E-2</c:v>
                </c:pt>
                <c:pt idx="2">
                  <c:v>1.9589648417362771E-2</c:v>
                </c:pt>
                <c:pt idx="3">
                  <c:v>9.2103901479871908E-3</c:v>
                </c:pt>
                <c:pt idx="4">
                  <c:v>1.3494846456274523E-2</c:v>
                </c:pt>
                <c:pt idx="5">
                  <c:v>7.4120471865537496E-3</c:v>
                </c:pt>
                <c:pt idx="6">
                  <c:v>-3.3370411568409697E-3</c:v>
                </c:pt>
                <c:pt idx="7">
                  <c:v>-8.7161607875306801E-3</c:v>
                </c:pt>
                <c:pt idx="8">
                  <c:v>-3.3654854267141876E-2</c:v>
                </c:pt>
                <c:pt idx="9">
                  <c:v>-2.4455958549222778E-2</c:v>
                </c:pt>
                <c:pt idx="10">
                  <c:v>-1.2885551948051854E-2</c:v>
                </c:pt>
                <c:pt idx="11">
                  <c:v>-1.5723595738077911E-2</c:v>
                </c:pt>
                <c:pt idx="12">
                  <c:v>5.6417489421720646E-3</c:v>
                </c:pt>
                <c:pt idx="13">
                  <c:v>1.062247716168141E-4</c:v>
                </c:pt>
                <c:pt idx="14">
                  <c:v>-1.027854866892941E-4</c:v>
                </c:pt>
                <c:pt idx="15">
                  <c:v>5.990541250656678E-3</c:v>
                </c:pt>
                <c:pt idx="16">
                  <c:v>-2.6971625849606662E-3</c:v>
                </c:pt>
                <c:pt idx="17">
                  <c:v>-9.9840679766332041E-3</c:v>
                </c:pt>
                <c:pt idx="18">
                  <c:v>1.8503289473683626E-3</c:v>
                </c:pt>
                <c:pt idx="19">
                  <c:v>-1.0447137484337343E-4</c:v>
                </c:pt>
                <c:pt idx="20">
                  <c:v>-1.6983989614885231E-2</c:v>
                </c:pt>
                <c:pt idx="21">
                  <c:v>1.6092693916961665E-2</c:v>
                </c:pt>
                <c:pt idx="22">
                  <c:v>-3.0781859224282559E-4</c:v>
                </c:pt>
                <c:pt idx="23">
                  <c:v>5.119632222338355E-3</c:v>
                </c:pt>
                <c:pt idx="24">
                  <c:v>4.5339495983272693E-2</c:v>
                </c:pt>
                <c:pt idx="25">
                  <c:v>1.9744483159117365E-2</c:v>
                </c:pt>
                <c:pt idx="26">
                  <c:v>3.0278148414246031E-2</c:v>
                </c:pt>
                <c:pt idx="27">
                  <c:v>1.9126819126819239E-2</c:v>
                </c:pt>
                <c:pt idx="28">
                  <c:v>2.5686914412043516E-2</c:v>
                </c:pt>
                <c:pt idx="29">
                  <c:v>1.2839097121557286E-2</c:v>
                </c:pt>
                <c:pt idx="30">
                  <c:v>1.8230723251643655E-2</c:v>
                </c:pt>
                <c:pt idx="31">
                  <c:v>1.4075887392900777E-2</c:v>
                </c:pt>
                <c:pt idx="32">
                  <c:v>1.2213897156933218E-2</c:v>
                </c:pt>
                <c:pt idx="33">
                  <c:v>1.8707830709466577E-2</c:v>
                </c:pt>
                <c:pt idx="34">
                  <c:v>1.4284316603072167E-2</c:v>
                </c:pt>
                <c:pt idx="35">
                  <c:v>4.0233353450003229E-4</c:v>
                </c:pt>
                <c:pt idx="36">
                  <c:v>-2.1192455891299922E-2</c:v>
                </c:pt>
                <c:pt idx="37">
                  <c:v>-4.1846462619167135E-2</c:v>
                </c:pt>
                <c:pt idx="38">
                  <c:v>-3.5497250892254306E-2</c:v>
                </c:pt>
                <c:pt idx="39">
                  <c:v>-2.9760707822240051E-2</c:v>
                </c:pt>
                <c:pt idx="40">
                  <c:v>6.2156842432403714E-3</c:v>
                </c:pt>
                <c:pt idx="41">
                  <c:v>3.8542103058232025E-2</c:v>
                </c:pt>
                <c:pt idx="42">
                  <c:v>3.3803380338033984E-2</c:v>
                </c:pt>
                <c:pt idx="43">
                  <c:v>3.9792746113989752E-2</c:v>
                </c:pt>
                <c:pt idx="44">
                  <c:v>4.5197158447441543E-2</c:v>
                </c:pt>
                <c:pt idx="45">
                  <c:v>2.833803953206937E-2</c:v>
                </c:pt>
                <c:pt idx="46">
                  <c:v>2.7183902486214606E-2</c:v>
                </c:pt>
                <c:pt idx="47">
                  <c:v>1.6145106637432738E-2</c:v>
                </c:pt>
                <c:pt idx="48">
                  <c:v>3.7431048069347383E-3</c:v>
                </c:pt>
                <c:pt idx="49">
                  <c:v>-1.3435324114935865E-2</c:v>
                </c:pt>
                <c:pt idx="50">
                  <c:v>-1.4315313618384007E-2</c:v>
                </c:pt>
                <c:pt idx="51">
                  <c:v>-9.1212240094153962E-3</c:v>
                </c:pt>
                <c:pt idx="52">
                  <c:v>-1.0794896957801892E-2</c:v>
                </c:pt>
                <c:pt idx="53">
                  <c:v>1.2723658051689846E-2</c:v>
                </c:pt>
                <c:pt idx="54">
                  <c:v>2.2358111981654938E-2</c:v>
                </c:pt>
                <c:pt idx="55">
                  <c:v>1.30654261110561E-2</c:v>
                </c:pt>
                <c:pt idx="56">
                  <c:v>2.7480158730158744E-2</c:v>
                </c:pt>
                <c:pt idx="57">
                  <c:v>1.187671770710641E-2</c:v>
                </c:pt>
                <c:pt idx="58">
                  <c:v>1.4953271028037562E-3</c:v>
                </c:pt>
                <c:pt idx="59">
                  <c:v>1.6805080605764466E-2</c:v>
                </c:pt>
                <c:pt idx="60">
                  <c:v>1.2358791155740123E-2</c:v>
                </c:pt>
                <c:pt idx="61">
                  <c:v>6.5961780968084582E-3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07936"/>
        <c:axId val="314409728"/>
      </c:lineChart>
      <c:dateAx>
        <c:axId val="314407936"/>
        <c:scaling>
          <c:orientation val="minMax"/>
          <c:min val="37316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14409728"/>
        <c:crosses val="autoZero"/>
        <c:auto val="1"/>
        <c:lblOffset val="100"/>
        <c:baseTimeUnit val="months"/>
      </c:dateAx>
      <c:valAx>
        <c:axId val="314409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1440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409495898214525"/>
          <c:y val="0.89101870776791148"/>
          <c:w val="0.65127125925402862"/>
          <c:h val="9.7394761824984633E-2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6417639824009"/>
          <c:y val="5.8860264374850257E-2"/>
          <c:w val="0.85376545323138986"/>
          <c:h val="0.6231193159949876"/>
        </c:manualLayout>
      </c:layout>
      <c:lineChart>
        <c:grouping val="standard"/>
        <c:varyColors val="0"/>
        <c:ser>
          <c:idx val="0"/>
          <c:order val="0"/>
          <c:tx>
            <c:strRef>
              <c:f>Ventas!$A$23</c:f>
              <c:strCache>
                <c:ptCount val="1"/>
                <c:pt idx="0">
                  <c:v>Motor Vehicle Sales (yoy %, sa) RS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Ventas!$D$16:$GI$16</c:f>
              <c:numCache>
                <c:formatCode>m/d/yyyy</c:formatCode>
                <c:ptCount val="18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</c:numCache>
            </c:numRef>
          </c:cat>
          <c:val>
            <c:numRef>
              <c:f>Ventas!$D$23:$GI$23</c:f>
              <c:numCache>
                <c:formatCode>General</c:formatCode>
                <c:ptCount val="188"/>
                <c:pt idx="0">
                  <c:v>1.7</c:v>
                </c:pt>
                <c:pt idx="1">
                  <c:v>1.3</c:v>
                </c:pt>
                <c:pt idx="2">
                  <c:v>-7.6</c:v>
                </c:pt>
                <c:pt idx="3">
                  <c:v>-3.7</c:v>
                </c:pt>
                <c:pt idx="4">
                  <c:v>-5.2</c:v>
                </c:pt>
                <c:pt idx="5">
                  <c:v>-2.2000000000000002</c:v>
                </c:pt>
                <c:pt idx="6">
                  <c:v>-4.4000000000000004</c:v>
                </c:pt>
                <c:pt idx="7">
                  <c:v>-4.8</c:v>
                </c:pt>
                <c:pt idx="8">
                  <c:v>-0.5</c:v>
                </c:pt>
                <c:pt idx="9">
                  <c:v>-3.7</c:v>
                </c:pt>
                <c:pt idx="10">
                  <c:v>-5</c:v>
                </c:pt>
                <c:pt idx="11">
                  <c:v>0.7</c:v>
                </c:pt>
                <c:pt idx="12">
                  <c:v>0</c:v>
                </c:pt>
                <c:pt idx="13">
                  <c:v>-2.4</c:v>
                </c:pt>
                <c:pt idx="14">
                  <c:v>5</c:v>
                </c:pt>
                <c:pt idx="15">
                  <c:v>5</c:v>
                </c:pt>
                <c:pt idx="16">
                  <c:v>5.5</c:v>
                </c:pt>
                <c:pt idx="17">
                  <c:v>1.1000000000000001</c:v>
                </c:pt>
                <c:pt idx="18">
                  <c:v>2.8</c:v>
                </c:pt>
                <c:pt idx="19">
                  <c:v>8.5</c:v>
                </c:pt>
                <c:pt idx="20">
                  <c:v>7</c:v>
                </c:pt>
                <c:pt idx="21">
                  <c:v>9.3000000000000007</c:v>
                </c:pt>
                <c:pt idx="22">
                  <c:v>14</c:v>
                </c:pt>
                <c:pt idx="23">
                  <c:v>2.1</c:v>
                </c:pt>
                <c:pt idx="24">
                  <c:v>3.1</c:v>
                </c:pt>
                <c:pt idx="25">
                  <c:v>4.8</c:v>
                </c:pt>
                <c:pt idx="26">
                  <c:v>2.2000000000000002</c:v>
                </c:pt>
                <c:pt idx="27">
                  <c:v>2.8</c:v>
                </c:pt>
                <c:pt idx="28">
                  <c:v>2</c:v>
                </c:pt>
                <c:pt idx="29">
                  <c:v>4.3</c:v>
                </c:pt>
                <c:pt idx="30">
                  <c:v>5.9</c:v>
                </c:pt>
                <c:pt idx="31">
                  <c:v>1.1000000000000001</c:v>
                </c:pt>
                <c:pt idx="32">
                  <c:v>3.4</c:v>
                </c:pt>
                <c:pt idx="33">
                  <c:v>-1.8</c:v>
                </c:pt>
                <c:pt idx="34">
                  <c:v>-0.5</c:v>
                </c:pt>
                <c:pt idx="35">
                  <c:v>3.3</c:v>
                </c:pt>
                <c:pt idx="36">
                  <c:v>-1</c:v>
                </c:pt>
                <c:pt idx="37">
                  <c:v>-0.7</c:v>
                </c:pt>
                <c:pt idx="38">
                  <c:v>1.6</c:v>
                </c:pt>
                <c:pt idx="39">
                  <c:v>-0.8</c:v>
                </c:pt>
                <c:pt idx="40">
                  <c:v>1.5</c:v>
                </c:pt>
                <c:pt idx="41">
                  <c:v>2.7</c:v>
                </c:pt>
                <c:pt idx="42">
                  <c:v>0.2</c:v>
                </c:pt>
                <c:pt idx="43">
                  <c:v>2.4</c:v>
                </c:pt>
                <c:pt idx="44">
                  <c:v>0.3</c:v>
                </c:pt>
                <c:pt idx="45">
                  <c:v>0.9</c:v>
                </c:pt>
                <c:pt idx="46">
                  <c:v>-1.3</c:v>
                </c:pt>
                <c:pt idx="47">
                  <c:v>1</c:v>
                </c:pt>
                <c:pt idx="48">
                  <c:v>2.8</c:v>
                </c:pt>
                <c:pt idx="49">
                  <c:v>-1.7</c:v>
                </c:pt>
                <c:pt idx="50">
                  <c:v>-0.4</c:v>
                </c:pt>
                <c:pt idx="51">
                  <c:v>0.4</c:v>
                </c:pt>
                <c:pt idx="52">
                  <c:v>-1.6</c:v>
                </c:pt>
                <c:pt idx="53">
                  <c:v>-2.9</c:v>
                </c:pt>
                <c:pt idx="54">
                  <c:v>-4.5</c:v>
                </c:pt>
                <c:pt idx="55">
                  <c:v>-3.4</c:v>
                </c:pt>
                <c:pt idx="56">
                  <c:v>-1.4</c:v>
                </c:pt>
                <c:pt idx="57">
                  <c:v>1.7</c:v>
                </c:pt>
                <c:pt idx="58">
                  <c:v>1.6</c:v>
                </c:pt>
                <c:pt idx="59">
                  <c:v>0.8</c:v>
                </c:pt>
                <c:pt idx="60">
                  <c:v>-2</c:v>
                </c:pt>
                <c:pt idx="61">
                  <c:v>1.2</c:v>
                </c:pt>
                <c:pt idx="62">
                  <c:v>1.1000000000000001</c:v>
                </c:pt>
                <c:pt idx="63">
                  <c:v>0.9</c:v>
                </c:pt>
                <c:pt idx="64">
                  <c:v>3.9</c:v>
                </c:pt>
                <c:pt idx="65">
                  <c:v>3.2</c:v>
                </c:pt>
                <c:pt idx="66">
                  <c:v>1.6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0.6</c:v>
                </c:pt>
                <c:pt idx="71">
                  <c:v>0.9</c:v>
                </c:pt>
                <c:pt idx="72">
                  <c:v>4.0999999999999996</c:v>
                </c:pt>
                <c:pt idx="73">
                  <c:v>3.9</c:v>
                </c:pt>
                <c:pt idx="74">
                  <c:v>6.3</c:v>
                </c:pt>
                <c:pt idx="75">
                  <c:v>5</c:v>
                </c:pt>
                <c:pt idx="76">
                  <c:v>2</c:v>
                </c:pt>
                <c:pt idx="77">
                  <c:v>3.8</c:v>
                </c:pt>
                <c:pt idx="78">
                  <c:v>8.4</c:v>
                </c:pt>
                <c:pt idx="79">
                  <c:v>6.7</c:v>
                </c:pt>
                <c:pt idx="80">
                  <c:v>10.199999999999999</c:v>
                </c:pt>
                <c:pt idx="81">
                  <c:v>13.5</c:v>
                </c:pt>
                <c:pt idx="82">
                  <c:v>23.4</c:v>
                </c:pt>
                <c:pt idx="83">
                  <c:v>-8.9</c:v>
                </c:pt>
                <c:pt idx="84">
                  <c:v>-4.3</c:v>
                </c:pt>
                <c:pt idx="85">
                  <c:v>-1.7</c:v>
                </c:pt>
                <c:pt idx="86">
                  <c:v>-6.2</c:v>
                </c:pt>
                <c:pt idx="87">
                  <c:v>-1.7</c:v>
                </c:pt>
                <c:pt idx="88">
                  <c:v>-1.3</c:v>
                </c:pt>
                <c:pt idx="89">
                  <c:v>-1.8</c:v>
                </c:pt>
                <c:pt idx="90">
                  <c:v>-1.8</c:v>
                </c:pt>
                <c:pt idx="91">
                  <c:v>-5.9</c:v>
                </c:pt>
                <c:pt idx="92">
                  <c:v>-6.8</c:v>
                </c:pt>
                <c:pt idx="93">
                  <c:v>-11.3</c:v>
                </c:pt>
                <c:pt idx="94">
                  <c:v>-16.899999999999999</c:v>
                </c:pt>
                <c:pt idx="95">
                  <c:v>15.2</c:v>
                </c:pt>
                <c:pt idx="96">
                  <c:v>7</c:v>
                </c:pt>
                <c:pt idx="97">
                  <c:v>-1.1000000000000001</c:v>
                </c:pt>
                <c:pt idx="98">
                  <c:v>-1.9</c:v>
                </c:pt>
                <c:pt idx="99">
                  <c:v>-4.9000000000000004</c:v>
                </c:pt>
                <c:pt idx="100">
                  <c:v>-6.8</c:v>
                </c:pt>
                <c:pt idx="101">
                  <c:v>-8</c:v>
                </c:pt>
                <c:pt idx="102">
                  <c:v>-8.1</c:v>
                </c:pt>
                <c:pt idx="103">
                  <c:v>-8</c:v>
                </c:pt>
                <c:pt idx="104">
                  <c:v>-9.4</c:v>
                </c:pt>
                <c:pt idx="105">
                  <c:v>-12.3</c:v>
                </c:pt>
                <c:pt idx="106">
                  <c:v>-12.6</c:v>
                </c:pt>
                <c:pt idx="107">
                  <c:v>-13.8</c:v>
                </c:pt>
                <c:pt idx="108">
                  <c:v>1.8</c:v>
                </c:pt>
                <c:pt idx="109">
                  <c:v>5.8</c:v>
                </c:pt>
                <c:pt idx="110">
                  <c:v>4.3</c:v>
                </c:pt>
                <c:pt idx="111">
                  <c:v>2.5</c:v>
                </c:pt>
                <c:pt idx="112">
                  <c:v>5.2</c:v>
                </c:pt>
                <c:pt idx="113">
                  <c:v>2.9</c:v>
                </c:pt>
                <c:pt idx="114">
                  <c:v>1.3</c:v>
                </c:pt>
                <c:pt idx="115">
                  <c:v>1.3</c:v>
                </c:pt>
                <c:pt idx="116">
                  <c:v>0.5</c:v>
                </c:pt>
                <c:pt idx="117">
                  <c:v>-2.2999999999999998</c:v>
                </c:pt>
                <c:pt idx="118">
                  <c:v>-0.4</c:v>
                </c:pt>
                <c:pt idx="119">
                  <c:v>-6.1</c:v>
                </c:pt>
                <c:pt idx="120">
                  <c:v>-20.8</c:v>
                </c:pt>
                <c:pt idx="121">
                  <c:v>-14.8</c:v>
                </c:pt>
                <c:pt idx="122">
                  <c:v>-10.9</c:v>
                </c:pt>
                <c:pt idx="123">
                  <c:v>-9.3000000000000007</c:v>
                </c:pt>
                <c:pt idx="124">
                  <c:v>-5.9</c:v>
                </c:pt>
                <c:pt idx="125">
                  <c:v>-4</c:v>
                </c:pt>
                <c:pt idx="126">
                  <c:v>-2</c:v>
                </c:pt>
                <c:pt idx="127">
                  <c:v>0.4</c:v>
                </c:pt>
                <c:pt idx="128">
                  <c:v>3.3</c:v>
                </c:pt>
                <c:pt idx="129">
                  <c:v>10.7</c:v>
                </c:pt>
                <c:pt idx="130">
                  <c:v>8.9</c:v>
                </c:pt>
                <c:pt idx="131">
                  <c:v>16.899999999999999</c:v>
                </c:pt>
                <c:pt idx="132">
                  <c:v>20.399999999999999</c:v>
                </c:pt>
                <c:pt idx="133">
                  <c:v>9.8000000000000007</c:v>
                </c:pt>
                <c:pt idx="134">
                  <c:v>8.1999999999999993</c:v>
                </c:pt>
                <c:pt idx="135">
                  <c:v>9.4</c:v>
                </c:pt>
                <c:pt idx="136">
                  <c:v>2.4</c:v>
                </c:pt>
                <c:pt idx="137">
                  <c:v>6.8</c:v>
                </c:pt>
                <c:pt idx="138">
                  <c:v>4.8</c:v>
                </c:pt>
                <c:pt idx="139">
                  <c:v>5.4</c:v>
                </c:pt>
                <c:pt idx="140">
                  <c:v>6.6</c:v>
                </c:pt>
                <c:pt idx="141">
                  <c:v>5</c:v>
                </c:pt>
                <c:pt idx="142">
                  <c:v>3.1</c:v>
                </c:pt>
                <c:pt idx="143">
                  <c:v>0.8</c:v>
                </c:pt>
                <c:pt idx="144">
                  <c:v>-0.4</c:v>
                </c:pt>
                <c:pt idx="145">
                  <c:v>6.3</c:v>
                </c:pt>
                <c:pt idx="146">
                  <c:v>-0.3</c:v>
                </c:pt>
                <c:pt idx="147">
                  <c:v>-0.7</c:v>
                </c:pt>
                <c:pt idx="148">
                  <c:v>1.4</c:v>
                </c:pt>
                <c:pt idx="149">
                  <c:v>-2</c:v>
                </c:pt>
                <c:pt idx="150">
                  <c:v>-1</c:v>
                </c:pt>
                <c:pt idx="151">
                  <c:v>-1.9</c:v>
                </c:pt>
                <c:pt idx="152">
                  <c:v>-5.2</c:v>
                </c:pt>
                <c:pt idx="153">
                  <c:v>-5.2</c:v>
                </c:pt>
                <c:pt idx="154">
                  <c:v>-5.2</c:v>
                </c:pt>
                <c:pt idx="155">
                  <c:v>-6.1</c:v>
                </c:pt>
                <c:pt idx="156">
                  <c:v>-6.3</c:v>
                </c:pt>
                <c:pt idx="157">
                  <c:v>-8.6999999999999993</c:v>
                </c:pt>
                <c:pt idx="158">
                  <c:v>-1</c:v>
                </c:pt>
                <c:pt idx="159">
                  <c:v>-0.1</c:v>
                </c:pt>
                <c:pt idx="160">
                  <c:v>-0.7</c:v>
                </c:pt>
                <c:pt idx="161">
                  <c:v>-1.5</c:v>
                </c:pt>
                <c:pt idx="162">
                  <c:v>0.5</c:v>
                </c:pt>
                <c:pt idx="163">
                  <c:v>-0.3</c:v>
                </c:pt>
                <c:pt idx="164">
                  <c:v>3</c:v>
                </c:pt>
                <c:pt idx="165">
                  <c:v>3</c:v>
                </c:pt>
                <c:pt idx="166">
                  <c:v>4.3</c:v>
                </c:pt>
                <c:pt idx="167">
                  <c:v>7</c:v>
                </c:pt>
                <c:pt idx="168">
                  <c:v>5.6</c:v>
                </c:pt>
                <c:pt idx="169">
                  <c:v>4.0999999999999996</c:v>
                </c:pt>
                <c:pt idx="170">
                  <c:v>1.2</c:v>
                </c:pt>
                <c:pt idx="171">
                  <c:v>-0.3</c:v>
                </c:pt>
                <c:pt idx="172">
                  <c:v>1.1000000000000001</c:v>
                </c:pt>
                <c:pt idx="173">
                  <c:v>2.7</c:v>
                </c:pt>
                <c:pt idx="174">
                  <c:v>2.2000000000000002</c:v>
                </c:pt>
                <c:pt idx="175">
                  <c:v>2.2999999999999998</c:v>
                </c:pt>
                <c:pt idx="176">
                  <c:v>0.7</c:v>
                </c:pt>
                <c:pt idx="177">
                  <c:v>0.4</c:v>
                </c:pt>
                <c:pt idx="178">
                  <c:v>4.3</c:v>
                </c:pt>
                <c:pt idx="179">
                  <c:v>3.6</c:v>
                </c:pt>
                <c:pt idx="180">
                  <c:v>5.5</c:v>
                </c:pt>
                <c:pt idx="181">
                  <c:v>7.9</c:v>
                </c:pt>
                <c:pt idx="182">
                  <c:v>8.5</c:v>
                </c:pt>
                <c:pt idx="183">
                  <c:v>9.9</c:v>
                </c:pt>
                <c:pt idx="184">
                  <c:v>9</c:v>
                </c:pt>
                <c:pt idx="185">
                  <c:v>9.3000000000000007</c:v>
                </c:pt>
                <c:pt idx="186">
                  <c:v>6.2</c:v>
                </c:pt>
                <c:pt idx="187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Ventas!$A$26</c:f>
              <c:strCache>
                <c:ptCount val="1"/>
                <c:pt idx="0">
                  <c:v>Motor Vehicle Sales (Registrations) FMVO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Ventas!$D$16:$GI$16</c:f>
              <c:numCache>
                <c:formatCode>m/d/yyyy</c:formatCode>
                <c:ptCount val="18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</c:numCache>
            </c:numRef>
          </c:cat>
          <c:val>
            <c:numRef>
              <c:f>Ventas!$D$26:$GI$26</c:f>
              <c:numCache>
                <c:formatCode>General</c:formatCode>
                <c:ptCount val="188"/>
                <c:pt idx="0">
                  <c:v>1.5</c:v>
                </c:pt>
                <c:pt idx="1">
                  <c:v>-10.199999999999999</c:v>
                </c:pt>
                <c:pt idx="2">
                  <c:v>-25.2</c:v>
                </c:pt>
                <c:pt idx="3">
                  <c:v>5.4</c:v>
                </c:pt>
                <c:pt idx="4">
                  <c:v>-19.399999999999999</c:v>
                </c:pt>
                <c:pt idx="5">
                  <c:v>-18.899999999999999</c:v>
                </c:pt>
                <c:pt idx="6">
                  <c:v>-4.4000000000000004</c:v>
                </c:pt>
                <c:pt idx="7">
                  <c:v>-12.5</c:v>
                </c:pt>
                <c:pt idx="8">
                  <c:v>-11.4</c:v>
                </c:pt>
                <c:pt idx="9">
                  <c:v>-3</c:v>
                </c:pt>
                <c:pt idx="10">
                  <c:v>-15.3</c:v>
                </c:pt>
                <c:pt idx="11">
                  <c:v>3.4</c:v>
                </c:pt>
                <c:pt idx="12">
                  <c:v>-13.6</c:v>
                </c:pt>
                <c:pt idx="13">
                  <c:v>-7.8</c:v>
                </c:pt>
                <c:pt idx="14">
                  <c:v>7.1</c:v>
                </c:pt>
                <c:pt idx="15">
                  <c:v>-6.1</c:v>
                </c:pt>
                <c:pt idx="16">
                  <c:v>3.3</c:v>
                </c:pt>
                <c:pt idx="17">
                  <c:v>0.3</c:v>
                </c:pt>
                <c:pt idx="18">
                  <c:v>2</c:v>
                </c:pt>
                <c:pt idx="19">
                  <c:v>-4.5999999999999996</c:v>
                </c:pt>
                <c:pt idx="20">
                  <c:v>9.6</c:v>
                </c:pt>
                <c:pt idx="21">
                  <c:v>4.2</c:v>
                </c:pt>
                <c:pt idx="22">
                  <c:v>-6.1</c:v>
                </c:pt>
                <c:pt idx="23">
                  <c:v>0.5</c:v>
                </c:pt>
                <c:pt idx="24">
                  <c:v>-1.2</c:v>
                </c:pt>
                <c:pt idx="25">
                  <c:v>-9.6</c:v>
                </c:pt>
                <c:pt idx="26">
                  <c:v>3.2</c:v>
                </c:pt>
                <c:pt idx="27">
                  <c:v>-14.4</c:v>
                </c:pt>
                <c:pt idx="28">
                  <c:v>1.9</c:v>
                </c:pt>
                <c:pt idx="29">
                  <c:v>1.9</c:v>
                </c:pt>
                <c:pt idx="30">
                  <c:v>-4.7</c:v>
                </c:pt>
                <c:pt idx="31">
                  <c:v>3.1</c:v>
                </c:pt>
                <c:pt idx="32">
                  <c:v>-1.1000000000000001</c:v>
                </c:pt>
                <c:pt idx="33">
                  <c:v>-7.5</c:v>
                </c:pt>
                <c:pt idx="34">
                  <c:v>1</c:v>
                </c:pt>
                <c:pt idx="35">
                  <c:v>-2.2999999999999998</c:v>
                </c:pt>
                <c:pt idx="36">
                  <c:v>-1.2</c:v>
                </c:pt>
                <c:pt idx="37">
                  <c:v>-1</c:v>
                </c:pt>
                <c:pt idx="38">
                  <c:v>-5.6</c:v>
                </c:pt>
                <c:pt idx="39">
                  <c:v>7.9</c:v>
                </c:pt>
                <c:pt idx="40">
                  <c:v>-3</c:v>
                </c:pt>
                <c:pt idx="41">
                  <c:v>2</c:v>
                </c:pt>
                <c:pt idx="42">
                  <c:v>-6.7</c:v>
                </c:pt>
                <c:pt idx="43">
                  <c:v>7.2</c:v>
                </c:pt>
                <c:pt idx="44">
                  <c:v>-4.2</c:v>
                </c:pt>
                <c:pt idx="45">
                  <c:v>-0.1</c:v>
                </c:pt>
                <c:pt idx="46">
                  <c:v>1.5</c:v>
                </c:pt>
                <c:pt idx="47">
                  <c:v>-12.4</c:v>
                </c:pt>
                <c:pt idx="48">
                  <c:v>-2.7</c:v>
                </c:pt>
                <c:pt idx="49">
                  <c:v>4.5</c:v>
                </c:pt>
                <c:pt idx="50">
                  <c:v>3.4</c:v>
                </c:pt>
                <c:pt idx="51">
                  <c:v>-7.3</c:v>
                </c:pt>
                <c:pt idx="52">
                  <c:v>4</c:v>
                </c:pt>
                <c:pt idx="53">
                  <c:v>0</c:v>
                </c:pt>
                <c:pt idx="54">
                  <c:v>-3.1</c:v>
                </c:pt>
                <c:pt idx="55">
                  <c:v>-3.7</c:v>
                </c:pt>
                <c:pt idx="56">
                  <c:v>4.5</c:v>
                </c:pt>
                <c:pt idx="57">
                  <c:v>11.1</c:v>
                </c:pt>
                <c:pt idx="58">
                  <c:v>21.5</c:v>
                </c:pt>
                <c:pt idx="59">
                  <c:v>-3.7</c:v>
                </c:pt>
                <c:pt idx="60">
                  <c:v>-2.2999999999999998</c:v>
                </c:pt>
                <c:pt idx="61">
                  <c:v>-0.4</c:v>
                </c:pt>
                <c:pt idx="62">
                  <c:v>4.0999999999999996</c:v>
                </c:pt>
                <c:pt idx="63">
                  <c:v>6.2</c:v>
                </c:pt>
                <c:pt idx="64">
                  <c:v>8.1999999999999993</c:v>
                </c:pt>
                <c:pt idx="65">
                  <c:v>1.2</c:v>
                </c:pt>
                <c:pt idx="66">
                  <c:v>11.7</c:v>
                </c:pt>
                <c:pt idx="67">
                  <c:v>3.5</c:v>
                </c:pt>
                <c:pt idx="68">
                  <c:v>3</c:v>
                </c:pt>
                <c:pt idx="69">
                  <c:v>-3</c:v>
                </c:pt>
                <c:pt idx="70">
                  <c:v>-8.5</c:v>
                </c:pt>
                <c:pt idx="71">
                  <c:v>11.3</c:v>
                </c:pt>
                <c:pt idx="72">
                  <c:v>-1.3</c:v>
                </c:pt>
                <c:pt idx="73">
                  <c:v>6.9</c:v>
                </c:pt>
                <c:pt idx="74">
                  <c:v>-7.9</c:v>
                </c:pt>
                <c:pt idx="75">
                  <c:v>10</c:v>
                </c:pt>
                <c:pt idx="76">
                  <c:v>-3.8</c:v>
                </c:pt>
                <c:pt idx="77">
                  <c:v>-2.7</c:v>
                </c:pt>
                <c:pt idx="78">
                  <c:v>-1.3</c:v>
                </c:pt>
                <c:pt idx="79">
                  <c:v>4.5</c:v>
                </c:pt>
                <c:pt idx="80">
                  <c:v>1.4</c:v>
                </c:pt>
                <c:pt idx="81">
                  <c:v>18.100000000000001</c:v>
                </c:pt>
                <c:pt idx="82">
                  <c:v>17.7</c:v>
                </c:pt>
                <c:pt idx="83">
                  <c:v>-10.5</c:v>
                </c:pt>
                <c:pt idx="84">
                  <c:v>-15.1</c:v>
                </c:pt>
                <c:pt idx="85">
                  <c:v>-6.6</c:v>
                </c:pt>
                <c:pt idx="86">
                  <c:v>-7</c:v>
                </c:pt>
                <c:pt idx="87">
                  <c:v>-11.1</c:v>
                </c:pt>
                <c:pt idx="88">
                  <c:v>-7</c:v>
                </c:pt>
                <c:pt idx="89">
                  <c:v>-2.7</c:v>
                </c:pt>
                <c:pt idx="90">
                  <c:v>-2.2000000000000002</c:v>
                </c:pt>
                <c:pt idx="91">
                  <c:v>-11</c:v>
                </c:pt>
                <c:pt idx="92">
                  <c:v>-4.0999999999999996</c:v>
                </c:pt>
                <c:pt idx="93">
                  <c:v>-12.9</c:v>
                </c:pt>
                <c:pt idx="94">
                  <c:v>-20.3</c:v>
                </c:pt>
                <c:pt idx="95">
                  <c:v>10.5</c:v>
                </c:pt>
                <c:pt idx="96">
                  <c:v>24.8</c:v>
                </c:pt>
                <c:pt idx="97">
                  <c:v>-14.4</c:v>
                </c:pt>
                <c:pt idx="98">
                  <c:v>20</c:v>
                </c:pt>
                <c:pt idx="99">
                  <c:v>-6.2</c:v>
                </c:pt>
                <c:pt idx="100">
                  <c:v>1</c:v>
                </c:pt>
                <c:pt idx="101">
                  <c:v>1.5</c:v>
                </c:pt>
                <c:pt idx="102">
                  <c:v>-10.4</c:v>
                </c:pt>
                <c:pt idx="103">
                  <c:v>-1.5</c:v>
                </c:pt>
                <c:pt idx="104">
                  <c:v>-8.1999999999999993</c:v>
                </c:pt>
                <c:pt idx="105">
                  <c:v>-17.7</c:v>
                </c:pt>
                <c:pt idx="106">
                  <c:v>-6.6</c:v>
                </c:pt>
                <c:pt idx="107">
                  <c:v>-14.2</c:v>
                </c:pt>
                <c:pt idx="108">
                  <c:v>21.5</c:v>
                </c:pt>
                <c:pt idx="109">
                  <c:v>39.9</c:v>
                </c:pt>
                <c:pt idx="110">
                  <c:v>19.399999999999999</c:v>
                </c:pt>
                <c:pt idx="111">
                  <c:v>39.700000000000003</c:v>
                </c:pt>
                <c:pt idx="112">
                  <c:v>40.5</c:v>
                </c:pt>
                <c:pt idx="113">
                  <c:v>29.5</c:v>
                </c:pt>
                <c:pt idx="114">
                  <c:v>28.4</c:v>
                </c:pt>
                <c:pt idx="115">
                  <c:v>21</c:v>
                </c:pt>
                <c:pt idx="116">
                  <c:v>24.1</c:v>
                </c:pt>
                <c:pt idx="117">
                  <c:v>19.7</c:v>
                </c:pt>
                <c:pt idx="118">
                  <c:v>-4.5999999999999996</c:v>
                </c:pt>
                <c:pt idx="119">
                  <c:v>-4.3</c:v>
                </c:pt>
                <c:pt idx="120">
                  <c:v>-29.8</c:v>
                </c:pt>
                <c:pt idx="121">
                  <c:v>-26.6</c:v>
                </c:pt>
                <c:pt idx="122">
                  <c:v>-31.7</c:v>
                </c:pt>
                <c:pt idx="123">
                  <c:v>-35.1</c:v>
                </c:pt>
                <c:pt idx="124">
                  <c:v>-32.299999999999997</c:v>
                </c:pt>
                <c:pt idx="125">
                  <c:v>-30.2</c:v>
                </c:pt>
                <c:pt idx="126">
                  <c:v>-27</c:v>
                </c:pt>
                <c:pt idx="127">
                  <c:v>-17.8</c:v>
                </c:pt>
                <c:pt idx="128">
                  <c:v>-20</c:v>
                </c:pt>
                <c:pt idx="129">
                  <c:v>-6.1</c:v>
                </c:pt>
                <c:pt idx="130">
                  <c:v>6.9</c:v>
                </c:pt>
                <c:pt idx="131">
                  <c:v>16.5</c:v>
                </c:pt>
                <c:pt idx="132">
                  <c:v>15.2</c:v>
                </c:pt>
                <c:pt idx="133">
                  <c:v>11.4</c:v>
                </c:pt>
                <c:pt idx="134">
                  <c:v>2.6</c:v>
                </c:pt>
                <c:pt idx="135">
                  <c:v>22</c:v>
                </c:pt>
                <c:pt idx="136">
                  <c:v>-0.3</c:v>
                </c:pt>
                <c:pt idx="137">
                  <c:v>9.9</c:v>
                </c:pt>
                <c:pt idx="138">
                  <c:v>18.3</c:v>
                </c:pt>
                <c:pt idx="139">
                  <c:v>8.1</c:v>
                </c:pt>
                <c:pt idx="140">
                  <c:v>0.6</c:v>
                </c:pt>
                <c:pt idx="141">
                  <c:v>2.6</c:v>
                </c:pt>
                <c:pt idx="142">
                  <c:v>6.1</c:v>
                </c:pt>
                <c:pt idx="143">
                  <c:v>-0.4</c:v>
                </c:pt>
                <c:pt idx="144">
                  <c:v>0</c:v>
                </c:pt>
                <c:pt idx="145">
                  <c:v>3.4</c:v>
                </c:pt>
                <c:pt idx="146">
                  <c:v>2.9</c:v>
                </c:pt>
                <c:pt idx="147">
                  <c:v>-4.8</c:v>
                </c:pt>
                <c:pt idx="148">
                  <c:v>2.9</c:v>
                </c:pt>
                <c:pt idx="149">
                  <c:v>-5</c:v>
                </c:pt>
                <c:pt idx="150">
                  <c:v>-4.7</c:v>
                </c:pt>
                <c:pt idx="151">
                  <c:v>-10.9</c:v>
                </c:pt>
                <c:pt idx="152">
                  <c:v>0.5</c:v>
                </c:pt>
                <c:pt idx="153">
                  <c:v>-3.5</c:v>
                </c:pt>
                <c:pt idx="154">
                  <c:v>-16.399999999999999</c:v>
                </c:pt>
                <c:pt idx="155">
                  <c:v>-8.6</c:v>
                </c:pt>
                <c:pt idx="156">
                  <c:v>-10.5</c:v>
                </c:pt>
                <c:pt idx="157">
                  <c:v>-17.100000000000001</c:v>
                </c:pt>
                <c:pt idx="158">
                  <c:v>3.8</c:v>
                </c:pt>
                <c:pt idx="159">
                  <c:v>-9.9</c:v>
                </c:pt>
                <c:pt idx="160">
                  <c:v>-4.7</c:v>
                </c:pt>
                <c:pt idx="161">
                  <c:v>2.1</c:v>
                </c:pt>
                <c:pt idx="162">
                  <c:v>-5.5</c:v>
                </c:pt>
                <c:pt idx="163">
                  <c:v>-1.2</c:v>
                </c:pt>
                <c:pt idx="164">
                  <c:v>2.2999999999999998</c:v>
                </c:pt>
                <c:pt idx="165">
                  <c:v>-2</c:v>
                </c:pt>
                <c:pt idx="166">
                  <c:v>5.4</c:v>
                </c:pt>
                <c:pt idx="167">
                  <c:v>7.2</c:v>
                </c:pt>
                <c:pt idx="168">
                  <c:v>4.3</c:v>
                </c:pt>
                <c:pt idx="169">
                  <c:v>5.4</c:v>
                </c:pt>
                <c:pt idx="170">
                  <c:v>-3.6</c:v>
                </c:pt>
                <c:pt idx="171">
                  <c:v>5.2</c:v>
                </c:pt>
                <c:pt idx="172">
                  <c:v>-1.9</c:v>
                </c:pt>
                <c:pt idx="173">
                  <c:v>6.8</c:v>
                </c:pt>
                <c:pt idx="174">
                  <c:v>-0.4</c:v>
                </c:pt>
                <c:pt idx="175">
                  <c:v>5.2</c:v>
                </c:pt>
                <c:pt idx="176">
                  <c:v>3.7</c:v>
                </c:pt>
                <c:pt idx="177">
                  <c:v>-1.8</c:v>
                </c:pt>
                <c:pt idx="178">
                  <c:v>6.7</c:v>
                </c:pt>
                <c:pt idx="179">
                  <c:v>2.6</c:v>
                </c:pt>
                <c:pt idx="180">
                  <c:v>6.6</c:v>
                </c:pt>
                <c:pt idx="181">
                  <c:v>9</c:v>
                </c:pt>
                <c:pt idx="182">
                  <c:v>6.3</c:v>
                </c:pt>
                <c:pt idx="183">
                  <c:v>-6.7</c:v>
                </c:pt>
                <c:pt idx="184">
                  <c:v>12.9</c:v>
                </c:pt>
                <c:pt idx="185">
                  <c:v>7.4</c:v>
                </c:pt>
                <c:pt idx="186">
                  <c:v>6.2</c:v>
                </c:pt>
                <c:pt idx="187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74752"/>
        <c:axId val="328076288"/>
      </c:lineChart>
      <c:dateAx>
        <c:axId val="328074752"/>
        <c:scaling>
          <c:orientation val="minMax"/>
          <c:min val="40575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8076288"/>
        <c:crosses val="autoZero"/>
        <c:auto val="1"/>
        <c:lblOffset val="100"/>
        <c:baseTimeUnit val="months"/>
      </c:dateAx>
      <c:valAx>
        <c:axId val="328076288"/>
        <c:scaling>
          <c:orientation val="minMax"/>
          <c:max val="22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</a:t>
                </a:r>
                <a:r>
                  <a:rPr lang="es-ES" baseline="0"/>
                  <a:t> anual (%)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80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3397745571658683E-2"/>
          <c:y val="0.8649259581772446"/>
          <c:w val="0.80447791852105444"/>
          <c:h val="0.13507404182275548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32852143482124E-2"/>
          <c:y val="5.1400554097404488E-2"/>
          <c:w val="0.88356714785651747"/>
          <c:h val="0.74789734616506265"/>
        </c:manualLayout>
      </c:layout>
      <c:lineChart>
        <c:grouping val="standard"/>
        <c:varyColors val="0"/>
        <c:ser>
          <c:idx val="1"/>
          <c:order val="0"/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Ventas!$C$28:$CK$28</c:f>
              <c:numCache>
                <c:formatCode>m/d/yyyy</c:formatCode>
                <c:ptCount val="87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</c:numCache>
            </c:numRef>
          </c:cat>
          <c:val>
            <c:numRef>
              <c:f>Ventas!$C$29:$CI$29</c:f>
              <c:numCache>
                <c:formatCode>General</c:formatCode>
                <c:ptCount val="85"/>
                <c:pt idx="0">
                  <c:v>15.3</c:v>
                </c:pt>
                <c:pt idx="1">
                  <c:v>15.01</c:v>
                </c:pt>
                <c:pt idx="2">
                  <c:v>15.35</c:v>
                </c:pt>
                <c:pt idx="3">
                  <c:v>15.16</c:v>
                </c:pt>
                <c:pt idx="4">
                  <c:v>14.46</c:v>
                </c:pt>
                <c:pt idx="5">
                  <c:v>14.84</c:v>
                </c:pt>
                <c:pt idx="6">
                  <c:v>13.88</c:v>
                </c:pt>
                <c:pt idx="7">
                  <c:v>13.65</c:v>
                </c:pt>
                <c:pt idx="8">
                  <c:v>13.59</c:v>
                </c:pt>
                <c:pt idx="9">
                  <c:v>13.47</c:v>
                </c:pt>
                <c:pt idx="10">
                  <c:v>12.3</c:v>
                </c:pt>
                <c:pt idx="11">
                  <c:v>11.15</c:v>
                </c:pt>
                <c:pt idx="12">
                  <c:v>9.2200000000000006</c:v>
                </c:pt>
                <c:pt idx="13">
                  <c:v>8.58</c:v>
                </c:pt>
                <c:pt idx="14">
                  <c:v>8.89</c:v>
                </c:pt>
                <c:pt idx="15">
                  <c:v>8.77</c:v>
                </c:pt>
                <c:pt idx="16">
                  <c:v>9.61</c:v>
                </c:pt>
                <c:pt idx="17">
                  <c:v>10.46</c:v>
                </c:pt>
                <c:pt idx="18">
                  <c:v>10.35</c:v>
                </c:pt>
                <c:pt idx="19">
                  <c:v>10.58</c:v>
                </c:pt>
                <c:pt idx="20">
                  <c:v>11.08</c:v>
                </c:pt>
                <c:pt idx="21">
                  <c:v>10.77</c:v>
                </c:pt>
                <c:pt idx="22">
                  <c:v>12.41</c:v>
                </c:pt>
                <c:pt idx="23">
                  <c:v>11.83</c:v>
                </c:pt>
                <c:pt idx="24">
                  <c:v>11.94</c:v>
                </c:pt>
                <c:pt idx="25">
                  <c:v>11.94</c:v>
                </c:pt>
                <c:pt idx="26">
                  <c:v>12.47</c:v>
                </c:pt>
                <c:pt idx="27">
                  <c:v>12.58</c:v>
                </c:pt>
                <c:pt idx="28">
                  <c:v>13.91</c:v>
                </c:pt>
                <c:pt idx="29">
                  <c:v>13.93</c:v>
                </c:pt>
                <c:pt idx="30">
                  <c:v>13.38</c:v>
                </c:pt>
                <c:pt idx="31">
                  <c:v>12.81</c:v>
                </c:pt>
                <c:pt idx="32">
                  <c:v>13.86</c:v>
                </c:pt>
                <c:pt idx="33">
                  <c:v>14.3</c:v>
                </c:pt>
                <c:pt idx="34">
                  <c:v>14.07</c:v>
                </c:pt>
                <c:pt idx="35">
                  <c:v>14.19</c:v>
                </c:pt>
                <c:pt idx="36">
                  <c:v>14.78</c:v>
                </c:pt>
                <c:pt idx="37">
                  <c:v>14.88</c:v>
                </c:pt>
                <c:pt idx="38">
                  <c:v>14.98</c:v>
                </c:pt>
                <c:pt idx="39">
                  <c:v>15.02</c:v>
                </c:pt>
                <c:pt idx="40">
                  <c:v>15.43</c:v>
                </c:pt>
                <c:pt idx="41">
                  <c:v>15.11</c:v>
                </c:pt>
                <c:pt idx="42">
                  <c:v>15.67</c:v>
                </c:pt>
                <c:pt idx="43">
                  <c:v>15.95</c:v>
                </c:pt>
                <c:pt idx="44">
                  <c:v>15.31</c:v>
                </c:pt>
                <c:pt idx="45">
                  <c:v>16.079999999999998</c:v>
                </c:pt>
                <c:pt idx="46">
                  <c:v>15.64</c:v>
                </c:pt>
                <c:pt idx="47">
                  <c:v>15.56</c:v>
                </c:pt>
                <c:pt idx="48">
                  <c:v>15.68</c:v>
                </c:pt>
                <c:pt idx="49">
                  <c:v>15.95</c:v>
                </c:pt>
                <c:pt idx="50">
                  <c:v>15.76</c:v>
                </c:pt>
                <c:pt idx="51">
                  <c:v>15.88</c:v>
                </c:pt>
                <c:pt idx="52">
                  <c:v>16.05</c:v>
                </c:pt>
                <c:pt idx="53">
                  <c:v>15.99</c:v>
                </c:pt>
                <c:pt idx="54">
                  <c:v>16.98</c:v>
                </c:pt>
                <c:pt idx="55">
                  <c:v>16.71</c:v>
                </c:pt>
                <c:pt idx="56">
                  <c:v>15.72</c:v>
                </c:pt>
                <c:pt idx="57">
                  <c:v>15.82</c:v>
                </c:pt>
                <c:pt idx="58">
                  <c:v>15.26</c:v>
                </c:pt>
                <c:pt idx="59">
                  <c:v>16.21</c:v>
                </c:pt>
                <c:pt idx="60">
                  <c:v>15.21</c:v>
                </c:pt>
                <c:pt idx="61">
                  <c:v>15.55</c:v>
                </c:pt>
                <c:pt idx="62">
                  <c:v>15.68</c:v>
                </c:pt>
                <c:pt idx="63">
                  <c:v>15.92</c:v>
                </c:pt>
                <c:pt idx="64">
                  <c:v>15.37</c:v>
                </c:pt>
                <c:pt idx="65">
                  <c:v>15.76</c:v>
                </c:pt>
                <c:pt idx="66">
                  <c:v>15.48</c:v>
                </c:pt>
                <c:pt idx="67">
                  <c:v>17.02</c:v>
                </c:pt>
                <c:pt idx="68">
                  <c:v>16.43</c:v>
                </c:pt>
                <c:pt idx="69">
                  <c:v>16.11</c:v>
                </c:pt>
                <c:pt idx="70">
                  <c:v>16.63</c:v>
                </c:pt>
                <c:pt idx="71">
                  <c:v>16.649999999999999</c:v>
                </c:pt>
                <c:pt idx="72">
                  <c:v>16.899999999999999</c:v>
                </c:pt>
                <c:pt idx="73">
                  <c:v>16.68</c:v>
                </c:pt>
                <c:pt idx="74">
                  <c:v>16.28</c:v>
                </c:pt>
                <c:pt idx="75">
                  <c:v>16.940000000000001</c:v>
                </c:pt>
                <c:pt idx="76">
                  <c:v>16.64</c:v>
                </c:pt>
                <c:pt idx="77">
                  <c:v>17.059999999999999</c:v>
                </c:pt>
                <c:pt idx="78">
                  <c:v>17.8</c:v>
                </c:pt>
                <c:pt idx="79">
                  <c:v>15.59</c:v>
                </c:pt>
                <c:pt idx="80">
                  <c:v>16.989999999999998</c:v>
                </c:pt>
                <c:pt idx="81">
                  <c:v>17.579999999999998</c:v>
                </c:pt>
                <c:pt idx="82">
                  <c:v>17.649999999999999</c:v>
                </c:pt>
                <c:pt idx="83">
                  <c:v>18.260000000000002</c:v>
                </c:pt>
                <c:pt idx="84">
                  <c:v>17.86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10464"/>
        <c:axId val="328112000"/>
      </c:lineChart>
      <c:dateAx>
        <c:axId val="32811046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8112000"/>
        <c:crosses val="autoZero"/>
        <c:auto val="1"/>
        <c:lblOffset val="100"/>
        <c:baseTimeUnit val="months"/>
      </c:dateAx>
      <c:valAx>
        <c:axId val="328112000"/>
        <c:scaling>
          <c:orientation val="minMax"/>
          <c:min val="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811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4685039370078"/>
          <c:y val="6.0659813356663754E-2"/>
          <c:w val="0.85101394122237106"/>
          <c:h val="0.73558963559787605"/>
        </c:manualLayout>
      </c:layout>
      <c:lineChart>
        <c:grouping val="standard"/>
        <c:varyColors val="0"/>
        <c:ser>
          <c:idx val="0"/>
          <c:order val="0"/>
          <c:tx>
            <c:strRef>
              <c:f>Ordenes!$A$43</c:f>
              <c:strCache>
                <c:ptCount val="1"/>
                <c:pt idx="0">
                  <c:v>Chemicals and pharmaceutical products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Ordenes!$R$38:$GK$38</c:f>
              <c:numCache>
                <c:formatCode>m/d/yyyy</c:formatCode>
                <c:ptCount val="176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</c:numCache>
            </c:numRef>
          </c:cat>
          <c:val>
            <c:numRef>
              <c:f>Ordenes!$R$43:$GR$43</c:f>
              <c:numCache>
                <c:formatCode>0.0%</c:formatCode>
                <c:ptCount val="183"/>
                <c:pt idx="0">
                  <c:v>3.7602820211515953E-2</c:v>
                </c:pt>
                <c:pt idx="1">
                  <c:v>-1.1350737797956922E-2</c:v>
                </c:pt>
                <c:pt idx="2">
                  <c:v>2.2123893805308104E-3</c:v>
                </c:pt>
                <c:pt idx="3">
                  <c:v>-6.7567567567566877E-3</c:v>
                </c:pt>
                <c:pt idx="4">
                  <c:v>-7.7519379844961378E-3</c:v>
                </c:pt>
                <c:pt idx="5">
                  <c:v>-4.961411245865488E-2</c:v>
                </c:pt>
                <c:pt idx="6">
                  <c:v>-5.2516411378555894E-2</c:v>
                </c:pt>
                <c:pt idx="7">
                  <c:v>-7.6502732240437132E-2</c:v>
                </c:pt>
                <c:pt idx="8">
                  <c:v>-0.10042735042735029</c:v>
                </c:pt>
                <c:pt idx="9">
                  <c:v>-4.9999999999999933E-2</c:v>
                </c:pt>
                <c:pt idx="10">
                  <c:v>-4.7670639219934863E-2</c:v>
                </c:pt>
                <c:pt idx="11">
                  <c:v>-1.8358531317494431E-2</c:v>
                </c:pt>
                <c:pt idx="12">
                  <c:v>2.4363233665559259E-2</c:v>
                </c:pt>
                <c:pt idx="13">
                  <c:v>3.5028248587570587E-2</c:v>
                </c:pt>
                <c:pt idx="14">
                  <c:v>3.3218785796105488E-2</c:v>
                </c:pt>
                <c:pt idx="15">
                  <c:v>2.9445073612684114E-2</c:v>
                </c:pt>
                <c:pt idx="16">
                  <c:v>3.6739380022962065E-2</c:v>
                </c:pt>
                <c:pt idx="17">
                  <c:v>1.1037527593819041E-2</c:v>
                </c:pt>
                <c:pt idx="18">
                  <c:v>-1.2471655328798237E-2</c:v>
                </c:pt>
                <c:pt idx="19">
                  <c:v>1.4508928571428603E-2</c:v>
                </c:pt>
                <c:pt idx="20">
                  <c:v>6.9605568445474386E-3</c:v>
                </c:pt>
                <c:pt idx="21">
                  <c:v>2.5404157043879882E-2</c:v>
                </c:pt>
                <c:pt idx="22">
                  <c:v>6.8639053254437865E-2</c:v>
                </c:pt>
                <c:pt idx="23">
                  <c:v>6.5320665083135498E-2</c:v>
                </c:pt>
                <c:pt idx="24">
                  <c:v>1.8306636155606348E-2</c:v>
                </c:pt>
                <c:pt idx="25">
                  <c:v>-9.1012514220706331E-3</c:v>
                </c:pt>
                <c:pt idx="26">
                  <c:v>-3.0803080308030917E-2</c:v>
                </c:pt>
                <c:pt idx="27">
                  <c:v>-2.7027027027026973E-2</c:v>
                </c:pt>
                <c:pt idx="28">
                  <c:v>-1.6375545851528339E-2</c:v>
                </c:pt>
                <c:pt idx="29">
                  <c:v>-1.6629711751662946E-2</c:v>
                </c:pt>
                <c:pt idx="30">
                  <c:v>2.2002200220021972E-2</c:v>
                </c:pt>
                <c:pt idx="31">
                  <c:v>-1.2181616832779518E-2</c:v>
                </c:pt>
                <c:pt idx="32">
                  <c:v>3.1659388646288367E-2</c:v>
                </c:pt>
                <c:pt idx="33">
                  <c:v>6.1997703788748693E-2</c:v>
                </c:pt>
                <c:pt idx="34">
                  <c:v>2.2002200220021528E-3</c:v>
                </c:pt>
                <c:pt idx="35">
                  <c:v>5.1843317972350311E-2</c:v>
                </c:pt>
                <c:pt idx="36">
                  <c:v>6.7567567567567544E-2</c:v>
                </c:pt>
                <c:pt idx="37">
                  <c:v>3.1007751937984551E-2</c:v>
                </c:pt>
                <c:pt idx="38">
                  <c:v>3.9018952062430223E-2</c:v>
                </c:pt>
                <c:pt idx="39">
                  <c:v>7.5280898876404434E-2</c:v>
                </c:pt>
                <c:pt idx="40">
                  <c:v>0.10332950631458093</c:v>
                </c:pt>
                <c:pt idx="41">
                  <c:v>9.7616345062429222E-2</c:v>
                </c:pt>
                <c:pt idx="42">
                  <c:v>6.7777777777777715E-2</c:v>
                </c:pt>
                <c:pt idx="43">
                  <c:v>7.5471698113207752E-2</c:v>
                </c:pt>
                <c:pt idx="44">
                  <c:v>0.12288613303269447</c:v>
                </c:pt>
                <c:pt idx="45">
                  <c:v>8.1808396124865457E-2</c:v>
                </c:pt>
                <c:pt idx="46">
                  <c:v>0.10538116591928248</c:v>
                </c:pt>
                <c:pt idx="47">
                  <c:v>5.3968253968253999E-2</c:v>
                </c:pt>
                <c:pt idx="48">
                  <c:v>3.8918918918918965E-2</c:v>
                </c:pt>
                <c:pt idx="49">
                  <c:v>7.1350164654226056E-2</c:v>
                </c:pt>
                <c:pt idx="50">
                  <c:v>6.790799561883909E-2</c:v>
                </c:pt>
                <c:pt idx="51">
                  <c:v>5.8016877637130815E-2</c:v>
                </c:pt>
                <c:pt idx="52">
                  <c:v>7.5187969924812137E-2</c:v>
                </c:pt>
                <c:pt idx="53">
                  <c:v>8.6909871244635228E-2</c:v>
                </c:pt>
                <c:pt idx="54">
                  <c:v>6.0606060606060552E-2</c:v>
                </c:pt>
                <c:pt idx="55">
                  <c:v>3.8501560874089513E-2</c:v>
                </c:pt>
                <c:pt idx="56">
                  <c:v>6.7218200620475788E-2</c:v>
                </c:pt>
                <c:pt idx="57">
                  <c:v>2.3933402705515139E-2</c:v>
                </c:pt>
                <c:pt idx="58">
                  <c:v>3.4055727554179516E-2</c:v>
                </c:pt>
                <c:pt idx="59">
                  <c:v>-8.0321285140562138E-3</c:v>
                </c:pt>
                <c:pt idx="60">
                  <c:v>-1.9900497512438386E-3</c:v>
                </c:pt>
                <c:pt idx="61">
                  <c:v>2.738336713995948E-2</c:v>
                </c:pt>
                <c:pt idx="62">
                  <c:v>2.008032128514059E-2</c:v>
                </c:pt>
                <c:pt idx="63">
                  <c:v>6.4516129032258007E-2</c:v>
                </c:pt>
                <c:pt idx="64">
                  <c:v>5.7377049180328044E-2</c:v>
                </c:pt>
                <c:pt idx="65">
                  <c:v>6.0512820512820475E-2</c:v>
                </c:pt>
                <c:pt idx="66">
                  <c:v>4.4865403788634017E-2</c:v>
                </c:pt>
                <c:pt idx="67">
                  <c:v>6.6933066933066998E-2</c:v>
                </c:pt>
                <c:pt idx="68">
                  <c:v>1.9743336623889496E-2</c:v>
                </c:pt>
                <c:pt idx="69">
                  <c:v>2.8571428571428692E-2</c:v>
                </c:pt>
                <c:pt idx="70">
                  <c:v>7.9158316633266557E-2</c:v>
                </c:pt>
                <c:pt idx="71">
                  <c:v>3.5852713178294637E-2</c:v>
                </c:pt>
                <c:pt idx="72">
                  <c:v>0.10060975609756095</c:v>
                </c:pt>
                <c:pt idx="73">
                  <c:v>7.9840319361277334E-2</c:v>
                </c:pt>
                <c:pt idx="74">
                  <c:v>0.11538461538461542</c:v>
                </c:pt>
                <c:pt idx="75">
                  <c:v>7.5772681954137777E-2</c:v>
                </c:pt>
                <c:pt idx="76">
                  <c:v>8.5883514313919163E-2</c:v>
                </c:pt>
                <c:pt idx="77">
                  <c:v>7.9724409448818978E-2</c:v>
                </c:pt>
                <c:pt idx="78">
                  <c:v>7.3313782991202281E-2</c:v>
                </c:pt>
                <c:pt idx="79">
                  <c:v>9.3992248062015449E-2</c:v>
                </c:pt>
                <c:pt idx="80">
                  <c:v>6.0928433268858662E-2</c:v>
                </c:pt>
                <c:pt idx="81">
                  <c:v>4.3893129770992356E-2</c:v>
                </c:pt>
                <c:pt idx="82">
                  <c:v>1.4981273408239737E-2</c:v>
                </c:pt>
                <c:pt idx="83">
                  <c:v>3.5818005808325282E-2</c:v>
                </c:pt>
                <c:pt idx="84">
                  <c:v>2.0114942528735469E-2</c:v>
                </c:pt>
                <c:pt idx="85">
                  <c:v>-3.7140204271124411E-3</c:v>
                </c:pt>
                <c:pt idx="86">
                  <c:v>-8.4190832553788786E-3</c:v>
                </c:pt>
                <c:pt idx="87">
                  <c:v>-3.3240997229916802E-2</c:v>
                </c:pt>
                <c:pt idx="88">
                  <c:v>-2.2181146025878062E-2</c:v>
                </c:pt>
                <c:pt idx="89">
                  <c:v>-6.3520871143375679E-2</c:v>
                </c:pt>
                <c:pt idx="90">
                  <c:v>-6.8582020389249321E-2</c:v>
                </c:pt>
                <c:pt idx="91">
                  <c:v>-0.17181818181818187</c:v>
                </c:pt>
                <c:pt idx="92">
                  <c:v>-0.22971741112123978</c:v>
                </c:pt>
                <c:pt idx="93">
                  <c:v>-0.24043715846994529</c:v>
                </c:pt>
                <c:pt idx="94">
                  <c:v>-0.2736935341009743</c:v>
                </c:pt>
                <c:pt idx="95">
                  <c:v>-0.26253418413855967</c:v>
                </c:pt>
                <c:pt idx="96">
                  <c:v>-0.23674588665447904</c:v>
                </c:pt>
                <c:pt idx="97">
                  <c:v>-0.21125461254612554</c:v>
                </c:pt>
                <c:pt idx="98">
                  <c:v>-0.18037383177570088</c:v>
                </c:pt>
                <c:pt idx="99">
                  <c:v>-0.16431924882629112</c:v>
                </c:pt>
                <c:pt idx="100">
                  <c:v>-0.15191053122087605</c:v>
                </c:pt>
                <c:pt idx="101">
                  <c:v>-0.1367924528301887</c:v>
                </c:pt>
                <c:pt idx="102">
                  <c:v>-0.11461318051575931</c:v>
                </c:pt>
                <c:pt idx="103">
                  <c:v>-0.11625708884688091</c:v>
                </c:pt>
                <c:pt idx="104">
                  <c:v>-0.11240310077519389</c:v>
                </c:pt>
                <c:pt idx="105">
                  <c:v>-4.9751243781094523E-2</c:v>
                </c:pt>
                <c:pt idx="106">
                  <c:v>4.1712403951701615E-2</c:v>
                </c:pt>
                <c:pt idx="107">
                  <c:v>0.17514792899408271</c:v>
                </c:pt>
                <c:pt idx="108">
                  <c:v>0.17505995203836933</c:v>
                </c:pt>
                <c:pt idx="109">
                  <c:v>0.21341463414634143</c:v>
                </c:pt>
                <c:pt idx="110">
                  <c:v>0.2435105067985166</c:v>
                </c:pt>
                <c:pt idx="111">
                  <c:v>0.20359281437125754</c:v>
                </c:pt>
                <c:pt idx="112">
                  <c:v>0.18245614035087709</c:v>
                </c:pt>
                <c:pt idx="113">
                  <c:v>0.18129988597491442</c:v>
                </c:pt>
                <c:pt idx="114">
                  <c:v>0.12247191011235969</c:v>
                </c:pt>
                <c:pt idx="115">
                  <c:v>0.11098901098901082</c:v>
                </c:pt>
                <c:pt idx="116">
                  <c:v>0.11912568306010929</c:v>
                </c:pt>
                <c:pt idx="117">
                  <c:v>0.11003236245954695</c:v>
                </c:pt>
                <c:pt idx="118">
                  <c:v>0.11122994652406426</c:v>
                </c:pt>
                <c:pt idx="119">
                  <c:v>0.14192139737991272</c:v>
                </c:pt>
                <c:pt idx="120">
                  <c:v>9.0052356020942304E-2</c:v>
                </c:pt>
                <c:pt idx="121">
                  <c:v>6.427818756585868E-2</c:v>
                </c:pt>
                <c:pt idx="122">
                  <c:v>2.3162134944612278E-2</c:v>
                </c:pt>
                <c:pt idx="123">
                  <c:v>4.2857142857142927E-2</c:v>
                </c:pt>
                <c:pt idx="124">
                  <c:v>2.6130653266331683E-2</c:v>
                </c:pt>
                <c:pt idx="125">
                  <c:v>-1.1928429423459175E-2</c:v>
                </c:pt>
                <c:pt idx="126">
                  <c:v>-2.9850746268656692E-2</c:v>
                </c:pt>
                <c:pt idx="127">
                  <c:v>-4.0553907022749747E-2</c:v>
                </c:pt>
                <c:pt idx="128">
                  <c:v>-8.3011583011582957E-2</c:v>
                </c:pt>
                <c:pt idx="129">
                  <c:v>-6.0060060060060927E-3</c:v>
                </c:pt>
                <c:pt idx="130">
                  <c:v>-2.4727992087042572E-2</c:v>
                </c:pt>
                <c:pt idx="131">
                  <c:v>-1.0742187500000111E-2</c:v>
                </c:pt>
                <c:pt idx="132">
                  <c:v>-4.2759961127308066E-2</c:v>
                </c:pt>
                <c:pt idx="133">
                  <c:v>-3.2723772858517908E-2</c:v>
                </c:pt>
                <c:pt idx="134">
                  <c:v>-5.0669216061185463E-2</c:v>
                </c:pt>
                <c:pt idx="135">
                  <c:v>-2.8818443804034533E-2</c:v>
                </c:pt>
                <c:pt idx="136">
                  <c:v>7.9207920792079278E-3</c:v>
                </c:pt>
                <c:pt idx="137">
                  <c:v>-2.4606299212598381E-2</c:v>
                </c:pt>
                <c:pt idx="138">
                  <c:v>-2.6418786692759322E-2</c:v>
                </c:pt>
                <c:pt idx="139">
                  <c:v>-2.9382957884427019E-2</c:v>
                </c:pt>
                <c:pt idx="140">
                  <c:v>-1.5090543259557387E-2</c:v>
                </c:pt>
                <c:pt idx="141">
                  <c:v>-1.7435897435897463E-2</c:v>
                </c:pt>
                <c:pt idx="142">
                  <c:v>9.2783505154638846E-3</c:v>
                </c:pt>
                <c:pt idx="143">
                  <c:v>2.5263157894736876E-2</c:v>
                </c:pt>
                <c:pt idx="144">
                  <c:v>-1.8126888217522619E-2</c:v>
                </c:pt>
                <c:pt idx="145">
                  <c:v>5.0709939148072536E-3</c:v>
                </c:pt>
                <c:pt idx="146">
                  <c:v>-3.8499506416584284E-2</c:v>
                </c:pt>
                <c:pt idx="147">
                  <c:v>1.4213197969543234E-2</c:v>
                </c:pt>
                <c:pt idx="148">
                  <c:v>1.0945273631840724E-2</c:v>
                </c:pt>
                <c:pt idx="149">
                  <c:v>3.7260825780463191E-2</c:v>
                </c:pt>
                <c:pt idx="150">
                  <c:v>1.3847675568743778E-2</c:v>
                </c:pt>
                <c:pt idx="151">
                  <c:v>2.16110019646365E-2</c:v>
                </c:pt>
                <c:pt idx="152">
                  <c:v>3.0272452068618172E-3</c:v>
                </c:pt>
                <c:pt idx="153">
                  <c:v>4.8241206030150696E-2</c:v>
                </c:pt>
                <c:pt idx="154">
                  <c:v>2.9263370332996974E-2</c:v>
                </c:pt>
                <c:pt idx="155">
                  <c:v>4.0858018386107364E-3</c:v>
                </c:pt>
                <c:pt idx="156">
                  <c:v>6.1586638830897655E-2</c:v>
                </c:pt>
                <c:pt idx="157">
                  <c:v>6.1287027579162157E-3</c:v>
                </c:pt>
                <c:pt idx="158">
                  <c:v>4.1067761806981462E-2</c:v>
                </c:pt>
                <c:pt idx="159">
                  <c:v>4.8205128205128345E-2</c:v>
                </c:pt>
                <c:pt idx="160">
                  <c:v>7.0635721493441661E-3</c:v>
                </c:pt>
                <c:pt idx="161">
                  <c:v>3.1827515400410622E-2</c:v>
                </c:pt>
                <c:pt idx="162">
                  <c:v>8.0080080080080496E-3</c:v>
                </c:pt>
                <c:pt idx="163">
                  <c:v>7.8740157480317041E-3</c:v>
                </c:pt>
                <c:pt idx="164">
                  <c:v>-3.5922330097087452E-2</c:v>
                </c:pt>
                <c:pt idx="165">
                  <c:v>-2.3414634146341484E-2</c:v>
                </c:pt>
                <c:pt idx="166">
                  <c:v>-1.538461538461533E-2</c:v>
                </c:pt>
                <c:pt idx="167">
                  <c:v>1.3078470824949617E-2</c:v>
                </c:pt>
                <c:pt idx="168">
                  <c:v>-3.8350910834132335E-2</c:v>
                </c:pt>
                <c:pt idx="169">
                  <c:v>-2.9411764705882248E-3</c:v>
                </c:pt>
                <c:pt idx="170">
                  <c:v>3.7639877924720233E-2</c:v>
                </c:pt>
                <c:pt idx="171">
                  <c:v>-9.8328416912487615E-3</c:v>
                </c:pt>
                <c:pt idx="172">
                  <c:v>-4.0609137055838129E-3</c:v>
                </c:pt>
                <c:pt idx="173">
                  <c:v>9.8619329388549559E-4</c:v>
                </c:pt>
                <c:pt idx="174">
                  <c:v>-8.8062622309198479E-3</c:v>
                </c:pt>
                <c:pt idx="175">
                  <c:v>2.0040080160320661E-2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Ordenes!$A$44</c:f>
              <c:strCache>
                <c:ptCount val="1"/>
                <c:pt idx="0">
                  <c:v>Basic metals &amp; fabricated metal products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cat>
            <c:numRef>
              <c:f>Ordenes!$R$38:$GK$38</c:f>
              <c:numCache>
                <c:formatCode>m/d/yyyy</c:formatCode>
                <c:ptCount val="176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</c:numCache>
            </c:numRef>
          </c:cat>
          <c:val>
            <c:numRef>
              <c:f>Ordenes!$R$44:$GR$44</c:f>
              <c:numCache>
                <c:formatCode>0.0%</c:formatCode>
                <c:ptCount val="183"/>
                <c:pt idx="0">
                  <c:v>1.0158013544018019E-2</c:v>
                </c:pt>
                <c:pt idx="1">
                  <c:v>-1.6322089227421066E-2</c:v>
                </c:pt>
                <c:pt idx="2">
                  <c:v>-2.310231023102316E-2</c:v>
                </c:pt>
                <c:pt idx="3">
                  <c:v>-1.0976948408342513E-2</c:v>
                </c:pt>
                <c:pt idx="4">
                  <c:v>-4.7619047619047672E-2</c:v>
                </c:pt>
                <c:pt idx="5">
                  <c:v>-1.1061946902654829E-2</c:v>
                </c:pt>
                <c:pt idx="6">
                  <c:v>-5.5734190782422366E-2</c:v>
                </c:pt>
                <c:pt idx="7">
                  <c:v>-8.4673097534833763E-2</c:v>
                </c:pt>
                <c:pt idx="8">
                  <c:v>-2.1668472372697756E-2</c:v>
                </c:pt>
                <c:pt idx="9">
                  <c:v>-3.6286019210245546E-2</c:v>
                </c:pt>
                <c:pt idx="10">
                  <c:v>-9.8360655737705915E-3</c:v>
                </c:pt>
                <c:pt idx="11">
                  <c:v>-7.4626865671641784E-2</c:v>
                </c:pt>
                <c:pt idx="12">
                  <c:v>-1.7185821697099812E-2</c:v>
                </c:pt>
                <c:pt idx="13">
                  <c:v>7.5675675675674903E-3</c:v>
                </c:pt>
                <c:pt idx="14">
                  <c:v>2.1040974529346723E-2</c:v>
                </c:pt>
                <c:pt idx="15">
                  <c:v>4.4692737430167551E-2</c:v>
                </c:pt>
                <c:pt idx="16">
                  <c:v>1.1061946902655162E-3</c:v>
                </c:pt>
                <c:pt idx="17">
                  <c:v>5.2927927927927998E-2</c:v>
                </c:pt>
                <c:pt idx="18">
                  <c:v>3.2186459489456309E-2</c:v>
                </c:pt>
                <c:pt idx="19">
                  <c:v>2.3333333333333206E-2</c:v>
                </c:pt>
                <c:pt idx="20">
                  <c:v>1.3422818791946289E-2</c:v>
                </c:pt>
                <c:pt idx="21">
                  <c:v>2.3836549375709559E-2</c:v>
                </c:pt>
                <c:pt idx="22">
                  <c:v>5.6206088992974301E-2</c:v>
                </c:pt>
                <c:pt idx="23">
                  <c:v>-7.7519379844961378E-3</c:v>
                </c:pt>
                <c:pt idx="24">
                  <c:v>-1.6611295681063121E-2</c:v>
                </c:pt>
                <c:pt idx="25">
                  <c:v>-3.6423841059602613E-2</c:v>
                </c:pt>
                <c:pt idx="26">
                  <c:v>2.9953917050691281E-2</c:v>
                </c:pt>
                <c:pt idx="27">
                  <c:v>-1.9672131147540961E-2</c:v>
                </c:pt>
                <c:pt idx="28">
                  <c:v>-4.2918454935622297E-2</c:v>
                </c:pt>
                <c:pt idx="29">
                  <c:v>-1.9522776572668099E-2</c:v>
                </c:pt>
                <c:pt idx="30">
                  <c:v>2.1390374331551332E-3</c:v>
                </c:pt>
                <c:pt idx="31">
                  <c:v>5.7458563535911722E-2</c:v>
                </c:pt>
                <c:pt idx="32">
                  <c:v>5.0267379679144408E-2</c:v>
                </c:pt>
                <c:pt idx="33">
                  <c:v>3.9784946236559149E-2</c:v>
                </c:pt>
                <c:pt idx="34">
                  <c:v>4.7774158523344212E-2</c:v>
                </c:pt>
                <c:pt idx="35">
                  <c:v>8.6092715231788297E-2</c:v>
                </c:pt>
                <c:pt idx="36">
                  <c:v>8.5365853658536661E-2</c:v>
                </c:pt>
                <c:pt idx="37">
                  <c:v>7.7605321507760561E-2</c:v>
                </c:pt>
                <c:pt idx="38">
                  <c:v>6.1383928571428603E-2</c:v>
                </c:pt>
                <c:pt idx="39">
                  <c:v>7.6576576576576461E-2</c:v>
                </c:pt>
                <c:pt idx="40">
                  <c:v>9.3928980526918782E-2</c:v>
                </c:pt>
                <c:pt idx="41">
                  <c:v>6.7114093959731447E-2</c:v>
                </c:pt>
                <c:pt idx="42">
                  <c:v>4.9052396878483728E-2</c:v>
                </c:pt>
                <c:pt idx="43">
                  <c:v>3.6995515695067205E-2</c:v>
                </c:pt>
                <c:pt idx="44">
                  <c:v>5.8628318584070804E-2</c:v>
                </c:pt>
                <c:pt idx="45">
                  <c:v>-1.3874066168623189E-2</c:v>
                </c:pt>
                <c:pt idx="46">
                  <c:v>-5.6426332288401326E-2</c:v>
                </c:pt>
                <c:pt idx="47">
                  <c:v>-7.6374745417515322E-2</c:v>
                </c:pt>
                <c:pt idx="48">
                  <c:v>-6.8252326783867723E-2</c:v>
                </c:pt>
                <c:pt idx="49">
                  <c:v>-6.2176165803108807E-2</c:v>
                </c:pt>
                <c:pt idx="50">
                  <c:v>-5.3861788617886264E-2</c:v>
                </c:pt>
                <c:pt idx="51">
                  <c:v>2.2471910112359383E-2</c:v>
                </c:pt>
                <c:pt idx="52">
                  <c:v>-1.3374485596707841E-2</c:v>
                </c:pt>
                <c:pt idx="53">
                  <c:v>4.6267087276551155E-2</c:v>
                </c:pt>
                <c:pt idx="54">
                  <c:v>6.0669456066945626E-2</c:v>
                </c:pt>
                <c:pt idx="55">
                  <c:v>5.026178010471205E-2</c:v>
                </c:pt>
                <c:pt idx="56">
                  <c:v>7.3375262054507395E-2</c:v>
                </c:pt>
                <c:pt idx="57">
                  <c:v>8.0765143464399669E-2</c:v>
                </c:pt>
                <c:pt idx="58">
                  <c:v>0.10702702702702704</c:v>
                </c:pt>
                <c:pt idx="59">
                  <c:v>7.5235109717868287E-2</c:v>
                </c:pt>
                <c:pt idx="60">
                  <c:v>0.1385281385281385</c:v>
                </c:pt>
                <c:pt idx="61">
                  <c:v>0.18604651162790686</c:v>
                </c:pt>
                <c:pt idx="62">
                  <c:v>0.18412348401323042</c:v>
                </c:pt>
                <c:pt idx="63">
                  <c:v>0.19200887902330765</c:v>
                </c:pt>
                <c:pt idx="64">
                  <c:v>0.2232044198895029</c:v>
                </c:pt>
                <c:pt idx="65">
                  <c:v>0.16541353383458657</c:v>
                </c:pt>
                <c:pt idx="66">
                  <c:v>9.1908091908091905E-2</c:v>
                </c:pt>
                <c:pt idx="67">
                  <c:v>0.1564129301355579</c:v>
                </c:pt>
                <c:pt idx="68">
                  <c:v>0.1195979899497488</c:v>
                </c:pt>
                <c:pt idx="69">
                  <c:v>8.2840236686390512E-2</c:v>
                </c:pt>
                <c:pt idx="70">
                  <c:v>0.1046859421734796</c:v>
                </c:pt>
                <c:pt idx="71">
                  <c:v>8.69140625E-2</c:v>
                </c:pt>
                <c:pt idx="72">
                  <c:v>7.6696165191740384E-2</c:v>
                </c:pt>
                <c:pt idx="73">
                  <c:v>0.11425781249999978</c:v>
                </c:pt>
                <c:pt idx="74">
                  <c:v>9.5238095238095122E-2</c:v>
                </c:pt>
                <c:pt idx="75">
                  <c:v>4.5627376425855459E-2</c:v>
                </c:pt>
                <c:pt idx="76">
                  <c:v>4.6685340802987918E-2</c:v>
                </c:pt>
                <c:pt idx="77">
                  <c:v>4.6554934823091143E-2</c:v>
                </c:pt>
                <c:pt idx="78">
                  <c:v>8.1936685288640509E-2</c:v>
                </c:pt>
                <c:pt idx="79">
                  <c:v>0.11291779584462502</c:v>
                </c:pt>
                <c:pt idx="80">
                  <c:v>0.1225806451612903</c:v>
                </c:pt>
                <c:pt idx="81">
                  <c:v>5.4894784995425328E-2</c:v>
                </c:pt>
                <c:pt idx="82">
                  <c:v>5.2299368800721391E-2</c:v>
                </c:pt>
                <c:pt idx="83">
                  <c:v>2.8725314183123851E-2</c:v>
                </c:pt>
                <c:pt idx="84">
                  <c:v>5.3734061930783339E-2</c:v>
                </c:pt>
                <c:pt idx="85">
                  <c:v>4.6028880866425981E-2</c:v>
                </c:pt>
                <c:pt idx="86">
                  <c:v>1.6172506738544534E-2</c:v>
                </c:pt>
                <c:pt idx="87">
                  <c:v>2.739726027397138E-3</c:v>
                </c:pt>
                <c:pt idx="88">
                  <c:v>-3.5056967572305031E-2</c:v>
                </c:pt>
                <c:pt idx="89">
                  <c:v>-9.0505767524401093E-2</c:v>
                </c:pt>
                <c:pt idx="90">
                  <c:v>-0.1427272727272727</c:v>
                </c:pt>
                <c:pt idx="91">
                  <c:v>-0.26404995539696696</c:v>
                </c:pt>
                <c:pt idx="92">
                  <c:v>-0.32028469750889677</c:v>
                </c:pt>
                <c:pt idx="93">
                  <c:v>-0.38812392426850262</c:v>
                </c:pt>
                <c:pt idx="94">
                  <c:v>-0.46103896103896103</c:v>
                </c:pt>
                <c:pt idx="95">
                  <c:v>-0.44417077175697861</c:v>
                </c:pt>
                <c:pt idx="96">
                  <c:v>-0.36166522116218569</c:v>
                </c:pt>
                <c:pt idx="97">
                  <c:v>-0.33847472150814051</c:v>
                </c:pt>
                <c:pt idx="98">
                  <c:v>-0.27486910994764402</c:v>
                </c:pt>
                <c:pt idx="99">
                  <c:v>-0.27917026793431288</c:v>
                </c:pt>
                <c:pt idx="100">
                  <c:v>-0.23727351164797239</c:v>
                </c:pt>
                <c:pt idx="101">
                  <c:v>-0.20866489832007074</c:v>
                </c:pt>
                <c:pt idx="102">
                  <c:v>-0.21220400728597444</c:v>
                </c:pt>
                <c:pt idx="103">
                  <c:v>-0.17438692098092634</c:v>
                </c:pt>
                <c:pt idx="104">
                  <c:v>-0.15024390243902441</c:v>
                </c:pt>
                <c:pt idx="105">
                  <c:v>-4.7720042417815467E-2</c:v>
                </c:pt>
                <c:pt idx="106">
                  <c:v>0.14060606060606062</c:v>
                </c:pt>
                <c:pt idx="107">
                  <c:v>0.25916230366492132</c:v>
                </c:pt>
                <c:pt idx="108">
                  <c:v>0.47679324894514785</c:v>
                </c:pt>
                <c:pt idx="109">
                  <c:v>0.49397590361445776</c:v>
                </c:pt>
                <c:pt idx="110">
                  <c:v>0.49187592319054652</c:v>
                </c:pt>
                <c:pt idx="111">
                  <c:v>0.36141304347826098</c:v>
                </c:pt>
                <c:pt idx="112">
                  <c:v>0.29792746113989632</c:v>
                </c:pt>
                <c:pt idx="113">
                  <c:v>0.22503008423586035</c:v>
                </c:pt>
                <c:pt idx="114">
                  <c:v>0.22182254196642681</c:v>
                </c:pt>
                <c:pt idx="115">
                  <c:v>0.17307692307692313</c:v>
                </c:pt>
                <c:pt idx="116">
                  <c:v>0.14301675977653638</c:v>
                </c:pt>
                <c:pt idx="117">
                  <c:v>0.24855491329479773</c:v>
                </c:pt>
                <c:pt idx="118">
                  <c:v>0.1705170517051704</c:v>
                </c:pt>
                <c:pt idx="119">
                  <c:v>0.23765786452353632</c:v>
                </c:pt>
                <c:pt idx="120">
                  <c:v>0.17483296213808464</c:v>
                </c:pt>
                <c:pt idx="121">
                  <c:v>0.12327311370882055</c:v>
                </c:pt>
                <c:pt idx="122">
                  <c:v>0.11434511434511441</c:v>
                </c:pt>
                <c:pt idx="123">
                  <c:v>9.52380952380949E-3</c:v>
                </c:pt>
                <c:pt idx="124">
                  <c:v>9.7782258064516236E-2</c:v>
                </c:pt>
                <c:pt idx="125">
                  <c:v>3.3663366336633693E-2</c:v>
                </c:pt>
                <c:pt idx="126">
                  <c:v>5.4890219560878251E-2</c:v>
                </c:pt>
                <c:pt idx="127">
                  <c:v>9.9800399201597223E-3</c:v>
                </c:pt>
                <c:pt idx="128">
                  <c:v>3.8310412573673958E-2</c:v>
                </c:pt>
                <c:pt idx="129">
                  <c:v>1.9627085377821318E-2</c:v>
                </c:pt>
                <c:pt idx="130">
                  <c:v>5.7859209257473676E-3</c:v>
                </c:pt>
                <c:pt idx="131">
                  <c:v>-3.910068426197344E-3</c:v>
                </c:pt>
                <c:pt idx="132">
                  <c:v>-4.7222222222222165E-2</c:v>
                </c:pt>
                <c:pt idx="133">
                  <c:v>-3.1015037593985051E-2</c:v>
                </c:pt>
                <c:pt idx="134">
                  <c:v>-4.730983302411873E-2</c:v>
                </c:pt>
                <c:pt idx="135">
                  <c:v>-4.0758293838862536E-2</c:v>
                </c:pt>
                <c:pt idx="136">
                  <c:v>-2.2705771050141932E-2</c:v>
                </c:pt>
                <c:pt idx="137">
                  <c:v>-8.4888059701492602E-2</c:v>
                </c:pt>
                <c:pt idx="138">
                  <c:v>-4.6226415094339668E-2</c:v>
                </c:pt>
                <c:pt idx="139">
                  <c:v>-7.4380165289256284E-2</c:v>
                </c:pt>
                <c:pt idx="140">
                  <c:v>-8.6206896551724865E-3</c:v>
                </c:pt>
                <c:pt idx="141">
                  <c:v>-5.7710501419110716E-2</c:v>
                </c:pt>
                <c:pt idx="142">
                  <c:v>-3.9525691699605625E-3</c:v>
                </c:pt>
                <c:pt idx="143">
                  <c:v>-5.2980132450331174E-2</c:v>
                </c:pt>
                <c:pt idx="144">
                  <c:v>-2.8873917228103951E-2</c:v>
                </c:pt>
                <c:pt idx="145">
                  <c:v>-2.9721955896452434E-2</c:v>
                </c:pt>
                <c:pt idx="146">
                  <c:v>3.1403336604514109E-2</c:v>
                </c:pt>
                <c:pt idx="147">
                  <c:v>4.8590864917394949E-3</c:v>
                </c:pt>
                <c:pt idx="148">
                  <c:v>9.6993210475266878E-3</c:v>
                </c:pt>
                <c:pt idx="149">
                  <c:v>9.7370983446933845E-3</c:v>
                </c:pt>
                <c:pt idx="150">
                  <c:v>2.7667984189723382E-2</c:v>
                </c:pt>
                <c:pt idx="151">
                  <c:v>-6.776379477250738E-3</c:v>
                </c:pt>
                <c:pt idx="152">
                  <c:v>7.6452599388379117E-2</c:v>
                </c:pt>
                <c:pt idx="153">
                  <c:v>3.8575667655786461E-2</c:v>
                </c:pt>
                <c:pt idx="154">
                  <c:v>5.3571428571428603E-2</c:v>
                </c:pt>
                <c:pt idx="155">
                  <c:v>4.0579710144927672E-2</c:v>
                </c:pt>
                <c:pt idx="156">
                  <c:v>4.7188755020080242E-2</c:v>
                </c:pt>
                <c:pt idx="157">
                  <c:v>1.6865079365079305E-2</c:v>
                </c:pt>
                <c:pt idx="158">
                  <c:v>3.3966033966033926E-2</c:v>
                </c:pt>
                <c:pt idx="159">
                  <c:v>4.5589692765113821E-2</c:v>
                </c:pt>
                <c:pt idx="160">
                  <c:v>4.1501976284584963E-2</c:v>
                </c:pt>
                <c:pt idx="161">
                  <c:v>1.9029495718363432E-3</c:v>
                </c:pt>
                <c:pt idx="162">
                  <c:v>2.8046421663442844E-2</c:v>
                </c:pt>
                <c:pt idx="163">
                  <c:v>-2.4975984630163262E-2</c:v>
                </c:pt>
                <c:pt idx="164">
                  <c:v>9.6432015429122053E-3</c:v>
                </c:pt>
                <c:pt idx="165">
                  <c:v>2.1153846153846079E-2</c:v>
                </c:pt>
                <c:pt idx="166">
                  <c:v>0</c:v>
                </c:pt>
                <c:pt idx="167">
                  <c:v>-2.9356060606060552E-2</c:v>
                </c:pt>
                <c:pt idx="168">
                  <c:v>3.8095238095239292E-3</c:v>
                </c:pt>
                <c:pt idx="169">
                  <c:v>-1.883239171374762E-2</c:v>
                </c:pt>
                <c:pt idx="170">
                  <c:v>-3.6211699164345412E-2</c:v>
                </c:pt>
                <c:pt idx="171">
                  <c:v>-9.5877277085331114E-3</c:v>
                </c:pt>
                <c:pt idx="172">
                  <c:v>-1.9512195121951237E-3</c:v>
                </c:pt>
                <c:pt idx="173">
                  <c:v>-1.8357487922705418E-2</c:v>
                </c:pt>
                <c:pt idx="174">
                  <c:v>-4.2654028436018954E-2</c:v>
                </c:pt>
                <c:pt idx="175">
                  <c:v>-9.4876660341569607E-4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Ordenes!$A$45</c:f>
              <c:strCache>
                <c:ptCount val="1"/>
                <c:pt idx="0">
                  <c:v>Computer, electronic, optical and electrical equipment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Ordenes!$R$38:$GH$38</c:f>
              <c:numCache>
                <c:formatCode>m/d/yyyy</c:formatCode>
                <c:ptCount val="173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</c:numCache>
            </c:numRef>
          </c:cat>
          <c:val>
            <c:numRef>
              <c:f>Ordenes!$R$45:$GR$45</c:f>
              <c:numCache>
                <c:formatCode>0.0%</c:formatCode>
                <c:ptCount val="183"/>
                <c:pt idx="0">
                  <c:v>1.9607843137254832E-2</c:v>
                </c:pt>
                <c:pt idx="1">
                  <c:v>5.9914407988587826E-2</c:v>
                </c:pt>
                <c:pt idx="2">
                  <c:v>-1.9099590723055782E-2</c:v>
                </c:pt>
                <c:pt idx="3">
                  <c:v>-7.8666666666666774E-2</c:v>
                </c:pt>
                <c:pt idx="4">
                  <c:v>-9.8944591029023754E-2</c:v>
                </c:pt>
                <c:pt idx="5">
                  <c:v>-0.180891719745223</c:v>
                </c:pt>
                <c:pt idx="6">
                  <c:v>-0.16233766233766234</c:v>
                </c:pt>
                <c:pt idx="7">
                  <c:v>-0.20481927710843373</c:v>
                </c:pt>
                <c:pt idx="8">
                  <c:v>-0.12823674475955604</c:v>
                </c:pt>
                <c:pt idx="9">
                  <c:v>-0.18215613382899631</c:v>
                </c:pt>
                <c:pt idx="10">
                  <c:v>-9.428950863213803E-2</c:v>
                </c:pt>
                <c:pt idx="11">
                  <c:v>-0.11528497409326433</c:v>
                </c:pt>
                <c:pt idx="12">
                  <c:v>-5.8011049723756924E-2</c:v>
                </c:pt>
                <c:pt idx="13">
                  <c:v>-6.9199457259158881E-2</c:v>
                </c:pt>
                <c:pt idx="14">
                  <c:v>-9.1269841269841168E-2</c:v>
                </c:pt>
                <c:pt idx="15">
                  <c:v>-3.8461538461538436E-2</c:v>
                </c:pt>
                <c:pt idx="16">
                  <c:v>-8.6137281292059109E-2</c:v>
                </c:pt>
                <c:pt idx="17">
                  <c:v>-4.728789986091797E-2</c:v>
                </c:pt>
                <c:pt idx="18">
                  <c:v>-1.3024602026049048E-2</c:v>
                </c:pt>
                <c:pt idx="19">
                  <c:v>3.0746705710102518E-2</c:v>
                </c:pt>
                <c:pt idx="20">
                  <c:v>4.9766718506998542E-2</c:v>
                </c:pt>
                <c:pt idx="21">
                  <c:v>7.2868217054263607E-2</c:v>
                </c:pt>
                <c:pt idx="22">
                  <c:v>3.7878787878787845E-2</c:v>
                </c:pt>
                <c:pt idx="23">
                  <c:v>-3.9603960396039528E-2</c:v>
                </c:pt>
                <c:pt idx="24">
                  <c:v>2.8787878787878807E-2</c:v>
                </c:pt>
                <c:pt idx="25">
                  <c:v>-3.0791788856305069E-2</c:v>
                </c:pt>
                <c:pt idx="26">
                  <c:v>2.3426061493411643E-2</c:v>
                </c:pt>
                <c:pt idx="27">
                  <c:v>2.346041055718473E-2</c:v>
                </c:pt>
                <c:pt idx="28">
                  <c:v>2.3323615160349975E-2</c:v>
                </c:pt>
                <c:pt idx="29">
                  <c:v>6.9868995633187714E-2</c:v>
                </c:pt>
                <c:pt idx="30">
                  <c:v>0.10153846153846136</c:v>
                </c:pt>
                <c:pt idx="31">
                  <c:v>9.1310751104565435E-2</c:v>
                </c:pt>
                <c:pt idx="32">
                  <c:v>7.0072992700729975E-2</c:v>
                </c:pt>
                <c:pt idx="33">
                  <c:v>5.7184750733137779E-2</c:v>
                </c:pt>
                <c:pt idx="34">
                  <c:v>6.534090909090895E-2</c:v>
                </c:pt>
                <c:pt idx="35">
                  <c:v>8.74074074074076E-2</c:v>
                </c:pt>
                <c:pt idx="36">
                  <c:v>6.6473988439306186E-2</c:v>
                </c:pt>
                <c:pt idx="37">
                  <c:v>0.1226277372262774</c:v>
                </c:pt>
                <c:pt idx="38">
                  <c:v>0.11929307805596445</c:v>
                </c:pt>
                <c:pt idx="39">
                  <c:v>0.14285714285714257</c:v>
                </c:pt>
                <c:pt idx="40">
                  <c:v>0.14069591527987924</c:v>
                </c:pt>
                <c:pt idx="41">
                  <c:v>6.5808297567954144E-2</c:v>
                </c:pt>
                <c:pt idx="42">
                  <c:v>9.1690544412607489E-2</c:v>
                </c:pt>
                <c:pt idx="43">
                  <c:v>6.9800569800569701E-2</c:v>
                </c:pt>
                <c:pt idx="44">
                  <c:v>2.5850340136054584E-2</c:v>
                </c:pt>
                <c:pt idx="45">
                  <c:v>9.6368715083799072E-2</c:v>
                </c:pt>
                <c:pt idx="46">
                  <c:v>4.0485829959514108E-2</c:v>
                </c:pt>
                <c:pt idx="47">
                  <c:v>8.1855388813096841E-2</c:v>
                </c:pt>
                <c:pt idx="48">
                  <c:v>0.10263522884882126</c:v>
                </c:pt>
                <c:pt idx="49">
                  <c:v>7.4666666666666659E-2</c:v>
                </c:pt>
                <c:pt idx="50">
                  <c:v>0.12942779291553141</c:v>
                </c:pt>
                <c:pt idx="51">
                  <c:v>0.13008130081300817</c:v>
                </c:pt>
                <c:pt idx="52">
                  <c:v>0.10403120936280885</c:v>
                </c:pt>
                <c:pt idx="53">
                  <c:v>0.13289473684210518</c:v>
                </c:pt>
                <c:pt idx="54">
                  <c:v>0.10824742268041243</c:v>
                </c:pt>
                <c:pt idx="55">
                  <c:v>0.16976127320954904</c:v>
                </c:pt>
                <c:pt idx="56">
                  <c:v>0.19865771812080535</c:v>
                </c:pt>
                <c:pt idx="57">
                  <c:v>0.17979002624671914</c:v>
                </c:pt>
                <c:pt idx="58">
                  <c:v>0.24101198402130497</c:v>
                </c:pt>
                <c:pt idx="59">
                  <c:v>0.22811671087533147</c:v>
                </c:pt>
                <c:pt idx="60">
                  <c:v>0.20509554140127384</c:v>
                </c:pt>
                <c:pt idx="61">
                  <c:v>0.21789883268482502</c:v>
                </c:pt>
                <c:pt idx="62">
                  <c:v>0.18284993694829765</c:v>
                </c:pt>
                <c:pt idx="63">
                  <c:v>0.18993710691823895</c:v>
                </c:pt>
                <c:pt idx="64">
                  <c:v>0.20223325062034747</c:v>
                </c:pt>
                <c:pt idx="65">
                  <c:v>0.17370325693606747</c:v>
                </c:pt>
                <c:pt idx="66">
                  <c:v>0.184652278177458</c:v>
                </c:pt>
                <c:pt idx="67">
                  <c:v>0.14369846878680792</c:v>
                </c:pt>
                <c:pt idx="68">
                  <c:v>0.15795586527293848</c:v>
                </c:pt>
                <c:pt idx="69">
                  <c:v>0.14534883720930236</c:v>
                </c:pt>
                <c:pt idx="70">
                  <c:v>0.11904761904761907</c:v>
                </c:pt>
                <c:pt idx="71">
                  <c:v>0.17805151175811873</c:v>
                </c:pt>
                <c:pt idx="72">
                  <c:v>0.10678531701890992</c:v>
                </c:pt>
                <c:pt idx="73">
                  <c:v>0.11909871244635184</c:v>
                </c:pt>
                <c:pt idx="74">
                  <c:v>0.1187904967602591</c:v>
                </c:pt>
                <c:pt idx="75">
                  <c:v>9.8308668076110051E-2</c:v>
                </c:pt>
                <c:pt idx="76">
                  <c:v>0.11288604898828525</c:v>
                </c:pt>
                <c:pt idx="77">
                  <c:v>0.14285714285714302</c:v>
                </c:pt>
                <c:pt idx="78">
                  <c:v>0.16490486257928128</c:v>
                </c:pt>
                <c:pt idx="79">
                  <c:v>0.13003095975232193</c:v>
                </c:pt>
                <c:pt idx="80">
                  <c:v>0.14696813977389511</c:v>
                </c:pt>
                <c:pt idx="81">
                  <c:v>0.11437246963562742</c:v>
                </c:pt>
                <c:pt idx="82">
                  <c:v>0.10813594232749746</c:v>
                </c:pt>
                <c:pt idx="83">
                  <c:v>8.5255767301905649E-2</c:v>
                </c:pt>
                <c:pt idx="84">
                  <c:v>9.7461928934010178E-2</c:v>
                </c:pt>
                <c:pt idx="85">
                  <c:v>0.1043566362715298</c:v>
                </c:pt>
                <c:pt idx="86">
                  <c:v>-1.0456273764258617E-2</c:v>
                </c:pt>
                <c:pt idx="87">
                  <c:v>3.6180904522612911E-2</c:v>
                </c:pt>
                <c:pt idx="88">
                  <c:v>1.9175455417066223E-2</c:v>
                </c:pt>
                <c:pt idx="89">
                  <c:v>-2.7992277992277881E-2</c:v>
                </c:pt>
                <c:pt idx="90">
                  <c:v>-3.3686236766121258E-2</c:v>
                </c:pt>
                <c:pt idx="91">
                  <c:v>-8.8038277511961804E-2</c:v>
                </c:pt>
                <c:pt idx="92">
                  <c:v>-0.13526119402985071</c:v>
                </c:pt>
                <c:pt idx="93">
                  <c:v>-0.25408348457350272</c:v>
                </c:pt>
                <c:pt idx="94">
                  <c:v>-0.28584474885844746</c:v>
                </c:pt>
                <c:pt idx="95">
                  <c:v>-0.29569892473118287</c:v>
                </c:pt>
                <c:pt idx="96">
                  <c:v>-0.28519527702089009</c:v>
                </c:pt>
                <c:pt idx="97">
                  <c:v>-0.26672862453531587</c:v>
                </c:pt>
                <c:pt idx="98">
                  <c:v>-0.25046210720887252</c:v>
                </c:pt>
                <c:pt idx="99">
                  <c:v>-0.21739130434782605</c:v>
                </c:pt>
                <c:pt idx="100">
                  <c:v>-0.20550458715596331</c:v>
                </c:pt>
                <c:pt idx="101">
                  <c:v>-0.12487992315081653</c:v>
                </c:pt>
                <c:pt idx="102">
                  <c:v>-0.11833171677982535</c:v>
                </c:pt>
                <c:pt idx="103">
                  <c:v>-0.1326434619002822</c:v>
                </c:pt>
                <c:pt idx="104">
                  <c:v>-9.235352532274077E-2</c:v>
                </c:pt>
                <c:pt idx="105">
                  <c:v>-9.1633466135458197E-2</c:v>
                </c:pt>
                <c:pt idx="106">
                  <c:v>-3.0430220356768012E-2</c:v>
                </c:pt>
                <c:pt idx="107">
                  <c:v>1.6181229773462702E-2</c:v>
                </c:pt>
                <c:pt idx="108">
                  <c:v>0.16058394160583944</c:v>
                </c:pt>
                <c:pt idx="109">
                  <c:v>0.27749360613810747</c:v>
                </c:pt>
                <c:pt idx="110">
                  <c:v>0.28371501272264643</c:v>
                </c:pt>
                <c:pt idx="111">
                  <c:v>0.30495552731893261</c:v>
                </c:pt>
                <c:pt idx="112">
                  <c:v>0.26742712294043081</c:v>
                </c:pt>
                <c:pt idx="113">
                  <c:v>0.21578298397040685</c:v>
                </c:pt>
                <c:pt idx="114">
                  <c:v>0.219858156028369</c:v>
                </c:pt>
                <c:pt idx="115">
                  <c:v>0.29676674364896072</c:v>
                </c:pt>
                <c:pt idx="116">
                  <c:v>0.14270032930845233</c:v>
                </c:pt>
                <c:pt idx="117">
                  <c:v>0.19031903190319022</c:v>
                </c:pt>
                <c:pt idx="118">
                  <c:v>0.15618221258134479</c:v>
                </c:pt>
                <c:pt idx="119">
                  <c:v>0.15426695842450755</c:v>
                </c:pt>
                <c:pt idx="120">
                  <c:v>0.17214912280701755</c:v>
                </c:pt>
                <c:pt idx="121">
                  <c:v>0.24134199134199119</c:v>
                </c:pt>
                <c:pt idx="122">
                  <c:v>0.11889596602972397</c:v>
                </c:pt>
                <c:pt idx="123">
                  <c:v>0.20230607966457015</c:v>
                </c:pt>
                <c:pt idx="124">
                  <c:v>8.1081081081080919E-2</c:v>
                </c:pt>
                <c:pt idx="125">
                  <c:v>6.2438057482655962E-2</c:v>
                </c:pt>
                <c:pt idx="126">
                  <c:v>1.2658227848101333E-2</c:v>
                </c:pt>
                <c:pt idx="127">
                  <c:v>2.8000000000000025E-2</c:v>
                </c:pt>
                <c:pt idx="128">
                  <c:v>6.4908722109533468E-2</c:v>
                </c:pt>
                <c:pt idx="129">
                  <c:v>-1.9379844961240345E-3</c:v>
                </c:pt>
                <c:pt idx="130">
                  <c:v>-6.5894924309884195E-2</c:v>
                </c:pt>
                <c:pt idx="131">
                  <c:v>-2.4975984630163262E-2</c:v>
                </c:pt>
                <c:pt idx="132">
                  <c:v>-6.6543438077634076E-2</c:v>
                </c:pt>
                <c:pt idx="133">
                  <c:v>-1.7823639774859235E-2</c:v>
                </c:pt>
                <c:pt idx="134">
                  <c:v>-4.6445497630331789E-2</c:v>
                </c:pt>
                <c:pt idx="135">
                  <c:v>-4.7708138447146942E-2</c:v>
                </c:pt>
                <c:pt idx="136">
                  <c:v>-0.10287707061900608</c:v>
                </c:pt>
                <c:pt idx="137">
                  <c:v>-5.6925996204933549E-2</c:v>
                </c:pt>
                <c:pt idx="138">
                  <c:v>-0.1377506538796861</c:v>
                </c:pt>
                <c:pt idx="139">
                  <c:v>-7.407407407407407E-2</c:v>
                </c:pt>
                <c:pt idx="140">
                  <c:v>-7.9291044776119368E-2</c:v>
                </c:pt>
                <c:pt idx="141">
                  <c:v>-2.0192307692307621E-2</c:v>
                </c:pt>
                <c:pt idx="142">
                  <c:v>-2.6264591439688734E-2</c:v>
                </c:pt>
                <c:pt idx="143">
                  <c:v>6.0000000000000053E-2</c:v>
                </c:pt>
                <c:pt idx="144">
                  <c:v>-8.7378640776699656E-3</c:v>
                </c:pt>
                <c:pt idx="145">
                  <c:v>-4.6711153479504386E-2</c:v>
                </c:pt>
                <c:pt idx="146">
                  <c:v>1.0837438423645374E-2</c:v>
                </c:pt>
                <c:pt idx="147">
                  <c:v>-8.9108910891089188E-3</c:v>
                </c:pt>
                <c:pt idx="148">
                  <c:v>-3.1518624641833748E-2</c:v>
                </c:pt>
                <c:pt idx="149">
                  <c:v>6.958250497017815E-3</c:v>
                </c:pt>
                <c:pt idx="150">
                  <c:v>5.3045186640471531E-2</c:v>
                </c:pt>
                <c:pt idx="151">
                  <c:v>3.4013605442176909E-2</c:v>
                </c:pt>
                <c:pt idx="152">
                  <c:v>4.4265593561368055E-2</c:v>
                </c:pt>
                <c:pt idx="153">
                  <c:v>7.8867542972699711E-2</c:v>
                </c:pt>
                <c:pt idx="154">
                  <c:v>4.9000000000000155E-2</c:v>
                </c:pt>
                <c:pt idx="155">
                  <c:v>5.7750759878419489E-2</c:v>
                </c:pt>
                <c:pt idx="156">
                  <c:v>6.0843964671246198E-2</c:v>
                </c:pt>
                <c:pt idx="157">
                  <c:v>6.7932067932068074E-2</c:v>
                </c:pt>
                <c:pt idx="158">
                  <c:v>-5.9299191374662996E-2</c:v>
                </c:pt>
                <c:pt idx="159">
                  <c:v>4.9951028403526054E-2</c:v>
                </c:pt>
                <c:pt idx="160">
                  <c:v>4.8000000000000043E-2</c:v>
                </c:pt>
                <c:pt idx="161">
                  <c:v>1.2670565302144388E-2</c:v>
                </c:pt>
                <c:pt idx="162">
                  <c:v>8.0919080919080955E-2</c:v>
                </c:pt>
                <c:pt idx="163">
                  <c:v>5.12820512820511E-2</c:v>
                </c:pt>
                <c:pt idx="164">
                  <c:v>9.7729516288252771E-2</c:v>
                </c:pt>
                <c:pt idx="165">
                  <c:v>0</c:v>
                </c:pt>
                <c:pt idx="166">
                  <c:v>4.6992481203007586E-3</c:v>
                </c:pt>
                <c:pt idx="167">
                  <c:v>4.7206165703275627E-2</c:v>
                </c:pt>
                <c:pt idx="168">
                  <c:v>0</c:v>
                </c:pt>
                <c:pt idx="169">
                  <c:v>3.336510962821726E-2</c:v>
                </c:pt>
                <c:pt idx="170">
                  <c:v>5.1724137931034475E-2</c:v>
                </c:pt>
                <c:pt idx="171">
                  <c:v>3.7002775208141436E-3</c:v>
                </c:pt>
                <c:pt idx="172">
                  <c:v>-1.0289990645463098E-2</c:v>
                </c:pt>
                <c:pt idx="173">
                  <c:v>2.387774594078329E-2</c:v>
                </c:pt>
                <c:pt idx="174">
                  <c:v>3.5447761194029814E-2</c:v>
                </c:pt>
                <c:pt idx="175">
                  <c:v>8.3015267175572616E-2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Ordenes!$A$46</c:f>
              <c:strCache>
                <c:ptCount val="1"/>
                <c:pt idx="0">
                  <c:v>Machinery and equipment n.e.c.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Ordenes!$R$38:$GK$38</c:f>
              <c:numCache>
                <c:formatCode>m/d/yyyy</c:formatCode>
                <c:ptCount val="176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</c:numCache>
            </c:numRef>
          </c:cat>
          <c:val>
            <c:numRef>
              <c:f>Ordenes!$R$46:$GR$46</c:f>
              <c:numCache>
                <c:formatCode>0.0%</c:formatCode>
                <c:ptCount val="183"/>
                <c:pt idx="0">
                  <c:v>1.8292682926829285E-2</c:v>
                </c:pt>
                <c:pt idx="1">
                  <c:v>1.504629629629628E-2</c:v>
                </c:pt>
                <c:pt idx="2">
                  <c:v>-3.3564814814814881E-2</c:v>
                </c:pt>
                <c:pt idx="3">
                  <c:v>-4.5506257110352721E-2</c:v>
                </c:pt>
                <c:pt idx="4">
                  <c:v>-8.0808080808080662E-2</c:v>
                </c:pt>
                <c:pt idx="5">
                  <c:v>-4.3329532497149326E-2</c:v>
                </c:pt>
                <c:pt idx="6">
                  <c:v>-9.3099671412924412E-2</c:v>
                </c:pt>
                <c:pt idx="7">
                  <c:v>-0.16201716738197436</c:v>
                </c:pt>
                <c:pt idx="8">
                  <c:v>-3.3370411568409364E-2</c:v>
                </c:pt>
                <c:pt idx="9">
                  <c:v>-8.5106382978723305E-2</c:v>
                </c:pt>
                <c:pt idx="10">
                  <c:v>-0.10566448801742923</c:v>
                </c:pt>
                <c:pt idx="11">
                  <c:v>-7.0945945945945943E-2</c:v>
                </c:pt>
                <c:pt idx="12">
                  <c:v>-6.0810810810810745E-2</c:v>
                </c:pt>
                <c:pt idx="13">
                  <c:v>-5.6433408577878152E-2</c:v>
                </c:pt>
                <c:pt idx="14">
                  <c:v>-1.9209039548022666E-2</c:v>
                </c:pt>
                <c:pt idx="15">
                  <c:v>-1.7964071856287456E-2</c:v>
                </c:pt>
                <c:pt idx="16">
                  <c:v>-4.6750285062713948E-2</c:v>
                </c:pt>
                <c:pt idx="17">
                  <c:v>1.1976047904191711E-2</c:v>
                </c:pt>
                <c:pt idx="18">
                  <c:v>-2.0262216924910592E-2</c:v>
                </c:pt>
                <c:pt idx="19">
                  <c:v>5.12820512820511E-2</c:v>
                </c:pt>
                <c:pt idx="20">
                  <c:v>-2.1454112038140738E-2</c:v>
                </c:pt>
                <c:pt idx="21">
                  <c:v>3.1400966183575019E-2</c:v>
                </c:pt>
                <c:pt idx="22">
                  <c:v>6.9142125480153638E-2</c:v>
                </c:pt>
                <c:pt idx="23">
                  <c:v>-3.4522439585730758E-2</c:v>
                </c:pt>
                <c:pt idx="24">
                  <c:v>1.9583843329253225E-2</c:v>
                </c:pt>
                <c:pt idx="25">
                  <c:v>-2.0706455542021773E-2</c:v>
                </c:pt>
                <c:pt idx="26">
                  <c:v>4.8484848484848797E-3</c:v>
                </c:pt>
                <c:pt idx="27">
                  <c:v>2.0383693045563422E-2</c:v>
                </c:pt>
                <c:pt idx="28">
                  <c:v>-3.2296650717703268E-2</c:v>
                </c:pt>
                <c:pt idx="29">
                  <c:v>-1.0368663594469973E-2</c:v>
                </c:pt>
                <c:pt idx="30">
                  <c:v>9.2682926829268153E-2</c:v>
                </c:pt>
                <c:pt idx="31">
                  <c:v>8.6124401913875603E-2</c:v>
                </c:pt>
                <c:pt idx="32">
                  <c:v>9.9408284023668747E-2</c:v>
                </c:pt>
                <c:pt idx="33">
                  <c:v>7.9075425790754217E-2</c:v>
                </c:pt>
                <c:pt idx="34">
                  <c:v>3.716608594657389E-2</c:v>
                </c:pt>
                <c:pt idx="35">
                  <c:v>0.16686967113276507</c:v>
                </c:pt>
                <c:pt idx="36">
                  <c:v>9.6018735362997543E-2</c:v>
                </c:pt>
                <c:pt idx="37">
                  <c:v>0.14371257485029942</c:v>
                </c:pt>
                <c:pt idx="38">
                  <c:v>0.10846245530393328</c:v>
                </c:pt>
                <c:pt idx="39">
                  <c:v>0.14165666266506594</c:v>
                </c:pt>
                <c:pt idx="40">
                  <c:v>0.1467661691542288</c:v>
                </c:pt>
                <c:pt idx="41">
                  <c:v>0.10012062726176119</c:v>
                </c:pt>
                <c:pt idx="42">
                  <c:v>4.7003525264394774E-2</c:v>
                </c:pt>
                <c:pt idx="43">
                  <c:v>0.11619283065512964</c:v>
                </c:pt>
                <c:pt idx="44">
                  <c:v>8.7310826542491338E-2</c:v>
                </c:pt>
                <c:pt idx="45">
                  <c:v>8.0357142857142794E-2</c:v>
                </c:pt>
                <c:pt idx="46">
                  <c:v>4.0748898678414136E-2</c:v>
                </c:pt>
                <c:pt idx="47">
                  <c:v>-1.3993541442411273E-2</c:v>
                </c:pt>
                <c:pt idx="48">
                  <c:v>5.5242390078917625E-2</c:v>
                </c:pt>
                <c:pt idx="49">
                  <c:v>5.935050391937291E-2</c:v>
                </c:pt>
                <c:pt idx="50">
                  <c:v>9.394572025052339E-3</c:v>
                </c:pt>
                <c:pt idx="51">
                  <c:v>5.2350427350427386E-2</c:v>
                </c:pt>
                <c:pt idx="52">
                  <c:v>3.0366492146596924E-2</c:v>
                </c:pt>
                <c:pt idx="53">
                  <c:v>7.634408602150522E-2</c:v>
                </c:pt>
                <c:pt idx="54">
                  <c:v>9.7791798107255579E-2</c:v>
                </c:pt>
                <c:pt idx="55">
                  <c:v>0.12255965292841653</c:v>
                </c:pt>
                <c:pt idx="56">
                  <c:v>0.10635964912280715</c:v>
                </c:pt>
                <c:pt idx="57">
                  <c:v>0.20202020202020199</c:v>
                </c:pt>
                <c:pt idx="58">
                  <c:v>0.115171650055371</c:v>
                </c:pt>
                <c:pt idx="59">
                  <c:v>9.9571734475374596E-2</c:v>
                </c:pt>
                <c:pt idx="60">
                  <c:v>0.11983471074380181</c:v>
                </c:pt>
                <c:pt idx="61">
                  <c:v>0.17777777777777781</c:v>
                </c:pt>
                <c:pt idx="62">
                  <c:v>0.18668122270742371</c:v>
                </c:pt>
                <c:pt idx="63">
                  <c:v>0.19337606837606858</c:v>
                </c:pt>
                <c:pt idx="64">
                  <c:v>0.21141649048625788</c:v>
                </c:pt>
                <c:pt idx="65">
                  <c:v>0.1623578076525336</c:v>
                </c:pt>
                <c:pt idx="66">
                  <c:v>0.18578680203045672</c:v>
                </c:pt>
                <c:pt idx="67">
                  <c:v>0.16463414634146334</c:v>
                </c:pt>
                <c:pt idx="68">
                  <c:v>0.14685314685314688</c:v>
                </c:pt>
                <c:pt idx="69">
                  <c:v>0.16858237547892707</c:v>
                </c:pt>
                <c:pt idx="70">
                  <c:v>0.20869565217391295</c:v>
                </c:pt>
                <c:pt idx="71">
                  <c:v>0.27353815659068381</c:v>
                </c:pt>
                <c:pt idx="72">
                  <c:v>0.11017740429505141</c:v>
                </c:pt>
                <c:pt idx="73">
                  <c:v>0.32274081429990065</c:v>
                </c:pt>
                <c:pt idx="74">
                  <c:v>0.24342745861733195</c:v>
                </c:pt>
                <c:pt idx="75">
                  <c:v>0.19464944649446481</c:v>
                </c:pt>
                <c:pt idx="76">
                  <c:v>0.15094339622641506</c:v>
                </c:pt>
                <c:pt idx="77">
                  <c:v>0.16927322907083719</c:v>
                </c:pt>
                <c:pt idx="78">
                  <c:v>0.18173679498657114</c:v>
                </c:pt>
                <c:pt idx="79">
                  <c:v>0.13612565445026181</c:v>
                </c:pt>
                <c:pt idx="80">
                  <c:v>0.19395017793594294</c:v>
                </c:pt>
                <c:pt idx="81">
                  <c:v>0.12414383561643838</c:v>
                </c:pt>
                <c:pt idx="82">
                  <c:v>0.15619546247818494</c:v>
                </c:pt>
                <c:pt idx="83">
                  <c:v>0.14808362369338002</c:v>
                </c:pt>
                <c:pt idx="84">
                  <c:v>0.10245901639344268</c:v>
                </c:pt>
                <c:pt idx="85">
                  <c:v>-1.1191047162270151E-2</c:v>
                </c:pt>
                <c:pt idx="86">
                  <c:v>-5.214007782101171E-2</c:v>
                </c:pt>
                <c:pt idx="87">
                  <c:v>3.364171572750152E-3</c:v>
                </c:pt>
                <c:pt idx="88">
                  <c:v>-3.2282282282282138E-2</c:v>
                </c:pt>
                <c:pt idx="89">
                  <c:v>-5.1683633516053318E-2</c:v>
                </c:pt>
                <c:pt idx="90">
                  <c:v>-0.17837837837837833</c:v>
                </c:pt>
                <c:pt idx="91">
                  <c:v>-0.23965651834504287</c:v>
                </c:pt>
                <c:pt idx="92">
                  <c:v>-0.3595594020456333</c:v>
                </c:pt>
                <c:pt idx="93">
                  <c:v>-0.42651515151515151</c:v>
                </c:pt>
                <c:pt idx="94">
                  <c:v>-0.45622119815668205</c:v>
                </c:pt>
                <c:pt idx="95">
                  <c:v>-0.45603576751117725</c:v>
                </c:pt>
                <c:pt idx="96">
                  <c:v>-0.48438690022848441</c:v>
                </c:pt>
                <c:pt idx="97">
                  <c:v>-0.49509433962264149</c:v>
                </c:pt>
                <c:pt idx="98">
                  <c:v>-0.45068285280728382</c:v>
                </c:pt>
                <c:pt idx="99">
                  <c:v>-0.45873605947955387</c:v>
                </c:pt>
                <c:pt idx="100">
                  <c:v>-0.40339531123686345</c:v>
                </c:pt>
                <c:pt idx="101">
                  <c:v>-0.33415435139573069</c:v>
                </c:pt>
                <c:pt idx="102">
                  <c:v>-0.33277451802179381</c:v>
                </c:pt>
                <c:pt idx="103">
                  <c:v>-0.32660977501939492</c:v>
                </c:pt>
                <c:pt idx="104">
                  <c:v>-0.30140379851362509</c:v>
                </c:pt>
                <c:pt idx="105">
                  <c:v>-0.22556390977443608</c:v>
                </c:pt>
                <c:pt idx="106">
                  <c:v>-5.4414784394250626E-2</c:v>
                </c:pt>
                <c:pt idx="107">
                  <c:v>0.12039312039312033</c:v>
                </c:pt>
                <c:pt idx="108">
                  <c:v>0.23117569352708056</c:v>
                </c:pt>
                <c:pt idx="109">
                  <c:v>0.37288135593220351</c:v>
                </c:pt>
                <c:pt idx="110">
                  <c:v>0.36986301369863006</c:v>
                </c:pt>
                <c:pt idx="111">
                  <c:v>0.48301329394387005</c:v>
                </c:pt>
                <c:pt idx="112">
                  <c:v>0.53064275037369213</c:v>
                </c:pt>
                <c:pt idx="113">
                  <c:v>0.44613259668508287</c:v>
                </c:pt>
                <c:pt idx="114">
                  <c:v>0.42170329670329676</c:v>
                </c:pt>
                <c:pt idx="115">
                  <c:v>0.52710027100271017</c:v>
                </c:pt>
                <c:pt idx="116">
                  <c:v>0.41430332922318147</c:v>
                </c:pt>
                <c:pt idx="117">
                  <c:v>0.46482412060301503</c:v>
                </c:pt>
                <c:pt idx="118">
                  <c:v>0.41820276497695841</c:v>
                </c:pt>
                <c:pt idx="119">
                  <c:v>0.33924349881796689</c:v>
                </c:pt>
                <c:pt idx="120">
                  <c:v>0.39320388349514546</c:v>
                </c:pt>
                <c:pt idx="121">
                  <c:v>0.25950054288816515</c:v>
                </c:pt>
                <c:pt idx="122">
                  <c:v>0.26973684210526305</c:v>
                </c:pt>
                <c:pt idx="123">
                  <c:v>0.2618025751072961</c:v>
                </c:pt>
                <c:pt idx="124">
                  <c:v>0.16563786008230452</c:v>
                </c:pt>
                <c:pt idx="125">
                  <c:v>6.2000000000000055E-2</c:v>
                </c:pt>
                <c:pt idx="126">
                  <c:v>8.0677290836653315E-2</c:v>
                </c:pt>
                <c:pt idx="127">
                  <c:v>6.8359375E-2</c:v>
                </c:pt>
                <c:pt idx="128">
                  <c:v>1.7191977077363862E-2</c:v>
                </c:pt>
                <c:pt idx="129">
                  <c:v>2.4154589371980784E-2</c:v>
                </c:pt>
                <c:pt idx="130">
                  <c:v>-4.9689440993788914E-2</c:v>
                </c:pt>
                <c:pt idx="131">
                  <c:v>-7.0619006102877191E-2</c:v>
                </c:pt>
                <c:pt idx="132">
                  <c:v>-0.10977701543739282</c:v>
                </c:pt>
                <c:pt idx="133">
                  <c:v>-7.311129163281882E-2</c:v>
                </c:pt>
                <c:pt idx="134">
                  <c:v>-6.1782877316857943E-2</c:v>
                </c:pt>
                <c:pt idx="135">
                  <c:v>-6.4459930313588765E-2</c:v>
                </c:pt>
                <c:pt idx="136">
                  <c:v>-0.1103448275862069</c:v>
                </c:pt>
                <c:pt idx="137">
                  <c:v>-7.5129533678756522E-2</c:v>
                </c:pt>
                <c:pt idx="138">
                  <c:v>-8.503401360544216E-2</c:v>
                </c:pt>
                <c:pt idx="139">
                  <c:v>-9.7087378640776656E-2</c:v>
                </c:pt>
                <c:pt idx="140">
                  <c:v>1.6007532956685555E-2</c:v>
                </c:pt>
                <c:pt idx="141">
                  <c:v>-2.9493087557603714E-2</c:v>
                </c:pt>
                <c:pt idx="142">
                  <c:v>-2.9250457038391242E-2</c:v>
                </c:pt>
                <c:pt idx="143">
                  <c:v>2.5352112676056304E-2</c:v>
                </c:pt>
                <c:pt idx="144">
                  <c:v>-1.6037735849056656E-2</c:v>
                </c:pt>
                <c:pt idx="145">
                  <c:v>2.8011204481794838E-3</c:v>
                </c:pt>
                <c:pt idx="146">
                  <c:v>1.8761726078799779E-3</c:v>
                </c:pt>
                <c:pt idx="147">
                  <c:v>1.8304431599229343E-2</c:v>
                </c:pt>
                <c:pt idx="148">
                  <c:v>-3.1551270815074473E-2</c:v>
                </c:pt>
                <c:pt idx="149">
                  <c:v>2.2577610536218318E-2</c:v>
                </c:pt>
                <c:pt idx="150">
                  <c:v>6.5176908752326845E-3</c:v>
                </c:pt>
                <c:pt idx="151">
                  <c:v>5.7170542635658794E-2</c:v>
                </c:pt>
                <c:pt idx="152">
                  <c:v>-2.2408963585434094E-2</c:v>
                </c:pt>
                <c:pt idx="153">
                  <c:v>4.4609665427509437E-2</c:v>
                </c:pt>
                <c:pt idx="154">
                  <c:v>6.6471163245356735E-2</c:v>
                </c:pt>
                <c:pt idx="155">
                  <c:v>-1.3901760889712733E-2</c:v>
                </c:pt>
                <c:pt idx="156">
                  <c:v>2.089268755935425E-2</c:v>
                </c:pt>
                <c:pt idx="157">
                  <c:v>-1.4124293785310771E-2</c:v>
                </c:pt>
                <c:pt idx="158">
                  <c:v>1.46520146520146E-2</c:v>
                </c:pt>
                <c:pt idx="159">
                  <c:v>7.8619367209971314E-2</c:v>
                </c:pt>
                <c:pt idx="160">
                  <c:v>3.5381750465549366E-2</c:v>
                </c:pt>
                <c:pt idx="161">
                  <c:v>6.6479400749063666E-2</c:v>
                </c:pt>
                <c:pt idx="162">
                  <c:v>4.2573320719015983E-2</c:v>
                </c:pt>
                <c:pt idx="163">
                  <c:v>-2.3529411764705799E-2</c:v>
                </c:pt>
                <c:pt idx="164">
                  <c:v>2.3919043238270321E-2</c:v>
                </c:pt>
                <c:pt idx="165">
                  <c:v>2.9602220166512483E-2</c:v>
                </c:pt>
                <c:pt idx="166">
                  <c:v>1.1915673693859041E-2</c:v>
                </c:pt>
                <c:pt idx="167">
                  <c:v>4.4890162368672382E-2</c:v>
                </c:pt>
                <c:pt idx="168">
                  <c:v>3.6476868327402157E-2</c:v>
                </c:pt>
                <c:pt idx="169">
                  <c:v>3.4830430797433642E-2</c:v>
                </c:pt>
                <c:pt idx="170">
                  <c:v>2.4436090225563811E-2</c:v>
                </c:pt>
                <c:pt idx="171">
                  <c:v>0.10046511627906973</c:v>
                </c:pt>
                <c:pt idx="172">
                  <c:v>6.3037249283667496E-2</c:v>
                </c:pt>
                <c:pt idx="173">
                  <c:v>5.4151624548737232E-3</c:v>
                </c:pt>
                <c:pt idx="174">
                  <c:v>-4.355555555555557E-2</c:v>
                </c:pt>
                <c:pt idx="175">
                  <c:v>-4.4064748201438908E-2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Ordenes!$A$47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Ordenes!$R$38:$GK$38</c:f>
              <c:numCache>
                <c:formatCode>m/d/yyyy</c:formatCode>
                <c:ptCount val="176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</c:numCache>
            </c:numRef>
          </c:cat>
          <c:val>
            <c:numRef>
              <c:f>Ordenes!$R$47:$GR$47</c:f>
              <c:numCache>
                <c:formatCode>0.0%</c:formatCode>
                <c:ptCount val="183"/>
                <c:pt idx="0">
                  <c:v>0.17679558011049723</c:v>
                </c:pt>
                <c:pt idx="1">
                  <c:v>0.10465116279069764</c:v>
                </c:pt>
                <c:pt idx="2">
                  <c:v>0.13315926892950403</c:v>
                </c:pt>
                <c:pt idx="3">
                  <c:v>6.1480552070263483E-2</c:v>
                </c:pt>
                <c:pt idx="4">
                  <c:v>0.12939698492462326</c:v>
                </c:pt>
                <c:pt idx="5">
                  <c:v>5.2697616060225938E-2</c:v>
                </c:pt>
                <c:pt idx="6">
                  <c:v>-2.4330900243308973E-3</c:v>
                </c:pt>
                <c:pt idx="7">
                  <c:v>1.8472906403940836E-2</c:v>
                </c:pt>
                <c:pt idx="8">
                  <c:v>8.4848484848485395E-3</c:v>
                </c:pt>
                <c:pt idx="9">
                  <c:v>5.2503052503052539E-2</c:v>
                </c:pt>
                <c:pt idx="10">
                  <c:v>-4.0000000000000036E-2</c:v>
                </c:pt>
                <c:pt idx="11">
                  <c:v>1.4201183431952646E-2</c:v>
                </c:pt>
                <c:pt idx="12">
                  <c:v>8.3135391923991886E-3</c:v>
                </c:pt>
                <c:pt idx="13">
                  <c:v>-7.9817559863170073E-3</c:v>
                </c:pt>
                <c:pt idx="14">
                  <c:v>3.0915576694411584E-2</c:v>
                </c:pt>
                <c:pt idx="15">
                  <c:v>2.2300469483568008E-2</c:v>
                </c:pt>
                <c:pt idx="16">
                  <c:v>0.11695906432748537</c:v>
                </c:pt>
                <c:pt idx="17">
                  <c:v>1.8433179723502446E-2</c:v>
                </c:pt>
                <c:pt idx="18">
                  <c:v>3.664302600472813E-2</c:v>
                </c:pt>
                <c:pt idx="19">
                  <c:v>-5.5617352614015791E-3</c:v>
                </c:pt>
                <c:pt idx="20">
                  <c:v>3.5756853396899935E-3</c:v>
                </c:pt>
                <c:pt idx="21">
                  <c:v>8.5365853658536661E-2</c:v>
                </c:pt>
                <c:pt idx="22">
                  <c:v>9.5525997581620281E-2</c:v>
                </c:pt>
                <c:pt idx="23">
                  <c:v>1.3221153846153744E-2</c:v>
                </c:pt>
                <c:pt idx="24">
                  <c:v>-1.1600928074245953E-2</c:v>
                </c:pt>
                <c:pt idx="25">
                  <c:v>5.5147058823529438E-2</c:v>
                </c:pt>
                <c:pt idx="26">
                  <c:v>-3.0338389731622062E-2</c:v>
                </c:pt>
                <c:pt idx="27">
                  <c:v>4.7114252061246642E-3</c:v>
                </c:pt>
                <c:pt idx="28">
                  <c:v>2.2988505747125743E-3</c:v>
                </c:pt>
                <c:pt idx="29">
                  <c:v>-5.7670126874279637E-3</c:v>
                </c:pt>
                <c:pt idx="30">
                  <c:v>-3.4443168771526311E-3</c:v>
                </c:pt>
                <c:pt idx="31">
                  <c:v>-8.376963350785338E-2</c:v>
                </c:pt>
                <c:pt idx="32">
                  <c:v>-4.5248868778281492E-3</c:v>
                </c:pt>
                <c:pt idx="33">
                  <c:v>-5.7012542759407037E-3</c:v>
                </c:pt>
                <c:pt idx="34">
                  <c:v>-8.9485458612976743E-3</c:v>
                </c:pt>
                <c:pt idx="35">
                  <c:v>6.5320665083135498E-2</c:v>
                </c:pt>
                <c:pt idx="36">
                  <c:v>5.0561797752809001E-2</c:v>
                </c:pt>
                <c:pt idx="37">
                  <c:v>3.6423841059602724E-2</c:v>
                </c:pt>
                <c:pt idx="38">
                  <c:v>8.778173190984595E-2</c:v>
                </c:pt>
                <c:pt idx="39">
                  <c:v>8.2159624413145504E-2</c:v>
                </c:pt>
                <c:pt idx="40">
                  <c:v>3.4843205574912828E-2</c:v>
                </c:pt>
                <c:pt idx="41">
                  <c:v>0.1107099879663056</c:v>
                </c:pt>
                <c:pt idx="42">
                  <c:v>8.3235638921453692E-2</c:v>
                </c:pt>
                <c:pt idx="43">
                  <c:v>3.7844036697247674E-2</c:v>
                </c:pt>
                <c:pt idx="44">
                  <c:v>0.11832946635730868</c:v>
                </c:pt>
                <c:pt idx="45">
                  <c:v>3.4562211981566726E-2</c:v>
                </c:pt>
                <c:pt idx="46">
                  <c:v>9.1428571428571193E-3</c:v>
                </c:pt>
                <c:pt idx="47">
                  <c:v>7.0454545454545547E-2</c:v>
                </c:pt>
                <c:pt idx="48">
                  <c:v>5.0458715596330084E-2</c:v>
                </c:pt>
                <c:pt idx="49">
                  <c:v>3.4988713318284459E-2</c:v>
                </c:pt>
                <c:pt idx="50">
                  <c:v>0.10033444816053505</c:v>
                </c:pt>
                <c:pt idx="51">
                  <c:v>3.3155080213903787E-2</c:v>
                </c:pt>
                <c:pt idx="52">
                  <c:v>4.2598509052182987E-3</c:v>
                </c:pt>
                <c:pt idx="53">
                  <c:v>9.1603053435114434E-2</c:v>
                </c:pt>
                <c:pt idx="54">
                  <c:v>8.7852494577006501E-2</c:v>
                </c:pt>
                <c:pt idx="55">
                  <c:v>0.1515151515151516</c:v>
                </c:pt>
                <c:pt idx="56">
                  <c:v>3.4669555796316365E-2</c:v>
                </c:pt>
                <c:pt idx="57">
                  <c:v>0.10606060606060597</c:v>
                </c:pt>
                <c:pt idx="58">
                  <c:v>0.12265193370165739</c:v>
                </c:pt>
                <c:pt idx="59">
                  <c:v>5.2904564315352731E-2</c:v>
                </c:pt>
                <c:pt idx="60">
                  <c:v>0.14476614699331858</c:v>
                </c:pt>
                <c:pt idx="61">
                  <c:v>0.18233295583238962</c:v>
                </c:pt>
                <c:pt idx="62">
                  <c:v>8.5987261146496685E-2</c:v>
                </c:pt>
                <c:pt idx="63">
                  <c:v>0.11572052401746724</c:v>
                </c:pt>
                <c:pt idx="64">
                  <c:v>0.12431842966194107</c:v>
                </c:pt>
                <c:pt idx="65">
                  <c:v>8.2066869300911893E-2</c:v>
                </c:pt>
                <c:pt idx="66">
                  <c:v>6.00414078674949E-2</c:v>
                </c:pt>
                <c:pt idx="67">
                  <c:v>0.10710498409331937</c:v>
                </c:pt>
                <c:pt idx="68">
                  <c:v>3.8961038961039085E-2</c:v>
                </c:pt>
                <c:pt idx="69">
                  <c:v>6.0817547357926216E-2</c:v>
                </c:pt>
                <c:pt idx="70">
                  <c:v>9.9415204678362512E-2</c:v>
                </c:pt>
                <c:pt idx="71">
                  <c:v>0.13507853403141357</c:v>
                </c:pt>
                <c:pt idx="72">
                  <c:v>4.3052837573385405E-2</c:v>
                </c:pt>
                <c:pt idx="73">
                  <c:v>8.562992125984259E-2</c:v>
                </c:pt>
                <c:pt idx="74">
                  <c:v>9.6551724137931005E-2</c:v>
                </c:pt>
                <c:pt idx="75">
                  <c:v>8.3657587548638279E-2</c:v>
                </c:pt>
                <c:pt idx="76">
                  <c:v>5.6513409961685745E-2</c:v>
                </c:pt>
                <c:pt idx="77">
                  <c:v>8.602150537634401E-2</c:v>
                </c:pt>
                <c:pt idx="78">
                  <c:v>0.12720156555772988</c:v>
                </c:pt>
                <c:pt idx="79">
                  <c:v>8.6323957322987477E-2</c:v>
                </c:pt>
                <c:pt idx="80">
                  <c:v>0.11610486891385774</c:v>
                </c:pt>
                <c:pt idx="81">
                  <c:v>7.2265625E-2</c:v>
                </c:pt>
                <c:pt idx="82">
                  <c:v>6.8007662835249061E-2</c:v>
                </c:pt>
                <c:pt idx="83">
                  <c:v>5.2884615384615419E-2</c:v>
                </c:pt>
                <c:pt idx="84">
                  <c:v>3.7593984962406068E-2</c:v>
                </c:pt>
                <c:pt idx="85">
                  <c:v>-6.0283687943262443E-2</c:v>
                </c:pt>
                <c:pt idx="86">
                  <c:v>-1.8450184501844991E-2</c:v>
                </c:pt>
                <c:pt idx="87">
                  <c:v>-0.10037523452157593</c:v>
                </c:pt>
                <c:pt idx="88">
                  <c:v>-8.6128739800543919E-2</c:v>
                </c:pt>
                <c:pt idx="89">
                  <c:v>-0.15992812219227315</c:v>
                </c:pt>
                <c:pt idx="90">
                  <c:v>-0.26660682226211851</c:v>
                </c:pt>
                <c:pt idx="91">
                  <c:v>-0.32094288304623741</c:v>
                </c:pt>
                <c:pt idx="92">
                  <c:v>-0.36633663366336622</c:v>
                </c:pt>
                <c:pt idx="93">
                  <c:v>-0.42013888888888895</c:v>
                </c:pt>
                <c:pt idx="94">
                  <c:v>-0.36785714285714288</c:v>
                </c:pt>
                <c:pt idx="95">
                  <c:v>-0.35486577181208045</c:v>
                </c:pt>
                <c:pt idx="96">
                  <c:v>-0.31056466302367935</c:v>
                </c:pt>
                <c:pt idx="97">
                  <c:v>-0.25381165919282511</c:v>
                </c:pt>
                <c:pt idx="98">
                  <c:v>-0.21552511415525111</c:v>
                </c:pt>
                <c:pt idx="99">
                  <c:v>-0.26721014492753625</c:v>
                </c:pt>
                <c:pt idx="100">
                  <c:v>-0.14150943396226412</c:v>
                </c:pt>
                <c:pt idx="101">
                  <c:v>-0.15507518796992481</c:v>
                </c:pt>
                <c:pt idx="102">
                  <c:v>-9.4890510948905216E-2</c:v>
                </c:pt>
                <c:pt idx="103">
                  <c:v>-0.12301587301587291</c:v>
                </c:pt>
                <c:pt idx="104">
                  <c:v>-5.2406417112299541E-2</c:v>
                </c:pt>
                <c:pt idx="105">
                  <c:v>9.3023255813953432E-2</c:v>
                </c:pt>
                <c:pt idx="106">
                  <c:v>0.20427236315086783</c:v>
                </c:pt>
                <c:pt idx="107">
                  <c:v>0.33948863636363624</c:v>
                </c:pt>
                <c:pt idx="108">
                  <c:v>0.52245508982035949</c:v>
                </c:pt>
                <c:pt idx="109">
                  <c:v>0.41666666666666674</c:v>
                </c:pt>
                <c:pt idx="110">
                  <c:v>0.27828348504551359</c:v>
                </c:pt>
                <c:pt idx="111">
                  <c:v>0.33157199471598409</c:v>
                </c:pt>
                <c:pt idx="112">
                  <c:v>0.26682692307692313</c:v>
                </c:pt>
                <c:pt idx="113">
                  <c:v>0.19324796274738065</c:v>
                </c:pt>
                <c:pt idx="114">
                  <c:v>0.26699629171817052</c:v>
                </c:pt>
                <c:pt idx="115">
                  <c:v>0.16373626373626382</c:v>
                </c:pt>
                <c:pt idx="116">
                  <c:v>0.16240266963292549</c:v>
                </c:pt>
                <c:pt idx="117">
                  <c:v>0.24193548387096775</c:v>
                </c:pt>
                <c:pt idx="118">
                  <c:v>0.21945701357466052</c:v>
                </c:pt>
                <c:pt idx="119">
                  <c:v>0.1873589164785554</c:v>
                </c:pt>
                <c:pt idx="120">
                  <c:v>0.15565509518477061</c:v>
                </c:pt>
                <c:pt idx="121">
                  <c:v>0.15188470066518844</c:v>
                </c:pt>
                <c:pt idx="122">
                  <c:v>0.12831389183457054</c:v>
                </c:pt>
                <c:pt idx="123">
                  <c:v>3.34316617502457E-2</c:v>
                </c:pt>
                <c:pt idx="124">
                  <c:v>6.480558325024921E-2</c:v>
                </c:pt>
                <c:pt idx="125">
                  <c:v>9.5625635808748832E-2</c:v>
                </c:pt>
                <c:pt idx="126">
                  <c:v>3.9682539682539764E-2</c:v>
                </c:pt>
                <c:pt idx="127">
                  <c:v>-3.7950664136623402E-3</c:v>
                </c:pt>
                <c:pt idx="128">
                  <c:v>1.8536585365853675E-2</c:v>
                </c:pt>
                <c:pt idx="129">
                  <c:v>2.5365853658536608E-2</c:v>
                </c:pt>
                <c:pt idx="130">
                  <c:v>7.5542965061379252E-3</c:v>
                </c:pt>
                <c:pt idx="131">
                  <c:v>9.5693779904306719E-3</c:v>
                </c:pt>
                <c:pt idx="132">
                  <c:v>1.1131725417439675E-2</c:v>
                </c:pt>
                <c:pt idx="133">
                  <c:v>-1.8552875695732829E-2</c:v>
                </c:pt>
                <c:pt idx="134">
                  <c:v>1.2357414448669113E-2</c:v>
                </c:pt>
                <c:pt idx="135">
                  <c:v>3.8759689922480689E-2</c:v>
                </c:pt>
                <c:pt idx="136">
                  <c:v>1.5399422521655382E-2</c:v>
                </c:pt>
                <c:pt idx="137">
                  <c:v>-2.3496240601503793E-2</c:v>
                </c:pt>
                <c:pt idx="138">
                  <c:v>-1.9980970504281603E-2</c:v>
                </c:pt>
                <c:pt idx="139">
                  <c:v>-3.7453183520598232E-3</c:v>
                </c:pt>
                <c:pt idx="140">
                  <c:v>-1.5784586815227541E-2</c:v>
                </c:pt>
                <c:pt idx="141">
                  <c:v>-1.1450381679389388E-2</c:v>
                </c:pt>
                <c:pt idx="142">
                  <c:v>3.8095238095239292E-3</c:v>
                </c:pt>
                <c:pt idx="143">
                  <c:v>3.2567049808428949E-2</c:v>
                </c:pt>
                <c:pt idx="144">
                  <c:v>3.6156041864890742E-2</c:v>
                </c:pt>
                <c:pt idx="145">
                  <c:v>2.9053420805998043E-2</c:v>
                </c:pt>
                <c:pt idx="146">
                  <c:v>5.8767772511848282E-2</c:v>
                </c:pt>
                <c:pt idx="147">
                  <c:v>-7.3394495412844041E-3</c:v>
                </c:pt>
                <c:pt idx="148">
                  <c:v>7.844990548204156E-2</c:v>
                </c:pt>
                <c:pt idx="149">
                  <c:v>6.0093896713615091E-2</c:v>
                </c:pt>
                <c:pt idx="150">
                  <c:v>9.3283582089553896E-4</c:v>
                </c:pt>
                <c:pt idx="151">
                  <c:v>6.9194312796208468E-2</c:v>
                </c:pt>
                <c:pt idx="152">
                  <c:v>0.11645813282001916</c:v>
                </c:pt>
                <c:pt idx="153">
                  <c:v>0.1300970873786409</c:v>
                </c:pt>
                <c:pt idx="154">
                  <c:v>8.7406015037593932E-2</c:v>
                </c:pt>
                <c:pt idx="155">
                  <c:v>9.0566037735849036E-2</c:v>
                </c:pt>
                <c:pt idx="156">
                  <c:v>0.12065637065637058</c:v>
                </c:pt>
                <c:pt idx="157">
                  <c:v>8.6337760910815797E-2</c:v>
                </c:pt>
                <c:pt idx="158">
                  <c:v>6.4935064935064846E-2</c:v>
                </c:pt>
                <c:pt idx="159">
                  <c:v>9.0909090909090828E-2</c:v>
                </c:pt>
                <c:pt idx="160">
                  <c:v>8.19672131147553E-3</c:v>
                </c:pt>
                <c:pt idx="161">
                  <c:v>4.118173679498649E-2</c:v>
                </c:pt>
                <c:pt idx="162">
                  <c:v>0.12199630314232901</c:v>
                </c:pt>
                <c:pt idx="163">
                  <c:v>5.609114811568805E-2</c:v>
                </c:pt>
                <c:pt idx="164">
                  <c:v>8.5031000885739561E-2</c:v>
                </c:pt>
                <c:pt idx="165">
                  <c:v>0.1705498602050326</c:v>
                </c:pt>
                <c:pt idx="166">
                  <c:v>6.9148936170212671E-2</c:v>
                </c:pt>
                <c:pt idx="167">
                  <c:v>6.8965517241379448E-3</c:v>
                </c:pt>
                <c:pt idx="168">
                  <c:v>4.2955326460481169E-2</c:v>
                </c:pt>
                <c:pt idx="169">
                  <c:v>6.6551426101987943E-2</c:v>
                </c:pt>
                <c:pt idx="170">
                  <c:v>0.10640138408304511</c:v>
                </c:pt>
                <c:pt idx="171">
                  <c:v>3.1869078380706295E-2</c:v>
                </c:pt>
                <c:pt idx="172">
                  <c:v>-1.3973799126637543E-2</c:v>
                </c:pt>
                <c:pt idx="173">
                  <c:v>-2.8745644599303066E-2</c:v>
                </c:pt>
                <c:pt idx="174">
                  <c:v>-2.525252525252486E-3</c:v>
                </c:pt>
                <c:pt idx="175">
                  <c:v>5.6910569105691033E-2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30944"/>
        <c:axId val="328549120"/>
      </c:lineChart>
      <c:dateAx>
        <c:axId val="328530944"/>
        <c:scaling>
          <c:orientation val="minMax"/>
          <c:min val="40940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lang="es-ES"/>
            </a:pPr>
            <a:endParaRPr lang="en-US"/>
          </a:p>
        </c:txPr>
        <c:crossAx val="328549120"/>
        <c:crosses val="autoZero"/>
        <c:auto val="1"/>
        <c:lblOffset val="100"/>
        <c:baseTimeUnit val="months"/>
      </c:dateAx>
      <c:valAx>
        <c:axId val="328549120"/>
        <c:scaling>
          <c:orientation val="minMax"/>
          <c:max val="0.15000000000000008"/>
          <c:min val="-0.150000000000000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853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7145275803248"/>
          <c:y val="0.55769420126832003"/>
          <c:w val="0.62992619439587905"/>
          <c:h val="0.2285984904060906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lang="es-ES"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4685039370078"/>
          <c:y val="6.0659813356663754E-2"/>
          <c:w val="0.85101394122237106"/>
          <c:h val="0.73558963559787605"/>
        </c:manualLayout>
      </c:layout>
      <c:lineChart>
        <c:grouping val="standard"/>
        <c:varyColors val="0"/>
        <c:ser>
          <c:idx val="0"/>
          <c:order val="0"/>
          <c:tx>
            <c:strRef>
              <c:f>Ordenes!$A$43</c:f>
              <c:strCache>
                <c:ptCount val="1"/>
                <c:pt idx="0">
                  <c:v>Chemicals and pharmaceutical products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Ordenes!$R$38:$GH$38</c:f>
              <c:numCache>
                <c:formatCode>m/d/yyyy</c:formatCode>
                <c:ptCount val="173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</c:numCache>
            </c:numRef>
          </c:cat>
          <c:val>
            <c:numRef>
              <c:f>Ordenes!$R$43:$GR$43</c:f>
              <c:numCache>
                <c:formatCode>0.0%</c:formatCode>
                <c:ptCount val="183"/>
                <c:pt idx="0">
                  <c:v>3.7602820211515953E-2</c:v>
                </c:pt>
                <c:pt idx="1">
                  <c:v>-1.1350737797956922E-2</c:v>
                </c:pt>
                <c:pt idx="2">
                  <c:v>2.2123893805308104E-3</c:v>
                </c:pt>
                <c:pt idx="3">
                  <c:v>-6.7567567567566877E-3</c:v>
                </c:pt>
                <c:pt idx="4">
                  <c:v>-7.7519379844961378E-3</c:v>
                </c:pt>
                <c:pt idx="5">
                  <c:v>-4.961411245865488E-2</c:v>
                </c:pt>
                <c:pt idx="6">
                  <c:v>-5.2516411378555894E-2</c:v>
                </c:pt>
                <c:pt idx="7">
                  <c:v>-7.6502732240437132E-2</c:v>
                </c:pt>
                <c:pt idx="8">
                  <c:v>-0.10042735042735029</c:v>
                </c:pt>
                <c:pt idx="9">
                  <c:v>-4.9999999999999933E-2</c:v>
                </c:pt>
                <c:pt idx="10">
                  <c:v>-4.7670639219934863E-2</c:v>
                </c:pt>
                <c:pt idx="11">
                  <c:v>-1.8358531317494431E-2</c:v>
                </c:pt>
                <c:pt idx="12">
                  <c:v>2.4363233665559259E-2</c:v>
                </c:pt>
                <c:pt idx="13">
                  <c:v>3.5028248587570587E-2</c:v>
                </c:pt>
                <c:pt idx="14">
                  <c:v>3.3218785796105488E-2</c:v>
                </c:pt>
                <c:pt idx="15">
                  <c:v>2.9445073612684114E-2</c:v>
                </c:pt>
                <c:pt idx="16">
                  <c:v>3.6739380022962065E-2</c:v>
                </c:pt>
                <c:pt idx="17">
                  <c:v>1.1037527593819041E-2</c:v>
                </c:pt>
                <c:pt idx="18">
                  <c:v>-1.2471655328798237E-2</c:v>
                </c:pt>
                <c:pt idx="19">
                  <c:v>1.4508928571428603E-2</c:v>
                </c:pt>
                <c:pt idx="20">
                  <c:v>6.9605568445474386E-3</c:v>
                </c:pt>
                <c:pt idx="21">
                  <c:v>2.5404157043879882E-2</c:v>
                </c:pt>
                <c:pt idx="22">
                  <c:v>6.8639053254437865E-2</c:v>
                </c:pt>
                <c:pt idx="23">
                  <c:v>6.5320665083135498E-2</c:v>
                </c:pt>
                <c:pt idx="24">
                  <c:v>1.8306636155606348E-2</c:v>
                </c:pt>
                <c:pt idx="25">
                  <c:v>-9.1012514220706331E-3</c:v>
                </c:pt>
                <c:pt idx="26">
                  <c:v>-3.0803080308030917E-2</c:v>
                </c:pt>
                <c:pt idx="27">
                  <c:v>-2.7027027027026973E-2</c:v>
                </c:pt>
                <c:pt idx="28">
                  <c:v>-1.6375545851528339E-2</c:v>
                </c:pt>
                <c:pt idx="29">
                  <c:v>-1.6629711751662946E-2</c:v>
                </c:pt>
                <c:pt idx="30">
                  <c:v>2.2002200220021972E-2</c:v>
                </c:pt>
                <c:pt idx="31">
                  <c:v>-1.2181616832779518E-2</c:v>
                </c:pt>
                <c:pt idx="32">
                  <c:v>3.1659388646288367E-2</c:v>
                </c:pt>
                <c:pt idx="33">
                  <c:v>6.1997703788748693E-2</c:v>
                </c:pt>
                <c:pt idx="34">
                  <c:v>2.2002200220021528E-3</c:v>
                </c:pt>
                <c:pt idx="35">
                  <c:v>5.1843317972350311E-2</c:v>
                </c:pt>
                <c:pt idx="36">
                  <c:v>6.7567567567567544E-2</c:v>
                </c:pt>
                <c:pt idx="37">
                  <c:v>3.1007751937984551E-2</c:v>
                </c:pt>
                <c:pt idx="38">
                  <c:v>3.9018952062430223E-2</c:v>
                </c:pt>
                <c:pt idx="39">
                  <c:v>7.5280898876404434E-2</c:v>
                </c:pt>
                <c:pt idx="40">
                  <c:v>0.10332950631458093</c:v>
                </c:pt>
                <c:pt idx="41">
                  <c:v>9.7616345062429222E-2</c:v>
                </c:pt>
                <c:pt idx="42">
                  <c:v>6.7777777777777715E-2</c:v>
                </c:pt>
                <c:pt idx="43">
                  <c:v>7.5471698113207752E-2</c:v>
                </c:pt>
                <c:pt idx="44">
                  <c:v>0.12288613303269447</c:v>
                </c:pt>
                <c:pt idx="45">
                  <c:v>8.1808396124865457E-2</c:v>
                </c:pt>
                <c:pt idx="46">
                  <c:v>0.10538116591928248</c:v>
                </c:pt>
                <c:pt idx="47">
                  <c:v>5.3968253968253999E-2</c:v>
                </c:pt>
                <c:pt idx="48">
                  <c:v>3.8918918918918965E-2</c:v>
                </c:pt>
                <c:pt idx="49">
                  <c:v>7.1350164654226056E-2</c:v>
                </c:pt>
                <c:pt idx="50">
                  <c:v>6.790799561883909E-2</c:v>
                </c:pt>
                <c:pt idx="51">
                  <c:v>5.8016877637130815E-2</c:v>
                </c:pt>
                <c:pt idx="52">
                  <c:v>7.5187969924812137E-2</c:v>
                </c:pt>
                <c:pt idx="53">
                  <c:v>8.6909871244635228E-2</c:v>
                </c:pt>
                <c:pt idx="54">
                  <c:v>6.0606060606060552E-2</c:v>
                </c:pt>
                <c:pt idx="55">
                  <c:v>3.8501560874089513E-2</c:v>
                </c:pt>
                <c:pt idx="56">
                  <c:v>6.7218200620475788E-2</c:v>
                </c:pt>
                <c:pt idx="57">
                  <c:v>2.3933402705515139E-2</c:v>
                </c:pt>
                <c:pt idx="58">
                  <c:v>3.4055727554179516E-2</c:v>
                </c:pt>
                <c:pt idx="59">
                  <c:v>-8.0321285140562138E-3</c:v>
                </c:pt>
                <c:pt idx="60">
                  <c:v>-1.9900497512438386E-3</c:v>
                </c:pt>
                <c:pt idx="61">
                  <c:v>2.738336713995948E-2</c:v>
                </c:pt>
                <c:pt idx="62">
                  <c:v>2.008032128514059E-2</c:v>
                </c:pt>
                <c:pt idx="63">
                  <c:v>6.4516129032258007E-2</c:v>
                </c:pt>
                <c:pt idx="64">
                  <c:v>5.7377049180328044E-2</c:v>
                </c:pt>
                <c:pt idx="65">
                  <c:v>6.0512820512820475E-2</c:v>
                </c:pt>
                <c:pt idx="66">
                  <c:v>4.4865403788634017E-2</c:v>
                </c:pt>
                <c:pt idx="67">
                  <c:v>6.6933066933066998E-2</c:v>
                </c:pt>
                <c:pt idx="68">
                  <c:v>1.9743336623889496E-2</c:v>
                </c:pt>
                <c:pt idx="69">
                  <c:v>2.8571428571428692E-2</c:v>
                </c:pt>
                <c:pt idx="70">
                  <c:v>7.9158316633266557E-2</c:v>
                </c:pt>
                <c:pt idx="71">
                  <c:v>3.5852713178294637E-2</c:v>
                </c:pt>
                <c:pt idx="72">
                  <c:v>0.10060975609756095</c:v>
                </c:pt>
                <c:pt idx="73">
                  <c:v>7.9840319361277334E-2</c:v>
                </c:pt>
                <c:pt idx="74">
                  <c:v>0.11538461538461542</c:v>
                </c:pt>
                <c:pt idx="75">
                  <c:v>7.5772681954137777E-2</c:v>
                </c:pt>
                <c:pt idx="76">
                  <c:v>8.5883514313919163E-2</c:v>
                </c:pt>
                <c:pt idx="77">
                  <c:v>7.9724409448818978E-2</c:v>
                </c:pt>
                <c:pt idx="78">
                  <c:v>7.3313782991202281E-2</c:v>
                </c:pt>
                <c:pt idx="79">
                  <c:v>9.3992248062015449E-2</c:v>
                </c:pt>
                <c:pt idx="80">
                  <c:v>6.0928433268858662E-2</c:v>
                </c:pt>
                <c:pt idx="81">
                  <c:v>4.3893129770992356E-2</c:v>
                </c:pt>
                <c:pt idx="82">
                  <c:v>1.4981273408239737E-2</c:v>
                </c:pt>
                <c:pt idx="83">
                  <c:v>3.5818005808325282E-2</c:v>
                </c:pt>
                <c:pt idx="84">
                  <c:v>2.0114942528735469E-2</c:v>
                </c:pt>
                <c:pt idx="85">
                  <c:v>-3.7140204271124411E-3</c:v>
                </c:pt>
                <c:pt idx="86">
                  <c:v>-8.4190832553788786E-3</c:v>
                </c:pt>
                <c:pt idx="87">
                  <c:v>-3.3240997229916802E-2</c:v>
                </c:pt>
                <c:pt idx="88">
                  <c:v>-2.2181146025878062E-2</c:v>
                </c:pt>
                <c:pt idx="89">
                  <c:v>-6.3520871143375679E-2</c:v>
                </c:pt>
                <c:pt idx="90">
                  <c:v>-6.8582020389249321E-2</c:v>
                </c:pt>
                <c:pt idx="91">
                  <c:v>-0.17181818181818187</c:v>
                </c:pt>
                <c:pt idx="92">
                  <c:v>-0.22971741112123978</c:v>
                </c:pt>
                <c:pt idx="93">
                  <c:v>-0.24043715846994529</c:v>
                </c:pt>
                <c:pt idx="94">
                  <c:v>-0.2736935341009743</c:v>
                </c:pt>
                <c:pt idx="95">
                  <c:v>-0.26253418413855967</c:v>
                </c:pt>
                <c:pt idx="96">
                  <c:v>-0.23674588665447904</c:v>
                </c:pt>
                <c:pt idx="97">
                  <c:v>-0.21125461254612554</c:v>
                </c:pt>
                <c:pt idx="98">
                  <c:v>-0.18037383177570088</c:v>
                </c:pt>
                <c:pt idx="99">
                  <c:v>-0.16431924882629112</c:v>
                </c:pt>
                <c:pt idx="100">
                  <c:v>-0.15191053122087605</c:v>
                </c:pt>
                <c:pt idx="101">
                  <c:v>-0.1367924528301887</c:v>
                </c:pt>
                <c:pt idx="102">
                  <c:v>-0.11461318051575931</c:v>
                </c:pt>
                <c:pt idx="103">
                  <c:v>-0.11625708884688091</c:v>
                </c:pt>
                <c:pt idx="104">
                  <c:v>-0.11240310077519389</c:v>
                </c:pt>
                <c:pt idx="105">
                  <c:v>-4.9751243781094523E-2</c:v>
                </c:pt>
                <c:pt idx="106">
                  <c:v>4.1712403951701615E-2</c:v>
                </c:pt>
                <c:pt idx="107">
                  <c:v>0.17514792899408271</c:v>
                </c:pt>
                <c:pt idx="108">
                  <c:v>0.17505995203836933</c:v>
                </c:pt>
                <c:pt idx="109">
                  <c:v>0.21341463414634143</c:v>
                </c:pt>
                <c:pt idx="110">
                  <c:v>0.2435105067985166</c:v>
                </c:pt>
                <c:pt idx="111">
                  <c:v>0.20359281437125754</c:v>
                </c:pt>
                <c:pt idx="112">
                  <c:v>0.18245614035087709</c:v>
                </c:pt>
                <c:pt idx="113">
                  <c:v>0.18129988597491442</c:v>
                </c:pt>
                <c:pt idx="114">
                  <c:v>0.12247191011235969</c:v>
                </c:pt>
                <c:pt idx="115">
                  <c:v>0.11098901098901082</c:v>
                </c:pt>
                <c:pt idx="116">
                  <c:v>0.11912568306010929</c:v>
                </c:pt>
                <c:pt idx="117">
                  <c:v>0.11003236245954695</c:v>
                </c:pt>
                <c:pt idx="118">
                  <c:v>0.11122994652406426</c:v>
                </c:pt>
                <c:pt idx="119">
                  <c:v>0.14192139737991272</c:v>
                </c:pt>
                <c:pt idx="120">
                  <c:v>9.0052356020942304E-2</c:v>
                </c:pt>
                <c:pt idx="121">
                  <c:v>6.427818756585868E-2</c:v>
                </c:pt>
                <c:pt idx="122">
                  <c:v>2.3162134944612278E-2</c:v>
                </c:pt>
                <c:pt idx="123">
                  <c:v>4.2857142857142927E-2</c:v>
                </c:pt>
                <c:pt idx="124">
                  <c:v>2.6130653266331683E-2</c:v>
                </c:pt>
                <c:pt idx="125">
                  <c:v>-1.1928429423459175E-2</c:v>
                </c:pt>
                <c:pt idx="126">
                  <c:v>-2.9850746268656692E-2</c:v>
                </c:pt>
                <c:pt idx="127">
                  <c:v>-4.0553907022749747E-2</c:v>
                </c:pt>
                <c:pt idx="128">
                  <c:v>-8.3011583011582957E-2</c:v>
                </c:pt>
                <c:pt idx="129">
                  <c:v>-6.0060060060060927E-3</c:v>
                </c:pt>
                <c:pt idx="130">
                  <c:v>-2.4727992087042572E-2</c:v>
                </c:pt>
                <c:pt idx="131">
                  <c:v>-1.0742187500000111E-2</c:v>
                </c:pt>
                <c:pt idx="132">
                  <c:v>-4.2759961127308066E-2</c:v>
                </c:pt>
                <c:pt idx="133">
                  <c:v>-3.2723772858517908E-2</c:v>
                </c:pt>
                <c:pt idx="134">
                  <c:v>-5.0669216061185463E-2</c:v>
                </c:pt>
                <c:pt idx="135">
                  <c:v>-2.8818443804034533E-2</c:v>
                </c:pt>
                <c:pt idx="136">
                  <c:v>7.9207920792079278E-3</c:v>
                </c:pt>
                <c:pt idx="137">
                  <c:v>-2.4606299212598381E-2</c:v>
                </c:pt>
                <c:pt idx="138">
                  <c:v>-2.6418786692759322E-2</c:v>
                </c:pt>
                <c:pt idx="139">
                  <c:v>-2.9382957884427019E-2</c:v>
                </c:pt>
                <c:pt idx="140">
                  <c:v>-1.5090543259557387E-2</c:v>
                </c:pt>
                <c:pt idx="141">
                  <c:v>-1.7435897435897463E-2</c:v>
                </c:pt>
                <c:pt idx="142">
                  <c:v>9.2783505154638846E-3</c:v>
                </c:pt>
                <c:pt idx="143">
                  <c:v>2.5263157894736876E-2</c:v>
                </c:pt>
                <c:pt idx="144">
                  <c:v>-1.8126888217522619E-2</c:v>
                </c:pt>
                <c:pt idx="145">
                  <c:v>5.0709939148072536E-3</c:v>
                </c:pt>
                <c:pt idx="146">
                  <c:v>-3.8499506416584284E-2</c:v>
                </c:pt>
                <c:pt idx="147">
                  <c:v>1.4213197969543234E-2</c:v>
                </c:pt>
                <c:pt idx="148">
                  <c:v>1.0945273631840724E-2</c:v>
                </c:pt>
                <c:pt idx="149">
                  <c:v>3.7260825780463191E-2</c:v>
                </c:pt>
                <c:pt idx="150">
                  <c:v>1.3847675568743778E-2</c:v>
                </c:pt>
                <c:pt idx="151">
                  <c:v>2.16110019646365E-2</c:v>
                </c:pt>
                <c:pt idx="152">
                  <c:v>3.0272452068618172E-3</c:v>
                </c:pt>
                <c:pt idx="153">
                  <c:v>4.8241206030150696E-2</c:v>
                </c:pt>
                <c:pt idx="154">
                  <c:v>2.9263370332996974E-2</c:v>
                </c:pt>
                <c:pt idx="155">
                  <c:v>4.0858018386107364E-3</c:v>
                </c:pt>
                <c:pt idx="156">
                  <c:v>6.1586638830897655E-2</c:v>
                </c:pt>
                <c:pt idx="157">
                  <c:v>6.1287027579162157E-3</c:v>
                </c:pt>
                <c:pt idx="158">
                  <c:v>4.1067761806981462E-2</c:v>
                </c:pt>
                <c:pt idx="159">
                  <c:v>4.8205128205128345E-2</c:v>
                </c:pt>
                <c:pt idx="160">
                  <c:v>7.0635721493441661E-3</c:v>
                </c:pt>
                <c:pt idx="161">
                  <c:v>3.1827515400410622E-2</c:v>
                </c:pt>
                <c:pt idx="162">
                  <c:v>8.0080080080080496E-3</c:v>
                </c:pt>
                <c:pt idx="163">
                  <c:v>7.8740157480317041E-3</c:v>
                </c:pt>
                <c:pt idx="164">
                  <c:v>-3.5922330097087452E-2</c:v>
                </c:pt>
                <c:pt idx="165">
                  <c:v>-2.3414634146341484E-2</c:v>
                </c:pt>
                <c:pt idx="166">
                  <c:v>-1.538461538461533E-2</c:v>
                </c:pt>
                <c:pt idx="167">
                  <c:v>1.3078470824949617E-2</c:v>
                </c:pt>
                <c:pt idx="168">
                  <c:v>-3.8350910834132335E-2</c:v>
                </c:pt>
                <c:pt idx="169">
                  <c:v>-2.9411764705882248E-3</c:v>
                </c:pt>
                <c:pt idx="170">
                  <c:v>3.7639877924720233E-2</c:v>
                </c:pt>
                <c:pt idx="171">
                  <c:v>-9.8328416912487615E-3</c:v>
                </c:pt>
                <c:pt idx="172">
                  <c:v>-4.0609137055838129E-3</c:v>
                </c:pt>
                <c:pt idx="173">
                  <c:v>9.8619329388549559E-4</c:v>
                </c:pt>
                <c:pt idx="174">
                  <c:v>-8.8062622309198479E-3</c:v>
                </c:pt>
                <c:pt idx="175">
                  <c:v>2.0040080160320661E-2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Ordenes!$A$44</c:f>
              <c:strCache>
                <c:ptCount val="1"/>
                <c:pt idx="0">
                  <c:v>Basic metals &amp; fabricated metal products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cat>
            <c:numRef>
              <c:f>Ordenes!$R$38:$GH$38</c:f>
              <c:numCache>
                <c:formatCode>m/d/yyyy</c:formatCode>
                <c:ptCount val="173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</c:numCache>
            </c:numRef>
          </c:cat>
          <c:val>
            <c:numRef>
              <c:f>Ordenes!$R$44:$GR$44</c:f>
              <c:numCache>
                <c:formatCode>0.0%</c:formatCode>
                <c:ptCount val="183"/>
                <c:pt idx="0">
                  <c:v>1.0158013544018019E-2</c:v>
                </c:pt>
                <c:pt idx="1">
                  <c:v>-1.6322089227421066E-2</c:v>
                </c:pt>
                <c:pt idx="2">
                  <c:v>-2.310231023102316E-2</c:v>
                </c:pt>
                <c:pt idx="3">
                  <c:v>-1.0976948408342513E-2</c:v>
                </c:pt>
                <c:pt idx="4">
                  <c:v>-4.7619047619047672E-2</c:v>
                </c:pt>
                <c:pt idx="5">
                  <c:v>-1.1061946902654829E-2</c:v>
                </c:pt>
                <c:pt idx="6">
                  <c:v>-5.5734190782422366E-2</c:v>
                </c:pt>
                <c:pt idx="7">
                  <c:v>-8.4673097534833763E-2</c:v>
                </c:pt>
                <c:pt idx="8">
                  <c:v>-2.1668472372697756E-2</c:v>
                </c:pt>
                <c:pt idx="9">
                  <c:v>-3.6286019210245546E-2</c:v>
                </c:pt>
                <c:pt idx="10">
                  <c:v>-9.8360655737705915E-3</c:v>
                </c:pt>
                <c:pt idx="11">
                  <c:v>-7.4626865671641784E-2</c:v>
                </c:pt>
                <c:pt idx="12">
                  <c:v>-1.7185821697099812E-2</c:v>
                </c:pt>
                <c:pt idx="13">
                  <c:v>7.5675675675674903E-3</c:v>
                </c:pt>
                <c:pt idx="14">
                  <c:v>2.1040974529346723E-2</c:v>
                </c:pt>
                <c:pt idx="15">
                  <c:v>4.4692737430167551E-2</c:v>
                </c:pt>
                <c:pt idx="16">
                  <c:v>1.1061946902655162E-3</c:v>
                </c:pt>
                <c:pt idx="17">
                  <c:v>5.2927927927927998E-2</c:v>
                </c:pt>
                <c:pt idx="18">
                  <c:v>3.2186459489456309E-2</c:v>
                </c:pt>
                <c:pt idx="19">
                  <c:v>2.3333333333333206E-2</c:v>
                </c:pt>
                <c:pt idx="20">
                  <c:v>1.3422818791946289E-2</c:v>
                </c:pt>
                <c:pt idx="21">
                  <c:v>2.3836549375709559E-2</c:v>
                </c:pt>
                <c:pt idx="22">
                  <c:v>5.6206088992974301E-2</c:v>
                </c:pt>
                <c:pt idx="23">
                  <c:v>-7.7519379844961378E-3</c:v>
                </c:pt>
                <c:pt idx="24">
                  <c:v>-1.6611295681063121E-2</c:v>
                </c:pt>
                <c:pt idx="25">
                  <c:v>-3.6423841059602613E-2</c:v>
                </c:pt>
                <c:pt idx="26">
                  <c:v>2.9953917050691281E-2</c:v>
                </c:pt>
                <c:pt idx="27">
                  <c:v>-1.9672131147540961E-2</c:v>
                </c:pt>
                <c:pt idx="28">
                  <c:v>-4.2918454935622297E-2</c:v>
                </c:pt>
                <c:pt idx="29">
                  <c:v>-1.9522776572668099E-2</c:v>
                </c:pt>
                <c:pt idx="30">
                  <c:v>2.1390374331551332E-3</c:v>
                </c:pt>
                <c:pt idx="31">
                  <c:v>5.7458563535911722E-2</c:v>
                </c:pt>
                <c:pt idx="32">
                  <c:v>5.0267379679144408E-2</c:v>
                </c:pt>
                <c:pt idx="33">
                  <c:v>3.9784946236559149E-2</c:v>
                </c:pt>
                <c:pt idx="34">
                  <c:v>4.7774158523344212E-2</c:v>
                </c:pt>
                <c:pt idx="35">
                  <c:v>8.6092715231788297E-2</c:v>
                </c:pt>
                <c:pt idx="36">
                  <c:v>8.5365853658536661E-2</c:v>
                </c:pt>
                <c:pt idx="37">
                  <c:v>7.7605321507760561E-2</c:v>
                </c:pt>
                <c:pt idx="38">
                  <c:v>6.1383928571428603E-2</c:v>
                </c:pt>
                <c:pt idx="39">
                  <c:v>7.6576576576576461E-2</c:v>
                </c:pt>
                <c:pt idx="40">
                  <c:v>9.3928980526918782E-2</c:v>
                </c:pt>
                <c:pt idx="41">
                  <c:v>6.7114093959731447E-2</c:v>
                </c:pt>
                <c:pt idx="42">
                  <c:v>4.9052396878483728E-2</c:v>
                </c:pt>
                <c:pt idx="43">
                  <c:v>3.6995515695067205E-2</c:v>
                </c:pt>
                <c:pt idx="44">
                  <c:v>5.8628318584070804E-2</c:v>
                </c:pt>
                <c:pt idx="45">
                  <c:v>-1.3874066168623189E-2</c:v>
                </c:pt>
                <c:pt idx="46">
                  <c:v>-5.6426332288401326E-2</c:v>
                </c:pt>
                <c:pt idx="47">
                  <c:v>-7.6374745417515322E-2</c:v>
                </c:pt>
                <c:pt idx="48">
                  <c:v>-6.8252326783867723E-2</c:v>
                </c:pt>
                <c:pt idx="49">
                  <c:v>-6.2176165803108807E-2</c:v>
                </c:pt>
                <c:pt idx="50">
                  <c:v>-5.3861788617886264E-2</c:v>
                </c:pt>
                <c:pt idx="51">
                  <c:v>2.2471910112359383E-2</c:v>
                </c:pt>
                <c:pt idx="52">
                  <c:v>-1.3374485596707841E-2</c:v>
                </c:pt>
                <c:pt idx="53">
                  <c:v>4.6267087276551155E-2</c:v>
                </c:pt>
                <c:pt idx="54">
                  <c:v>6.0669456066945626E-2</c:v>
                </c:pt>
                <c:pt idx="55">
                  <c:v>5.026178010471205E-2</c:v>
                </c:pt>
                <c:pt idx="56">
                  <c:v>7.3375262054507395E-2</c:v>
                </c:pt>
                <c:pt idx="57">
                  <c:v>8.0765143464399669E-2</c:v>
                </c:pt>
                <c:pt idx="58">
                  <c:v>0.10702702702702704</c:v>
                </c:pt>
                <c:pt idx="59">
                  <c:v>7.5235109717868287E-2</c:v>
                </c:pt>
                <c:pt idx="60">
                  <c:v>0.1385281385281385</c:v>
                </c:pt>
                <c:pt idx="61">
                  <c:v>0.18604651162790686</c:v>
                </c:pt>
                <c:pt idx="62">
                  <c:v>0.18412348401323042</c:v>
                </c:pt>
                <c:pt idx="63">
                  <c:v>0.19200887902330765</c:v>
                </c:pt>
                <c:pt idx="64">
                  <c:v>0.2232044198895029</c:v>
                </c:pt>
                <c:pt idx="65">
                  <c:v>0.16541353383458657</c:v>
                </c:pt>
                <c:pt idx="66">
                  <c:v>9.1908091908091905E-2</c:v>
                </c:pt>
                <c:pt idx="67">
                  <c:v>0.1564129301355579</c:v>
                </c:pt>
                <c:pt idx="68">
                  <c:v>0.1195979899497488</c:v>
                </c:pt>
                <c:pt idx="69">
                  <c:v>8.2840236686390512E-2</c:v>
                </c:pt>
                <c:pt idx="70">
                  <c:v>0.1046859421734796</c:v>
                </c:pt>
                <c:pt idx="71">
                  <c:v>8.69140625E-2</c:v>
                </c:pt>
                <c:pt idx="72">
                  <c:v>7.6696165191740384E-2</c:v>
                </c:pt>
                <c:pt idx="73">
                  <c:v>0.11425781249999978</c:v>
                </c:pt>
                <c:pt idx="74">
                  <c:v>9.5238095238095122E-2</c:v>
                </c:pt>
                <c:pt idx="75">
                  <c:v>4.5627376425855459E-2</c:v>
                </c:pt>
                <c:pt idx="76">
                  <c:v>4.6685340802987918E-2</c:v>
                </c:pt>
                <c:pt idx="77">
                  <c:v>4.6554934823091143E-2</c:v>
                </c:pt>
                <c:pt idx="78">
                  <c:v>8.1936685288640509E-2</c:v>
                </c:pt>
                <c:pt idx="79">
                  <c:v>0.11291779584462502</c:v>
                </c:pt>
                <c:pt idx="80">
                  <c:v>0.1225806451612903</c:v>
                </c:pt>
                <c:pt idx="81">
                  <c:v>5.4894784995425328E-2</c:v>
                </c:pt>
                <c:pt idx="82">
                  <c:v>5.2299368800721391E-2</c:v>
                </c:pt>
                <c:pt idx="83">
                  <c:v>2.8725314183123851E-2</c:v>
                </c:pt>
                <c:pt idx="84">
                  <c:v>5.3734061930783339E-2</c:v>
                </c:pt>
                <c:pt idx="85">
                  <c:v>4.6028880866425981E-2</c:v>
                </c:pt>
                <c:pt idx="86">
                  <c:v>1.6172506738544534E-2</c:v>
                </c:pt>
                <c:pt idx="87">
                  <c:v>2.739726027397138E-3</c:v>
                </c:pt>
                <c:pt idx="88">
                  <c:v>-3.5056967572305031E-2</c:v>
                </c:pt>
                <c:pt idx="89">
                  <c:v>-9.0505767524401093E-2</c:v>
                </c:pt>
                <c:pt idx="90">
                  <c:v>-0.1427272727272727</c:v>
                </c:pt>
                <c:pt idx="91">
                  <c:v>-0.26404995539696696</c:v>
                </c:pt>
                <c:pt idx="92">
                  <c:v>-0.32028469750889677</c:v>
                </c:pt>
                <c:pt idx="93">
                  <c:v>-0.38812392426850262</c:v>
                </c:pt>
                <c:pt idx="94">
                  <c:v>-0.46103896103896103</c:v>
                </c:pt>
                <c:pt idx="95">
                  <c:v>-0.44417077175697861</c:v>
                </c:pt>
                <c:pt idx="96">
                  <c:v>-0.36166522116218569</c:v>
                </c:pt>
                <c:pt idx="97">
                  <c:v>-0.33847472150814051</c:v>
                </c:pt>
                <c:pt idx="98">
                  <c:v>-0.27486910994764402</c:v>
                </c:pt>
                <c:pt idx="99">
                  <c:v>-0.27917026793431288</c:v>
                </c:pt>
                <c:pt idx="100">
                  <c:v>-0.23727351164797239</c:v>
                </c:pt>
                <c:pt idx="101">
                  <c:v>-0.20866489832007074</c:v>
                </c:pt>
                <c:pt idx="102">
                  <c:v>-0.21220400728597444</c:v>
                </c:pt>
                <c:pt idx="103">
                  <c:v>-0.17438692098092634</c:v>
                </c:pt>
                <c:pt idx="104">
                  <c:v>-0.15024390243902441</c:v>
                </c:pt>
                <c:pt idx="105">
                  <c:v>-4.7720042417815467E-2</c:v>
                </c:pt>
                <c:pt idx="106">
                  <c:v>0.14060606060606062</c:v>
                </c:pt>
                <c:pt idx="107">
                  <c:v>0.25916230366492132</c:v>
                </c:pt>
                <c:pt idx="108">
                  <c:v>0.47679324894514785</c:v>
                </c:pt>
                <c:pt idx="109">
                  <c:v>0.49397590361445776</c:v>
                </c:pt>
                <c:pt idx="110">
                  <c:v>0.49187592319054652</c:v>
                </c:pt>
                <c:pt idx="111">
                  <c:v>0.36141304347826098</c:v>
                </c:pt>
                <c:pt idx="112">
                  <c:v>0.29792746113989632</c:v>
                </c:pt>
                <c:pt idx="113">
                  <c:v>0.22503008423586035</c:v>
                </c:pt>
                <c:pt idx="114">
                  <c:v>0.22182254196642681</c:v>
                </c:pt>
                <c:pt idx="115">
                  <c:v>0.17307692307692313</c:v>
                </c:pt>
                <c:pt idx="116">
                  <c:v>0.14301675977653638</c:v>
                </c:pt>
                <c:pt idx="117">
                  <c:v>0.24855491329479773</c:v>
                </c:pt>
                <c:pt idx="118">
                  <c:v>0.1705170517051704</c:v>
                </c:pt>
                <c:pt idx="119">
                  <c:v>0.23765786452353632</c:v>
                </c:pt>
                <c:pt idx="120">
                  <c:v>0.17483296213808464</c:v>
                </c:pt>
                <c:pt idx="121">
                  <c:v>0.12327311370882055</c:v>
                </c:pt>
                <c:pt idx="122">
                  <c:v>0.11434511434511441</c:v>
                </c:pt>
                <c:pt idx="123">
                  <c:v>9.52380952380949E-3</c:v>
                </c:pt>
                <c:pt idx="124">
                  <c:v>9.7782258064516236E-2</c:v>
                </c:pt>
                <c:pt idx="125">
                  <c:v>3.3663366336633693E-2</c:v>
                </c:pt>
                <c:pt idx="126">
                  <c:v>5.4890219560878251E-2</c:v>
                </c:pt>
                <c:pt idx="127">
                  <c:v>9.9800399201597223E-3</c:v>
                </c:pt>
                <c:pt idx="128">
                  <c:v>3.8310412573673958E-2</c:v>
                </c:pt>
                <c:pt idx="129">
                  <c:v>1.9627085377821318E-2</c:v>
                </c:pt>
                <c:pt idx="130">
                  <c:v>5.7859209257473676E-3</c:v>
                </c:pt>
                <c:pt idx="131">
                  <c:v>-3.910068426197344E-3</c:v>
                </c:pt>
                <c:pt idx="132">
                  <c:v>-4.7222222222222165E-2</c:v>
                </c:pt>
                <c:pt idx="133">
                  <c:v>-3.1015037593985051E-2</c:v>
                </c:pt>
                <c:pt idx="134">
                  <c:v>-4.730983302411873E-2</c:v>
                </c:pt>
                <c:pt idx="135">
                  <c:v>-4.0758293838862536E-2</c:v>
                </c:pt>
                <c:pt idx="136">
                  <c:v>-2.2705771050141932E-2</c:v>
                </c:pt>
                <c:pt idx="137">
                  <c:v>-8.4888059701492602E-2</c:v>
                </c:pt>
                <c:pt idx="138">
                  <c:v>-4.6226415094339668E-2</c:v>
                </c:pt>
                <c:pt idx="139">
                  <c:v>-7.4380165289256284E-2</c:v>
                </c:pt>
                <c:pt idx="140">
                  <c:v>-8.6206896551724865E-3</c:v>
                </c:pt>
                <c:pt idx="141">
                  <c:v>-5.7710501419110716E-2</c:v>
                </c:pt>
                <c:pt idx="142">
                  <c:v>-3.9525691699605625E-3</c:v>
                </c:pt>
                <c:pt idx="143">
                  <c:v>-5.2980132450331174E-2</c:v>
                </c:pt>
                <c:pt idx="144">
                  <c:v>-2.8873917228103951E-2</c:v>
                </c:pt>
                <c:pt idx="145">
                  <c:v>-2.9721955896452434E-2</c:v>
                </c:pt>
                <c:pt idx="146">
                  <c:v>3.1403336604514109E-2</c:v>
                </c:pt>
                <c:pt idx="147">
                  <c:v>4.8590864917394949E-3</c:v>
                </c:pt>
                <c:pt idx="148">
                  <c:v>9.6993210475266878E-3</c:v>
                </c:pt>
                <c:pt idx="149">
                  <c:v>9.7370983446933845E-3</c:v>
                </c:pt>
                <c:pt idx="150">
                  <c:v>2.7667984189723382E-2</c:v>
                </c:pt>
                <c:pt idx="151">
                  <c:v>-6.776379477250738E-3</c:v>
                </c:pt>
                <c:pt idx="152">
                  <c:v>7.6452599388379117E-2</c:v>
                </c:pt>
                <c:pt idx="153">
                  <c:v>3.8575667655786461E-2</c:v>
                </c:pt>
                <c:pt idx="154">
                  <c:v>5.3571428571428603E-2</c:v>
                </c:pt>
                <c:pt idx="155">
                  <c:v>4.0579710144927672E-2</c:v>
                </c:pt>
                <c:pt idx="156">
                  <c:v>4.7188755020080242E-2</c:v>
                </c:pt>
                <c:pt idx="157">
                  <c:v>1.6865079365079305E-2</c:v>
                </c:pt>
                <c:pt idx="158">
                  <c:v>3.3966033966033926E-2</c:v>
                </c:pt>
                <c:pt idx="159">
                  <c:v>4.5589692765113821E-2</c:v>
                </c:pt>
                <c:pt idx="160">
                  <c:v>4.1501976284584963E-2</c:v>
                </c:pt>
                <c:pt idx="161">
                  <c:v>1.9029495718363432E-3</c:v>
                </c:pt>
                <c:pt idx="162">
                  <c:v>2.8046421663442844E-2</c:v>
                </c:pt>
                <c:pt idx="163">
                  <c:v>-2.4975984630163262E-2</c:v>
                </c:pt>
                <c:pt idx="164">
                  <c:v>9.6432015429122053E-3</c:v>
                </c:pt>
                <c:pt idx="165">
                  <c:v>2.1153846153846079E-2</c:v>
                </c:pt>
                <c:pt idx="166">
                  <c:v>0</c:v>
                </c:pt>
                <c:pt idx="167">
                  <c:v>-2.9356060606060552E-2</c:v>
                </c:pt>
                <c:pt idx="168">
                  <c:v>3.8095238095239292E-3</c:v>
                </c:pt>
                <c:pt idx="169">
                  <c:v>-1.883239171374762E-2</c:v>
                </c:pt>
                <c:pt idx="170">
                  <c:v>-3.6211699164345412E-2</c:v>
                </c:pt>
                <c:pt idx="171">
                  <c:v>-9.5877277085331114E-3</c:v>
                </c:pt>
                <c:pt idx="172">
                  <c:v>-1.9512195121951237E-3</c:v>
                </c:pt>
                <c:pt idx="173">
                  <c:v>-1.8357487922705418E-2</c:v>
                </c:pt>
                <c:pt idx="174">
                  <c:v>-4.2654028436018954E-2</c:v>
                </c:pt>
                <c:pt idx="175">
                  <c:v>-9.4876660341569607E-4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Ordenes!$A$45</c:f>
              <c:strCache>
                <c:ptCount val="1"/>
                <c:pt idx="0">
                  <c:v>Computer, electronic, optical and electrical equipment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Ordenes!$R$38:$GH$38</c:f>
              <c:numCache>
                <c:formatCode>m/d/yyyy</c:formatCode>
                <c:ptCount val="173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</c:numCache>
            </c:numRef>
          </c:cat>
          <c:val>
            <c:numRef>
              <c:f>Ordenes!$R$45:$GR$45</c:f>
              <c:numCache>
                <c:formatCode>0.0%</c:formatCode>
                <c:ptCount val="183"/>
                <c:pt idx="0">
                  <c:v>1.9607843137254832E-2</c:v>
                </c:pt>
                <c:pt idx="1">
                  <c:v>5.9914407988587826E-2</c:v>
                </c:pt>
                <c:pt idx="2">
                  <c:v>-1.9099590723055782E-2</c:v>
                </c:pt>
                <c:pt idx="3">
                  <c:v>-7.8666666666666774E-2</c:v>
                </c:pt>
                <c:pt idx="4">
                  <c:v>-9.8944591029023754E-2</c:v>
                </c:pt>
                <c:pt idx="5">
                  <c:v>-0.180891719745223</c:v>
                </c:pt>
                <c:pt idx="6">
                  <c:v>-0.16233766233766234</c:v>
                </c:pt>
                <c:pt idx="7">
                  <c:v>-0.20481927710843373</c:v>
                </c:pt>
                <c:pt idx="8">
                  <c:v>-0.12823674475955604</c:v>
                </c:pt>
                <c:pt idx="9">
                  <c:v>-0.18215613382899631</c:v>
                </c:pt>
                <c:pt idx="10">
                  <c:v>-9.428950863213803E-2</c:v>
                </c:pt>
                <c:pt idx="11">
                  <c:v>-0.11528497409326433</c:v>
                </c:pt>
                <c:pt idx="12">
                  <c:v>-5.8011049723756924E-2</c:v>
                </c:pt>
                <c:pt idx="13">
                  <c:v>-6.9199457259158881E-2</c:v>
                </c:pt>
                <c:pt idx="14">
                  <c:v>-9.1269841269841168E-2</c:v>
                </c:pt>
                <c:pt idx="15">
                  <c:v>-3.8461538461538436E-2</c:v>
                </c:pt>
                <c:pt idx="16">
                  <c:v>-8.6137281292059109E-2</c:v>
                </c:pt>
                <c:pt idx="17">
                  <c:v>-4.728789986091797E-2</c:v>
                </c:pt>
                <c:pt idx="18">
                  <c:v>-1.3024602026049048E-2</c:v>
                </c:pt>
                <c:pt idx="19">
                  <c:v>3.0746705710102518E-2</c:v>
                </c:pt>
                <c:pt idx="20">
                  <c:v>4.9766718506998542E-2</c:v>
                </c:pt>
                <c:pt idx="21">
                  <c:v>7.2868217054263607E-2</c:v>
                </c:pt>
                <c:pt idx="22">
                  <c:v>3.7878787878787845E-2</c:v>
                </c:pt>
                <c:pt idx="23">
                  <c:v>-3.9603960396039528E-2</c:v>
                </c:pt>
                <c:pt idx="24">
                  <c:v>2.8787878787878807E-2</c:v>
                </c:pt>
                <c:pt idx="25">
                  <c:v>-3.0791788856305069E-2</c:v>
                </c:pt>
                <c:pt idx="26">
                  <c:v>2.3426061493411643E-2</c:v>
                </c:pt>
                <c:pt idx="27">
                  <c:v>2.346041055718473E-2</c:v>
                </c:pt>
                <c:pt idx="28">
                  <c:v>2.3323615160349975E-2</c:v>
                </c:pt>
                <c:pt idx="29">
                  <c:v>6.9868995633187714E-2</c:v>
                </c:pt>
                <c:pt idx="30">
                  <c:v>0.10153846153846136</c:v>
                </c:pt>
                <c:pt idx="31">
                  <c:v>9.1310751104565435E-2</c:v>
                </c:pt>
                <c:pt idx="32">
                  <c:v>7.0072992700729975E-2</c:v>
                </c:pt>
                <c:pt idx="33">
                  <c:v>5.7184750733137779E-2</c:v>
                </c:pt>
                <c:pt idx="34">
                  <c:v>6.534090909090895E-2</c:v>
                </c:pt>
                <c:pt idx="35">
                  <c:v>8.74074074074076E-2</c:v>
                </c:pt>
                <c:pt idx="36">
                  <c:v>6.6473988439306186E-2</c:v>
                </c:pt>
                <c:pt idx="37">
                  <c:v>0.1226277372262774</c:v>
                </c:pt>
                <c:pt idx="38">
                  <c:v>0.11929307805596445</c:v>
                </c:pt>
                <c:pt idx="39">
                  <c:v>0.14285714285714257</c:v>
                </c:pt>
                <c:pt idx="40">
                  <c:v>0.14069591527987924</c:v>
                </c:pt>
                <c:pt idx="41">
                  <c:v>6.5808297567954144E-2</c:v>
                </c:pt>
                <c:pt idx="42">
                  <c:v>9.1690544412607489E-2</c:v>
                </c:pt>
                <c:pt idx="43">
                  <c:v>6.9800569800569701E-2</c:v>
                </c:pt>
                <c:pt idx="44">
                  <c:v>2.5850340136054584E-2</c:v>
                </c:pt>
                <c:pt idx="45">
                  <c:v>9.6368715083799072E-2</c:v>
                </c:pt>
                <c:pt idx="46">
                  <c:v>4.0485829959514108E-2</c:v>
                </c:pt>
                <c:pt idx="47">
                  <c:v>8.1855388813096841E-2</c:v>
                </c:pt>
                <c:pt idx="48">
                  <c:v>0.10263522884882126</c:v>
                </c:pt>
                <c:pt idx="49">
                  <c:v>7.4666666666666659E-2</c:v>
                </c:pt>
                <c:pt idx="50">
                  <c:v>0.12942779291553141</c:v>
                </c:pt>
                <c:pt idx="51">
                  <c:v>0.13008130081300817</c:v>
                </c:pt>
                <c:pt idx="52">
                  <c:v>0.10403120936280885</c:v>
                </c:pt>
                <c:pt idx="53">
                  <c:v>0.13289473684210518</c:v>
                </c:pt>
                <c:pt idx="54">
                  <c:v>0.10824742268041243</c:v>
                </c:pt>
                <c:pt idx="55">
                  <c:v>0.16976127320954904</c:v>
                </c:pt>
                <c:pt idx="56">
                  <c:v>0.19865771812080535</c:v>
                </c:pt>
                <c:pt idx="57">
                  <c:v>0.17979002624671914</c:v>
                </c:pt>
                <c:pt idx="58">
                  <c:v>0.24101198402130497</c:v>
                </c:pt>
                <c:pt idx="59">
                  <c:v>0.22811671087533147</c:v>
                </c:pt>
                <c:pt idx="60">
                  <c:v>0.20509554140127384</c:v>
                </c:pt>
                <c:pt idx="61">
                  <c:v>0.21789883268482502</c:v>
                </c:pt>
                <c:pt idx="62">
                  <c:v>0.18284993694829765</c:v>
                </c:pt>
                <c:pt idx="63">
                  <c:v>0.18993710691823895</c:v>
                </c:pt>
                <c:pt idx="64">
                  <c:v>0.20223325062034747</c:v>
                </c:pt>
                <c:pt idx="65">
                  <c:v>0.17370325693606747</c:v>
                </c:pt>
                <c:pt idx="66">
                  <c:v>0.184652278177458</c:v>
                </c:pt>
                <c:pt idx="67">
                  <c:v>0.14369846878680792</c:v>
                </c:pt>
                <c:pt idx="68">
                  <c:v>0.15795586527293848</c:v>
                </c:pt>
                <c:pt idx="69">
                  <c:v>0.14534883720930236</c:v>
                </c:pt>
                <c:pt idx="70">
                  <c:v>0.11904761904761907</c:v>
                </c:pt>
                <c:pt idx="71">
                  <c:v>0.17805151175811873</c:v>
                </c:pt>
                <c:pt idx="72">
                  <c:v>0.10678531701890992</c:v>
                </c:pt>
                <c:pt idx="73">
                  <c:v>0.11909871244635184</c:v>
                </c:pt>
                <c:pt idx="74">
                  <c:v>0.1187904967602591</c:v>
                </c:pt>
                <c:pt idx="75">
                  <c:v>9.8308668076110051E-2</c:v>
                </c:pt>
                <c:pt idx="76">
                  <c:v>0.11288604898828525</c:v>
                </c:pt>
                <c:pt idx="77">
                  <c:v>0.14285714285714302</c:v>
                </c:pt>
                <c:pt idx="78">
                  <c:v>0.16490486257928128</c:v>
                </c:pt>
                <c:pt idx="79">
                  <c:v>0.13003095975232193</c:v>
                </c:pt>
                <c:pt idx="80">
                  <c:v>0.14696813977389511</c:v>
                </c:pt>
                <c:pt idx="81">
                  <c:v>0.11437246963562742</c:v>
                </c:pt>
                <c:pt idx="82">
                  <c:v>0.10813594232749746</c:v>
                </c:pt>
                <c:pt idx="83">
                  <c:v>8.5255767301905649E-2</c:v>
                </c:pt>
                <c:pt idx="84">
                  <c:v>9.7461928934010178E-2</c:v>
                </c:pt>
                <c:pt idx="85">
                  <c:v>0.1043566362715298</c:v>
                </c:pt>
                <c:pt idx="86">
                  <c:v>-1.0456273764258617E-2</c:v>
                </c:pt>
                <c:pt idx="87">
                  <c:v>3.6180904522612911E-2</c:v>
                </c:pt>
                <c:pt idx="88">
                  <c:v>1.9175455417066223E-2</c:v>
                </c:pt>
                <c:pt idx="89">
                  <c:v>-2.7992277992277881E-2</c:v>
                </c:pt>
                <c:pt idx="90">
                  <c:v>-3.3686236766121258E-2</c:v>
                </c:pt>
                <c:pt idx="91">
                  <c:v>-8.8038277511961804E-2</c:v>
                </c:pt>
                <c:pt idx="92">
                  <c:v>-0.13526119402985071</c:v>
                </c:pt>
                <c:pt idx="93">
                  <c:v>-0.25408348457350272</c:v>
                </c:pt>
                <c:pt idx="94">
                  <c:v>-0.28584474885844746</c:v>
                </c:pt>
                <c:pt idx="95">
                  <c:v>-0.29569892473118287</c:v>
                </c:pt>
                <c:pt idx="96">
                  <c:v>-0.28519527702089009</c:v>
                </c:pt>
                <c:pt idx="97">
                  <c:v>-0.26672862453531587</c:v>
                </c:pt>
                <c:pt idx="98">
                  <c:v>-0.25046210720887252</c:v>
                </c:pt>
                <c:pt idx="99">
                  <c:v>-0.21739130434782605</c:v>
                </c:pt>
                <c:pt idx="100">
                  <c:v>-0.20550458715596331</c:v>
                </c:pt>
                <c:pt idx="101">
                  <c:v>-0.12487992315081653</c:v>
                </c:pt>
                <c:pt idx="102">
                  <c:v>-0.11833171677982535</c:v>
                </c:pt>
                <c:pt idx="103">
                  <c:v>-0.1326434619002822</c:v>
                </c:pt>
                <c:pt idx="104">
                  <c:v>-9.235352532274077E-2</c:v>
                </c:pt>
                <c:pt idx="105">
                  <c:v>-9.1633466135458197E-2</c:v>
                </c:pt>
                <c:pt idx="106">
                  <c:v>-3.0430220356768012E-2</c:v>
                </c:pt>
                <c:pt idx="107">
                  <c:v>1.6181229773462702E-2</c:v>
                </c:pt>
                <c:pt idx="108">
                  <c:v>0.16058394160583944</c:v>
                </c:pt>
                <c:pt idx="109">
                  <c:v>0.27749360613810747</c:v>
                </c:pt>
                <c:pt idx="110">
                  <c:v>0.28371501272264643</c:v>
                </c:pt>
                <c:pt idx="111">
                  <c:v>0.30495552731893261</c:v>
                </c:pt>
                <c:pt idx="112">
                  <c:v>0.26742712294043081</c:v>
                </c:pt>
                <c:pt idx="113">
                  <c:v>0.21578298397040685</c:v>
                </c:pt>
                <c:pt idx="114">
                  <c:v>0.219858156028369</c:v>
                </c:pt>
                <c:pt idx="115">
                  <c:v>0.29676674364896072</c:v>
                </c:pt>
                <c:pt idx="116">
                  <c:v>0.14270032930845233</c:v>
                </c:pt>
                <c:pt idx="117">
                  <c:v>0.19031903190319022</c:v>
                </c:pt>
                <c:pt idx="118">
                  <c:v>0.15618221258134479</c:v>
                </c:pt>
                <c:pt idx="119">
                  <c:v>0.15426695842450755</c:v>
                </c:pt>
                <c:pt idx="120">
                  <c:v>0.17214912280701755</c:v>
                </c:pt>
                <c:pt idx="121">
                  <c:v>0.24134199134199119</c:v>
                </c:pt>
                <c:pt idx="122">
                  <c:v>0.11889596602972397</c:v>
                </c:pt>
                <c:pt idx="123">
                  <c:v>0.20230607966457015</c:v>
                </c:pt>
                <c:pt idx="124">
                  <c:v>8.1081081081080919E-2</c:v>
                </c:pt>
                <c:pt idx="125">
                  <c:v>6.2438057482655962E-2</c:v>
                </c:pt>
                <c:pt idx="126">
                  <c:v>1.2658227848101333E-2</c:v>
                </c:pt>
                <c:pt idx="127">
                  <c:v>2.8000000000000025E-2</c:v>
                </c:pt>
                <c:pt idx="128">
                  <c:v>6.4908722109533468E-2</c:v>
                </c:pt>
                <c:pt idx="129">
                  <c:v>-1.9379844961240345E-3</c:v>
                </c:pt>
                <c:pt idx="130">
                  <c:v>-6.5894924309884195E-2</c:v>
                </c:pt>
                <c:pt idx="131">
                  <c:v>-2.4975984630163262E-2</c:v>
                </c:pt>
                <c:pt idx="132">
                  <c:v>-6.6543438077634076E-2</c:v>
                </c:pt>
                <c:pt idx="133">
                  <c:v>-1.7823639774859235E-2</c:v>
                </c:pt>
                <c:pt idx="134">
                  <c:v>-4.6445497630331789E-2</c:v>
                </c:pt>
                <c:pt idx="135">
                  <c:v>-4.7708138447146942E-2</c:v>
                </c:pt>
                <c:pt idx="136">
                  <c:v>-0.10287707061900608</c:v>
                </c:pt>
                <c:pt idx="137">
                  <c:v>-5.6925996204933549E-2</c:v>
                </c:pt>
                <c:pt idx="138">
                  <c:v>-0.1377506538796861</c:v>
                </c:pt>
                <c:pt idx="139">
                  <c:v>-7.407407407407407E-2</c:v>
                </c:pt>
                <c:pt idx="140">
                  <c:v>-7.9291044776119368E-2</c:v>
                </c:pt>
                <c:pt idx="141">
                  <c:v>-2.0192307692307621E-2</c:v>
                </c:pt>
                <c:pt idx="142">
                  <c:v>-2.6264591439688734E-2</c:v>
                </c:pt>
                <c:pt idx="143">
                  <c:v>6.0000000000000053E-2</c:v>
                </c:pt>
                <c:pt idx="144">
                  <c:v>-8.7378640776699656E-3</c:v>
                </c:pt>
                <c:pt idx="145">
                  <c:v>-4.6711153479504386E-2</c:v>
                </c:pt>
                <c:pt idx="146">
                  <c:v>1.0837438423645374E-2</c:v>
                </c:pt>
                <c:pt idx="147">
                  <c:v>-8.9108910891089188E-3</c:v>
                </c:pt>
                <c:pt idx="148">
                  <c:v>-3.1518624641833748E-2</c:v>
                </c:pt>
                <c:pt idx="149">
                  <c:v>6.958250497017815E-3</c:v>
                </c:pt>
                <c:pt idx="150">
                  <c:v>5.3045186640471531E-2</c:v>
                </c:pt>
                <c:pt idx="151">
                  <c:v>3.4013605442176909E-2</c:v>
                </c:pt>
                <c:pt idx="152">
                  <c:v>4.4265593561368055E-2</c:v>
                </c:pt>
                <c:pt idx="153">
                  <c:v>7.8867542972699711E-2</c:v>
                </c:pt>
                <c:pt idx="154">
                  <c:v>4.9000000000000155E-2</c:v>
                </c:pt>
                <c:pt idx="155">
                  <c:v>5.7750759878419489E-2</c:v>
                </c:pt>
                <c:pt idx="156">
                  <c:v>6.0843964671246198E-2</c:v>
                </c:pt>
                <c:pt idx="157">
                  <c:v>6.7932067932068074E-2</c:v>
                </c:pt>
                <c:pt idx="158">
                  <c:v>-5.9299191374662996E-2</c:v>
                </c:pt>
                <c:pt idx="159">
                  <c:v>4.9951028403526054E-2</c:v>
                </c:pt>
                <c:pt idx="160">
                  <c:v>4.8000000000000043E-2</c:v>
                </c:pt>
                <c:pt idx="161">
                  <c:v>1.2670565302144388E-2</c:v>
                </c:pt>
                <c:pt idx="162">
                  <c:v>8.0919080919080955E-2</c:v>
                </c:pt>
                <c:pt idx="163">
                  <c:v>5.12820512820511E-2</c:v>
                </c:pt>
                <c:pt idx="164">
                  <c:v>9.7729516288252771E-2</c:v>
                </c:pt>
                <c:pt idx="165">
                  <c:v>0</c:v>
                </c:pt>
                <c:pt idx="166">
                  <c:v>4.6992481203007586E-3</c:v>
                </c:pt>
                <c:pt idx="167">
                  <c:v>4.7206165703275627E-2</c:v>
                </c:pt>
                <c:pt idx="168">
                  <c:v>0</c:v>
                </c:pt>
                <c:pt idx="169">
                  <c:v>3.336510962821726E-2</c:v>
                </c:pt>
                <c:pt idx="170">
                  <c:v>5.1724137931034475E-2</c:v>
                </c:pt>
                <c:pt idx="171">
                  <c:v>3.7002775208141436E-3</c:v>
                </c:pt>
                <c:pt idx="172">
                  <c:v>-1.0289990645463098E-2</c:v>
                </c:pt>
                <c:pt idx="173">
                  <c:v>2.387774594078329E-2</c:v>
                </c:pt>
                <c:pt idx="174">
                  <c:v>3.5447761194029814E-2</c:v>
                </c:pt>
                <c:pt idx="175">
                  <c:v>8.3015267175572616E-2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Ordenes!$A$47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Ordenes!$R$38:$GH$38</c:f>
              <c:numCache>
                <c:formatCode>m/d/yyyy</c:formatCode>
                <c:ptCount val="173"/>
                <c:pt idx="0">
                  <c:v>37011</c:v>
                </c:pt>
                <c:pt idx="1">
                  <c:v>37042</c:v>
                </c:pt>
                <c:pt idx="2">
                  <c:v>37072</c:v>
                </c:pt>
                <c:pt idx="3">
                  <c:v>37103</c:v>
                </c:pt>
                <c:pt idx="4">
                  <c:v>37134</c:v>
                </c:pt>
                <c:pt idx="5">
                  <c:v>37164</c:v>
                </c:pt>
                <c:pt idx="6">
                  <c:v>37195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</c:numCache>
            </c:numRef>
          </c:cat>
          <c:val>
            <c:numRef>
              <c:f>Ordenes!$R$47:$GR$47</c:f>
              <c:numCache>
                <c:formatCode>0.0%</c:formatCode>
                <c:ptCount val="183"/>
                <c:pt idx="0">
                  <c:v>0.17679558011049723</c:v>
                </c:pt>
                <c:pt idx="1">
                  <c:v>0.10465116279069764</c:v>
                </c:pt>
                <c:pt idx="2">
                  <c:v>0.13315926892950403</c:v>
                </c:pt>
                <c:pt idx="3">
                  <c:v>6.1480552070263483E-2</c:v>
                </c:pt>
                <c:pt idx="4">
                  <c:v>0.12939698492462326</c:v>
                </c:pt>
                <c:pt idx="5">
                  <c:v>5.2697616060225938E-2</c:v>
                </c:pt>
                <c:pt idx="6">
                  <c:v>-2.4330900243308973E-3</c:v>
                </c:pt>
                <c:pt idx="7">
                  <c:v>1.8472906403940836E-2</c:v>
                </c:pt>
                <c:pt idx="8">
                  <c:v>8.4848484848485395E-3</c:v>
                </c:pt>
                <c:pt idx="9">
                  <c:v>5.2503052503052539E-2</c:v>
                </c:pt>
                <c:pt idx="10">
                  <c:v>-4.0000000000000036E-2</c:v>
                </c:pt>
                <c:pt idx="11">
                  <c:v>1.4201183431952646E-2</c:v>
                </c:pt>
                <c:pt idx="12">
                  <c:v>8.3135391923991886E-3</c:v>
                </c:pt>
                <c:pt idx="13">
                  <c:v>-7.9817559863170073E-3</c:v>
                </c:pt>
                <c:pt idx="14">
                  <c:v>3.0915576694411584E-2</c:v>
                </c:pt>
                <c:pt idx="15">
                  <c:v>2.2300469483568008E-2</c:v>
                </c:pt>
                <c:pt idx="16">
                  <c:v>0.11695906432748537</c:v>
                </c:pt>
                <c:pt idx="17">
                  <c:v>1.8433179723502446E-2</c:v>
                </c:pt>
                <c:pt idx="18">
                  <c:v>3.664302600472813E-2</c:v>
                </c:pt>
                <c:pt idx="19">
                  <c:v>-5.5617352614015791E-3</c:v>
                </c:pt>
                <c:pt idx="20">
                  <c:v>3.5756853396899935E-3</c:v>
                </c:pt>
                <c:pt idx="21">
                  <c:v>8.5365853658536661E-2</c:v>
                </c:pt>
                <c:pt idx="22">
                  <c:v>9.5525997581620281E-2</c:v>
                </c:pt>
                <c:pt idx="23">
                  <c:v>1.3221153846153744E-2</c:v>
                </c:pt>
                <c:pt idx="24">
                  <c:v>-1.1600928074245953E-2</c:v>
                </c:pt>
                <c:pt idx="25">
                  <c:v>5.5147058823529438E-2</c:v>
                </c:pt>
                <c:pt idx="26">
                  <c:v>-3.0338389731622062E-2</c:v>
                </c:pt>
                <c:pt idx="27">
                  <c:v>4.7114252061246642E-3</c:v>
                </c:pt>
                <c:pt idx="28">
                  <c:v>2.2988505747125743E-3</c:v>
                </c:pt>
                <c:pt idx="29">
                  <c:v>-5.7670126874279637E-3</c:v>
                </c:pt>
                <c:pt idx="30">
                  <c:v>-3.4443168771526311E-3</c:v>
                </c:pt>
                <c:pt idx="31">
                  <c:v>-8.376963350785338E-2</c:v>
                </c:pt>
                <c:pt idx="32">
                  <c:v>-4.5248868778281492E-3</c:v>
                </c:pt>
                <c:pt idx="33">
                  <c:v>-5.7012542759407037E-3</c:v>
                </c:pt>
                <c:pt idx="34">
                  <c:v>-8.9485458612976743E-3</c:v>
                </c:pt>
                <c:pt idx="35">
                  <c:v>6.5320665083135498E-2</c:v>
                </c:pt>
                <c:pt idx="36">
                  <c:v>5.0561797752809001E-2</c:v>
                </c:pt>
                <c:pt idx="37">
                  <c:v>3.6423841059602724E-2</c:v>
                </c:pt>
                <c:pt idx="38">
                  <c:v>8.778173190984595E-2</c:v>
                </c:pt>
                <c:pt idx="39">
                  <c:v>8.2159624413145504E-2</c:v>
                </c:pt>
                <c:pt idx="40">
                  <c:v>3.4843205574912828E-2</c:v>
                </c:pt>
                <c:pt idx="41">
                  <c:v>0.1107099879663056</c:v>
                </c:pt>
                <c:pt idx="42">
                  <c:v>8.3235638921453692E-2</c:v>
                </c:pt>
                <c:pt idx="43">
                  <c:v>3.7844036697247674E-2</c:v>
                </c:pt>
                <c:pt idx="44">
                  <c:v>0.11832946635730868</c:v>
                </c:pt>
                <c:pt idx="45">
                  <c:v>3.4562211981566726E-2</c:v>
                </c:pt>
                <c:pt idx="46">
                  <c:v>9.1428571428571193E-3</c:v>
                </c:pt>
                <c:pt idx="47">
                  <c:v>7.0454545454545547E-2</c:v>
                </c:pt>
                <c:pt idx="48">
                  <c:v>5.0458715596330084E-2</c:v>
                </c:pt>
                <c:pt idx="49">
                  <c:v>3.4988713318284459E-2</c:v>
                </c:pt>
                <c:pt idx="50">
                  <c:v>0.10033444816053505</c:v>
                </c:pt>
                <c:pt idx="51">
                  <c:v>3.3155080213903787E-2</c:v>
                </c:pt>
                <c:pt idx="52">
                  <c:v>4.2598509052182987E-3</c:v>
                </c:pt>
                <c:pt idx="53">
                  <c:v>9.1603053435114434E-2</c:v>
                </c:pt>
                <c:pt idx="54">
                  <c:v>8.7852494577006501E-2</c:v>
                </c:pt>
                <c:pt idx="55">
                  <c:v>0.1515151515151516</c:v>
                </c:pt>
                <c:pt idx="56">
                  <c:v>3.4669555796316365E-2</c:v>
                </c:pt>
                <c:pt idx="57">
                  <c:v>0.10606060606060597</c:v>
                </c:pt>
                <c:pt idx="58">
                  <c:v>0.12265193370165739</c:v>
                </c:pt>
                <c:pt idx="59">
                  <c:v>5.2904564315352731E-2</c:v>
                </c:pt>
                <c:pt idx="60">
                  <c:v>0.14476614699331858</c:v>
                </c:pt>
                <c:pt idx="61">
                  <c:v>0.18233295583238962</c:v>
                </c:pt>
                <c:pt idx="62">
                  <c:v>8.5987261146496685E-2</c:v>
                </c:pt>
                <c:pt idx="63">
                  <c:v>0.11572052401746724</c:v>
                </c:pt>
                <c:pt idx="64">
                  <c:v>0.12431842966194107</c:v>
                </c:pt>
                <c:pt idx="65">
                  <c:v>8.2066869300911893E-2</c:v>
                </c:pt>
                <c:pt idx="66">
                  <c:v>6.00414078674949E-2</c:v>
                </c:pt>
                <c:pt idx="67">
                  <c:v>0.10710498409331937</c:v>
                </c:pt>
                <c:pt idx="68">
                  <c:v>3.8961038961039085E-2</c:v>
                </c:pt>
                <c:pt idx="69">
                  <c:v>6.0817547357926216E-2</c:v>
                </c:pt>
                <c:pt idx="70">
                  <c:v>9.9415204678362512E-2</c:v>
                </c:pt>
                <c:pt idx="71">
                  <c:v>0.13507853403141357</c:v>
                </c:pt>
                <c:pt idx="72">
                  <c:v>4.3052837573385405E-2</c:v>
                </c:pt>
                <c:pt idx="73">
                  <c:v>8.562992125984259E-2</c:v>
                </c:pt>
                <c:pt idx="74">
                  <c:v>9.6551724137931005E-2</c:v>
                </c:pt>
                <c:pt idx="75">
                  <c:v>8.3657587548638279E-2</c:v>
                </c:pt>
                <c:pt idx="76">
                  <c:v>5.6513409961685745E-2</c:v>
                </c:pt>
                <c:pt idx="77">
                  <c:v>8.602150537634401E-2</c:v>
                </c:pt>
                <c:pt idx="78">
                  <c:v>0.12720156555772988</c:v>
                </c:pt>
                <c:pt idx="79">
                  <c:v>8.6323957322987477E-2</c:v>
                </c:pt>
                <c:pt idx="80">
                  <c:v>0.11610486891385774</c:v>
                </c:pt>
                <c:pt idx="81">
                  <c:v>7.2265625E-2</c:v>
                </c:pt>
                <c:pt idx="82">
                  <c:v>6.8007662835249061E-2</c:v>
                </c:pt>
                <c:pt idx="83">
                  <c:v>5.2884615384615419E-2</c:v>
                </c:pt>
                <c:pt idx="84">
                  <c:v>3.7593984962406068E-2</c:v>
                </c:pt>
                <c:pt idx="85">
                  <c:v>-6.0283687943262443E-2</c:v>
                </c:pt>
                <c:pt idx="86">
                  <c:v>-1.8450184501844991E-2</c:v>
                </c:pt>
                <c:pt idx="87">
                  <c:v>-0.10037523452157593</c:v>
                </c:pt>
                <c:pt idx="88">
                  <c:v>-8.6128739800543919E-2</c:v>
                </c:pt>
                <c:pt idx="89">
                  <c:v>-0.15992812219227315</c:v>
                </c:pt>
                <c:pt idx="90">
                  <c:v>-0.26660682226211851</c:v>
                </c:pt>
                <c:pt idx="91">
                  <c:v>-0.32094288304623741</c:v>
                </c:pt>
                <c:pt idx="92">
                  <c:v>-0.36633663366336622</c:v>
                </c:pt>
                <c:pt idx="93">
                  <c:v>-0.42013888888888895</c:v>
                </c:pt>
                <c:pt idx="94">
                  <c:v>-0.36785714285714288</c:v>
                </c:pt>
                <c:pt idx="95">
                  <c:v>-0.35486577181208045</c:v>
                </c:pt>
                <c:pt idx="96">
                  <c:v>-0.31056466302367935</c:v>
                </c:pt>
                <c:pt idx="97">
                  <c:v>-0.25381165919282511</c:v>
                </c:pt>
                <c:pt idx="98">
                  <c:v>-0.21552511415525111</c:v>
                </c:pt>
                <c:pt idx="99">
                  <c:v>-0.26721014492753625</c:v>
                </c:pt>
                <c:pt idx="100">
                  <c:v>-0.14150943396226412</c:v>
                </c:pt>
                <c:pt idx="101">
                  <c:v>-0.15507518796992481</c:v>
                </c:pt>
                <c:pt idx="102">
                  <c:v>-9.4890510948905216E-2</c:v>
                </c:pt>
                <c:pt idx="103">
                  <c:v>-0.12301587301587291</c:v>
                </c:pt>
                <c:pt idx="104">
                  <c:v>-5.2406417112299541E-2</c:v>
                </c:pt>
                <c:pt idx="105">
                  <c:v>9.3023255813953432E-2</c:v>
                </c:pt>
                <c:pt idx="106">
                  <c:v>0.20427236315086783</c:v>
                </c:pt>
                <c:pt idx="107">
                  <c:v>0.33948863636363624</c:v>
                </c:pt>
                <c:pt idx="108">
                  <c:v>0.52245508982035949</c:v>
                </c:pt>
                <c:pt idx="109">
                  <c:v>0.41666666666666674</c:v>
                </c:pt>
                <c:pt idx="110">
                  <c:v>0.27828348504551359</c:v>
                </c:pt>
                <c:pt idx="111">
                  <c:v>0.33157199471598409</c:v>
                </c:pt>
                <c:pt idx="112">
                  <c:v>0.26682692307692313</c:v>
                </c:pt>
                <c:pt idx="113">
                  <c:v>0.19324796274738065</c:v>
                </c:pt>
                <c:pt idx="114">
                  <c:v>0.26699629171817052</c:v>
                </c:pt>
                <c:pt idx="115">
                  <c:v>0.16373626373626382</c:v>
                </c:pt>
                <c:pt idx="116">
                  <c:v>0.16240266963292549</c:v>
                </c:pt>
                <c:pt idx="117">
                  <c:v>0.24193548387096775</c:v>
                </c:pt>
                <c:pt idx="118">
                  <c:v>0.21945701357466052</c:v>
                </c:pt>
                <c:pt idx="119">
                  <c:v>0.1873589164785554</c:v>
                </c:pt>
                <c:pt idx="120">
                  <c:v>0.15565509518477061</c:v>
                </c:pt>
                <c:pt idx="121">
                  <c:v>0.15188470066518844</c:v>
                </c:pt>
                <c:pt idx="122">
                  <c:v>0.12831389183457054</c:v>
                </c:pt>
                <c:pt idx="123">
                  <c:v>3.34316617502457E-2</c:v>
                </c:pt>
                <c:pt idx="124">
                  <c:v>6.480558325024921E-2</c:v>
                </c:pt>
                <c:pt idx="125">
                  <c:v>9.5625635808748832E-2</c:v>
                </c:pt>
                <c:pt idx="126">
                  <c:v>3.9682539682539764E-2</c:v>
                </c:pt>
                <c:pt idx="127">
                  <c:v>-3.7950664136623402E-3</c:v>
                </c:pt>
                <c:pt idx="128">
                  <c:v>1.8536585365853675E-2</c:v>
                </c:pt>
                <c:pt idx="129">
                  <c:v>2.5365853658536608E-2</c:v>
                </c:pt>
                <c:pt idx="130">
                  <c:v>7.5542965061379252E-3</c:v>
                </c:pt>
                <c:pt idx="131">
                  <c:v>9.5693779904306719E-3</c:v>
                </c:pt>
                <c:pt idx="132">
                  <c:v>1.1131725417439675E-2</c:v>
                </c:pt>
                <c:pt idx="133">
                  <c:v>-1.8552875695732829E-2</c:v>
                </c:pt>
                <c:pt idx="134">
                  <c:v>1.2357414448669113E-2</c:v>
                </c:pt>
                <c:pt idx="135">
                  <c:v>3.8759689922480689E-2</c:v>
                </c:pt>
                <c:pt idx="136">
                  <c:v>1.5399422521655382E-2</c:v>
                </c:pt>
                <c:pt idx="137">
                  <c:v>-2.3496240601503793E-2</c:v>
                </c:pt>
                <c:pt idx="138">
                  <c:v>-1.9980970504281603E-2</c:v>
                </c:pt>
                <c:pt idx="139">
                  <c:v>-3.7453183520598232E-3</c:v>
                </c:pt>
                <c:pt idx="140">
                  <c:v>-1.5784586815227541E-2</c:v>
                </c:pt>
                <c:pt idx="141">
                  <c:v>-1.1450381679389388E-2</c:v>
                </c:pt>
                <c:pt idx="142">
                  <c:v>3.8095238095239292E-3</c:v>
                </c:pt>
                <c:pt idx="143">
                  <c:v>3.2567049808428949E-2</c:v>
                </c:pt>
                <c:pt idx="144">
                  <c:v>3.6156041864890742E-2</c:v>
                </c:pt>
                <c:pt idx="145">
                  <c:v>2.9053420805998043E-2</c:v>
                </c:pt>
                <c:pt idx="146">
                  <c:v>5.8767772511848282E-2</c:v>
                </c:pt>
                <c:pt idx="147">
                  <c:v>-7.3394495412844041E-3</c:v>
                </c:pt>
                <c:pt idx="148">
                  <c:v>7.844990548204156E-2</c:v>
                </c:pt>
                <c:pt idx="149">
                  <c:v>6.0093896713615091E-2</c:v>
                </c:pt>
                <c:pt idx="150">
                  <c:v>9.3283582089553896E-4</c:v>
                </c:pt>
                <c:pt idx="151">
                  <c:v>6.9194312796208468E-2</c:v>
                </c:pt>
                <c:pt idx="152">
                  <c:v>0.11645813282001916</c:v>
                </c:pt>
                <c:pt idx="153">
                  <c:v>0.1300970873786409</c:v>
                </c:pt>
                <c:pt idx="154">
                  <c:v>8.7406015037593932E-2</c:v>
                </c:pt>
                <c:pt idx="155">
                  <c:v>9.0566037735849036E-2</c:v>
                </c:pt>
                <c:pt idx="156">
                  <c:v>0.12065637065637058</c:v>
                </c:pt>
                <c:pt idx="157">
                  <c:v>8.6337760910815797E-2</c:v>
                </c:pt>
                <c:pt idx="158">
                  <c:v>6.4935064935064846E-2</c:v>
                </c:pt>
                <c:pt idx="159">
                  <c:v>9.0909090909090828E-2</c:v>
                </c:pt>
                <c:pt idx="160">
                  <c:v>8.19672131147553E-3</c:v>
                </c:pt>
                <c:pt idx="161">
                  <c:v>4.118173679498649E-2</c:v>
                </c:pt>
                <c:pt idx="162">
                  <c:v>0.12199630314232901</c:v>
                </c:pt>
                <c:pt idx="163">
                  <c:v>5.609114811568805E-2</c:v>
                </c:pt>
                <c:pt idx="164">
                  <c:v>8.5031000885739561E-2</c:v>
                </c:pt>
                <c:pt idx="165">
                  <c:v>0.1705498602050326</c:v>
                </c:pt>
                <c:pt idx="166">
                  <c:v>6.9148936170212671E-2</c:v>
                </c:pt>
                <c:pt idx="167">
                  <c:v>6.8965517241379448E-3</c:v>
                </c:pt>
                <c:pt idx="168">
                  <c:v>4.2955326460481169E-2</c:v>
                </c:pt>
                <c:pt idx="169">
                  <c:v>6.6551426101987943E-2</c:v>
                </c:pt>
                <c:pt idx="170">
                  <c:v>0.10640138408304511</c:v>
                </c:pt>
                <c:pt idx="171">
                  <c:v>3.1869078380706295E-2</c:v>
                </c:pt>
                <c:pt idx="172">
                  <c:v>-1.3973799126637543E-2</c:v>
                </c:pt>
                <c:pt idx="173">
                  <c:v>-2.8745644599303066E-2</c:v>
                </c:pt>
                <c:pt idx="174">
                  <c:v>-2.525252525252486E-3</c:v>
                </c:pt>
                <c:pt idx="175">
                  <c:v>5.6910569105691033E-2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84736"/>
        <c:axId val="313686272"/>
      </c:lineChart>
      <c:dateAx>
        <c:axId val="313684736"/>
        <c:scaling>
          <c:orientation val="minMax"/>
          <c:min val="40940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lang="es-ES"/>
            </a:pPr>
            <a:endParaRPr lang="en-US"/>
          </a:p>
        </c:txPr>
        <c:crossAx val="313686272"/>
        <c:crosses val="autoZero"/>
        <c:auto val="1"/>
        <c:lblOffset val="100"/>
        <c:baseTimeUnit val="months"/>
      </c:dateAx>
      <c:valAx>
        <c:axId val="313686272"/>
        <c:scaling>
          <c:orientation val="minMax"/>
          <c:max val="0.15000000000000008"/>
          <c:min val="-0.1500000000000000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1368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47633831144735"/>
          <c:y val="0.57839803454800753"/>
          <c:w val="0.53916436121160505"/>
          <c:h val="0.2078944637734237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lang="es-ES"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7606032117311"/>
          <c:y val="3.1597348818354375E-2"/>
          <c:w val="0.84566781277364045"/>
          <c:h val="0.77150092467723441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Industrial'!$N$32:$GB$32</c:f>
              <c:numCache>
                <c:formatCode>General</c:formatCode>
                <c:ptCount val="171"/>
                <c:pt idx="0">
                  <c:v>93.6</c:v>
                </c:pt>
                <c:pt idx="1">
                  <c:v>92.9</c:v>
                </c:pt>
                <c:pt idx="2" formatCode="0.0%">
                  <c:v>94.5</c:v>
                </c:pt>
                <c:pt idx="3" formatCode="0.0%">
                  <c:v>92.6</c:v>
                </c:pt>
                <c:pt idx="4" formatCode="0.0%">
                  <c:v>91</c:v>
                </c:pt>
                <c:pt idx="5" formatCode="0.0%">
                  <c:v>92.4</c:v>
                </c:pt>
                <c:pt idx="6" formatCode="0.0%">
                  <c:v>92.3</c:v>
                </c:pt>
                <c:pt idx="7" formatCode="0.0%">
                  <c:v>90</c:v>
                </c:pt>
                <c:pt idx="8" formatCode="0.0%">
                  <c:v>92.4</c:v>
                </c:pt>
                <c:pt idx="9" formatCode="0.0%">
                  <c:v>91.3</c:v>
                </c:pt>
                <c:pt idx="10" formatCode="0.0%">
                  <c:v>89.8</c:v>
                </c:pt>
                <c:pt idx="11" formatCode="0.0%">
                  <c:v>89</c:v>
                </c:pt>
                <c:pt idx="12" formatCode="0.0%">
                  <c:v>89.6</c:v>
                </c:pt>
                <c:pt idx="13" formatCode="0.0%">
                  <c:v>89.2</c:v>
                </c:pt>
                <c:pt idx="14" formatCode="0.0%">
                  <c:v>90</c:v>
                </c:pt>
                <c:pt idx="15" formatCode="0.0%">
                  <c:v>90.3</c:v>
                </c:pt>
                <c:pt idx="16" formatCode="0.0%">
                  <c:v>90.2</c:v>
                </c:pt>
                <c:pt idx="17" formatCode="0.0%">
                  <c:v>89.5</c:v>
                </c:pt>
                <c:pt idx="18" formatCode="0.0%">
                  <c:v>91.1</c:v>
                </c:pt>
                <c:pt idx="19" formatCode="0.0%">
                  <c:v>89.8</c:v>
                </c:pt>
                <c:pt idx="20" formatCode="0.0%">
                  <c:v>91.6</c:v>
                </c:pt>
                <c:pt idx="21" formatCode="0.0%">
                  <c:v>90.9</c:v>
                </c:pt>
                <c:pt idx="22" formatCode="0.0%">
                  <c:v>90</c:v>
                </c:pt>
                <c:pt idx="23" formatCode="0.0%">
                  <c:v>91.4</c:v>
                </c:pt>
                <c:pt idx="24" formatCode="0.0%">
                  <c:v>89.4</c:v>
                </c:pt>
                <c:pt idx="25" formatCode="0.0%">
                  <c:v>90.3</c:v>
                </c:pt>
                <c:pt idx="26" formatCode="0.0%">
                  <c:v>90.4</c:v>
                </c:pt>
                <c:pt idx="27" formatCode="0.0%">
                  <c:v>91</c:v>
                </c:pt>
                <c:pt idx="28" formatCode="0.0%">
                  <c:v>90.4</c:v>
                </c:pt>
                <c:pt idx="29" formatCode="0.0%">
                  <c:v>89.8</c:v>
                </c:pt>
                <c:pt idx="30" formatCode="0.0%">
                  <c:v>89.4</c:v>
                </c:pt>
                <c:pt idx="31" formatCode="0.0%">
                  <c:v>91.1</c:v>
                </c:pt>
                <c:pt idx="32" formatCode="0.0%">
                  <c:v>89</c:v>
                </c:pt>
                <c:pt idx="33" formatCode="0.0%">
                  <c:v>88.9</c:v>
                </c:pt>
                <c:pt idx="34" formatCode="0.0%">
                  <c:v>91.1</c:v>
                </c:pt>
                <c:pt idx="35" formatCode="0.0%">
                  <c:v>91.8</c:v>
                </c:pt>
                <c:pt idx="36" formatCode="0.0%">
                  <c:v>91.9</c:v>
                </c:pt>
                <c:pt idx="37" formatCode="0.0%">
                  <c:v>91.9</c:v>
                </c:pt>
                <c:pt idx="38" formatCode="0.0%">
                  <c:v>91.7</c:v>
                </c:pt>
                <c:pt idx="39" formatCode="0.0%">
                  <c:v>91.7</c:v>
                </c:pt>
                <c:pt idx="40" formatCode="0.0%">
                  <c:v>92.5</c:v>
                </c:pt>
                <c:pt idx="41" formatCode="0.0%">
                  <c:v>93.5</c:v>
                </c:pt>
                <c:pt idx="42" formatCode="0.0%">
                  <c:v>92.9</c:v>
                </c:pt>
                <c:pt idx="43" formatCode="0.0%">
                  <c:v>93.7</c:v>
                </c:pt>
                <c:pt idx="44" formatCode="0.0%">
                  <c:v>92.9</c:v>
                </c:pt>
                <c:pt idx="45" formatCode="0.0%">
                  <c:v>92.9</c:v>
                </c:pt>
                <c:pt idx="46" formatCode="0.0%">
                  <c:v>93.6</c:v>
                </c:pt>
                <c:pt idx="47" formatCode="0.0%">
                  <c:v>92.4</c:v>
                </c:pt>
                <c:pt idx="48" formatCode="0.0%">
                  <c:v>92.4</c:v>
                </c:pt>
                <c:pt idx="49" formatCode="0.0%">
                  <c:v>94.4</c:v>
                </c:pt>
                <c:pt idx="50" formatCode="0.0%">
                  <c:v>92.9</c:v>
                </c:pt>
                <c:pt idx="51" formatCode="0.0%">
                  <c:v>93.3</c:v>
                </c:pt>
                <c:pt idx="52" formatCode="0.0%">
                  <c:v>94.7</c:v>
                </c:pt>
                <c:pt idx="53" formatCode="0.0%">
                  <c:v>93.7</c:v>
                </c:pt>
                <c:pt idx="54" formatCode="0.0%">
                  <c:v>95.4</c:v>
                </c:pt>
                <c:pt idx="55" formatCode="0.0%">
                  <c:v>96.8</c:v>
                </c:pt>
                <c:pt idx="56" formatCode="0.0%">
                  <c:v>94.3</c:v>
                </c:pt>
                <c:pt idx="57" formatCode="0.0%">
                  <c:v>96.4</c:v>
                </c:pt>
                <c:pt idx="58" formatCode="0.0%">
                  <c:v>98.1</c:v>
                </c:pt>
                <c:pt idx="59" formatCode="0.0%">
                  <c:v>97.1</c:v>
                </c:pt>
                <c:pt idx="60" formatCode="0.0%">
                  <c:v>97.4</c:v>
                </c:pt>
                <c:pt idx="61" formatCode="0.0%">
                  <c:v>97.8</c:v>
                </c:pt>
                <c:pt idx="62" formatCode="0.0%">
                  <c:v>98</c:v>
                </c:pt>
                <c:pt idx="63" formatCode="0.0%">
                  <c:v>96.8</c:v>
                </c:pt>
                <c:pt idx="64" formatCode="0.0%">
                  <c:v>99.5</c:v>
                </c:pt>
                <c:pt idx="65" formatCode="0.0%">
                  <c:v>100.6</c:v>
                </c:pt>
                <c:pt idx="66" formatCode="0.0%">
                  <c:v>100.4</c:v>
                </c:pt>
                <c:pt idx="67" formatCode="0.0%">
                  <c:v>102</c:v>
                </c:pt>
                <c:pt idx="68" formatCode="0.0%">
                  <c:v>102.5</c:v>
                </c:pt>
                <c:pt idx="69" formatCode="0.0%">
                  <c:v>102.2</c:v>
                </c:pt>
                <c:pt idx="70" formatCode="0.0%">
                  <c:v>101.9</c:v>
                </c:pt>
                <c:pt idx="71" formatCode="0.0%">
                  <c:v>103.8</c:v>
                </c:pt>
                <c:pt idx="72" formatCode="0.0%">
                  <c:v>104.6</c:v>
                </c:pt>
                <c:pt idx="73" formatCode="0.0%">
                  <c:v>104.5</c:v>
                </c:pt>
                <c:pt idx="74" formatCode="0.0%">
                  <c:v>105.2</c:v>
                </c:pt>
                <c:pt idx="75" formatCode="0.0%">
                  <c:v>105.5</c:v>
                </c:pt>
                <c:pt idx="76" formatCode="0.0%">
                  <c:v>104.4</c:v>
                </c:pt>
                <c:pt idx="77" formatCode="0.0%">
                  <c:v>106.3</c:v>
                </c:pt>
                <c:pt idx="78" formatCode="0.0%">
                  <c:v>106.5</c:v>
                </c:pt>
                <c:pt idx="79" formatCode="0.0%">
                  <c:v>107.1</c:v>
                </c:pt>
                <c:pt idx="80" formatCode="0.0%">
                  <c:v>107.4</c:v>
                </c:pt>
                <c:pt idx="81" formatCode="0.0%">
                  <c:v>108.5</c:v>
                </c:pt>
                <c:pt idx="82" formatCode="0.0%">
                  <c:v>108.6</c:v>
                </c:pt>
                <c:pt idx="83" formatCode="0.0%">
                  <c:v>108.3</c:v>
                </c:pt>
                <c:pt idx="84" formatCode="0.0%">
                  <c:v>109.2</c:v>
                </c:pt>
                <c:pt idx="85" formatCode="0.0%">
                  <c:v>110.8</c:v>
                </c:pt>
                <c:pt idx="86" formatCode="0.0%">
                  <c:v>110.4</c:v>
                </c:pt>
                <c:pt idx="87" formatCode="0.0%">
                  <c:v>109.4</c:v>
                </c:pt>
                <c:pt idx="88" formatCode="0.0%">
                  <c:v>109.9</c:v>
                </c:pt>
                <c:pt idx="89" formatCode="0.0%">
                  <c:v>107.7</c:v>
                </c:pt>
                <c:pt idx="90" formatCode="0.0%">
                  <c:v>108.6</c:v>
                </c:pt>
                <c:pt idx="91" formatCode="0.0%">
                  <c:v>106.9</c:v>
                </c:pt>
                <c:pt idx="92" formatCode="0.0%">
                  <c:v>108.8</c:v>
                </c:pt>
                <c:pt idx="93" formatCode="0.0%">
                  <c:v>106.8</c:v>
                </c:pt>
                <c:pt idx="94" formatCode="0.0%">
                  <c:v>104.6</c:v>
                </c:pt>
                <c:pt idx="95" formatCode="0.0%">
                  <c:v>100.2</c:v>
                </c:pt>
                <c:pt idx="96" formatCode="0.0%">
                  <c:v>97</c:v>
                </c:pt>
                <c:pt idx="97" formatCode="0.0%">
                  <c:v>90.3</c:v>
                </c:pt>
                <c:pt idx="98" formatCode="0.0%">
                  <c:v>87.7</c:v>
                </c:pt>
                <c:pt idx="99" formatCode="0.0%">
                  <c:v>88.1</c:v>
                </c:pt>
                <c:pt idx="100" formatCode="0.0%">
                  <c:v>85.6</c:v>
                </c:pt>
                <c:pt idx="101" formatCode="0.0%">
                  <c:v>88.9</c:v>
                </c:pt>
                <c:pt idx="102" formatCode="0.0%">
                  <c:v>90.4</c:v>
                </c:pt>
                <c:pt idx="103" formatCode="0.0%">
                  <c:v>89.3</c:v>
                </c:pt>
                <c:pt idx="104" formatCode="0.0%">
                  <c:v>90.7</c:v>
                </c:pt>
                <c:pt idx="105" formatCode="0.0%">
                  <c:v>94</c:v>
                </c:pt>
                <c:pt idx="106" formatCode="0.0%">
                  <c:v>92.1</c:v>
                </c:pt>
                <c:pt idx="107" formatCode="0.0%">
                  <c:v>92.8</c:v>
                </c:pt>
                <c:pt idx="108" formatCode="0.0%">
                  <c:v>93.1</c:v>
                </c:pt>
                <c:pt idx="109" formatCode="0.0%">
                  <c:v>93.9</c:v>
                </c:pt>
                <c:pt idx="110" formatCode="0.0%">
                  <c:v>92.8</c:v>
                </c:pt>
                <c:pt idx="111" formatCode="0.0%">
                  <c:v>95.5</c:v>
                </c:pt>
                <c:pt idx="112" formatCode="0.0%">
                  <c:v>97.8</c:v>
                </c:pt>
                <c:pt idx="113" formatCode="0.0%">
                  <c:v>100.5</c:v>
                </c:pt>
                <c:pt idx="114" formatCode="0.0%">
                  <c:v>99.7</c:v>
                </c:pt>
                <c:pt idx="115" formatCode="0.0%">
                  <c:v>99.4</c:v>
                </c:pt>
                <c:pt idx="116" formatCode="0.0%">
                  <c:v>100.7</c:v>
                </c:pt>
                <c:pt idx="117" formatCode="0.0%">
                  <c:v>102</c:v>
                </c:pt>
                <c:pt idx="118" formatCode="0.0%">
                  <c:v>103.7</c:v>
                </c:pt>
                <c:pt idx="119" formatCode="0.0%">
                  <c:v>103.1</c:v>
                </c:pt>
                <c:pt idx="120" formatCode="0.0%">
                  <c:v>103.8</c:v>
                </c:pt>
                <c:pt idx="121" formatCode="0.0%">
                  <c:v>104.7</c:v>
                </c:pt>
                <c:pt idx="122" formatCode="0.0%">
                  <c:v>105.7</c:v>
                </c:pt>
                <c:pt idx="123" formatCode="0.0%">
                  <c:v>105.9</c:v>
                </c:pt>
                <c:pt idx="124" formatCode="0.0%">
                  <c:v>106.2</c:v>
                </c:pt>
                <c:pt idx="125" formatCode="0.0%">
                  <c:v>107.2</c:v>
                </c:pt>
                <c:pt idx="126" formatCode="0.0%">
                  <c:v>105.6</c:v>
                </c:pt>
                <c:pt idx="127" formatCode="0.0%">
                  <c:v>108.6</c:v>
                </c:pt>
                <c:pt idx="128" formatCode="0.0%">
                  <c:v>108</c:v>
                </c:pt>
                <c:pt idx="129" formatCode="0.0%">
                  <c:v>106.4</c:v>
                </c:pt>
                <c:pt idx="130" formatCode="0.0%">
                  <c:v>107.8</c:v>
                </c:pt>
                <c:pt idx="131" formatCode="0.0%">
                  <c:v>107.3</c:v>
                </c:pt>
                <c:pt idx="132" formatCode="0.0%">
                  <c:v>106.1</c:v>
                </c:pt>
                <c:pt idx="133" formatCode="0.0%">
                  <c:v>106.4</c:v>
                </c:pt>
                <c:pt idx="134" formatCode="0.0%">
                  <c:v>105.7</c:v>
                </c:pt>
                <c:pt idx="135" formatCode="0.0%">
                  <c:v>108</c:v>
                </c:pt>
                <c:pt idx="136" formatCode="0.0%">
                  <c:v>105.9</c:v>
                </c:pt>
                <c:pt idx="137" formatCode="0.0%">
                  <c:v>107.7</c:v>
                </c:pt>
                <c:pt idx="138" formatCode="0.0%">
                  <c:v>106.7</c:v>
                </c:pt>
                <c:pt idx="139" formatCode="0.0%">
                  <c:v>107.5</c:v>
                </c:pt>
                <c:pt idx="140" formatCode="0.0%">
                  <c:v>107.5</c:v>
                </c:pt>
                <c:pt idx="141" formatCode="0.0%">
                  <c:v>106.6</c:v>
                </c:pt>
                <c:pt idx="142" formatCode="0.0%">
                  <c:v>105.1</c:v>
                </c:pt>
                <c:pt idx="143" formatCode="0.0%">
                  <c:v>104.3</c:v>
                </c:pt>
                <c:pt idx="144" formatCode="0.0%">
                  <c:v>104.5</c:v>
                </c:pt>
                <c:pt idx="145" formatCode="0.0%">
                  <c:v>103.7</c:v>
                </c:pt>
                <c:pt idx="146" formatCode="0.0%">
                  <c:v>104.2</c:v>
                </c:pt>
                <c:pt idx="147" formatCode="0.0%">
                  <c:v>105.4</c:v>
                </c:pt>
                <c:pt idx="148" formatCode="0.0%">
                  <c:v>106.3</c:v>
                </c:pt>
                <c:pt idx="149" formatCode="0.0%">
                  <c:v>105.4</c:v>
                </c:pt>
                <c:pt idx="150" formatCode="0.0%">
                  <c:v>107.2</c:v>
                </c:pt>
                <c:pt idx="151" formatCode="0.0%">
                  <c:v>106</c:v>
                </c:pt>
                <c:pt idx="152" formatCode="0.0%">
                  <c:v>107.8</c:v>
                </c:pt>
                <c:pt idx="153" formatCode="0.0%">
                  <c:v>107.4</c:v>
                </c:pt>
                <c:pt idx="154" formatCode="0.0%">
                  <c:v>106.7</c:v>
                </c:pt>
                <c:pt idx="155" formatCode="0.0%">
                  <c:v>108.5</c:v>
                </c:pt>
                <c:pt idx="156" formatCode="0.0%">
                  <c:v>108.9</c:v>
                </c:pt>
                <c:pt idx="157" formatCode="0.0%">
                  <c:v>108.4</c:v>
                </c:pt>
                <c:pt idx="158" formatCode="0.0%">
                  <c:v>108.4</c:v>
                </c:pt>
                <c:pt idx="159" formatCode="0.0%">
                  <c:v>108.4</c:v>
                </c:pt>
                <c:pt idx="160" formatCode="0.0%">
                  <c:v>108</c:v>
                </c:pt>
                <c:pt idx="161" formatCode="0.0%">
                  <c:v>107.2</c:v>
                </c:pt>
                <c:pt idx="162" formatCode="0.0%">
                  <c:v>107.5</c:v>
                </c:pt>
                <c:pt idx="163" formatCode="0.0%">
                  <c:v>109</c:v>
                </c:pt>
                <c:pt idx="164" formatCode="0.0%">
                  <c:v>105.5</c:v>
                </c:pt>
                <c:pt idx="165" formatCode="0.0%">
                  <c:v>107.9</c:v>
                </c:pt>
                <c:pt idx="166" formatCode="0.0%">
                  <c:v>108.2</c:v>
                </c:pt>
                <c:pt idx="167" formatCode="0.0%">
                  <c:v>108.2</c:v>
                </c:pt>
                <c:pt idx="168" formatCode="0.0%">
                  <c:v>109.9</c:v>
                </c:pt>
                <c:pt idx="169" formatCode="0.0%">
                  <c:v>108.2</c:v>
                </c:pt>
                <c:pt idx="170" formatCode="0.0%">
                  <c:v>108.2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Industrial'!$N$33:$GI$33</c:f>
              <c:numCache>
                <c:formatCode>0.0%</c:formatCode>
                <c:ptCount val="178"/>
                <c:pt idx="1">
                  <c:v>6.3805104408352742E-2</c:v>
                </c:pt>
                <c:pt idx="2">
                  <c:v>5.2213393870601754E-2</c:v>
                </c:pt>
                <c:pt idx="3">
                  <c:v>4.0955631399317349E-2</c:v>
                </c:pt>
                <c:pt idx="4">
                  <c:v>1.3452914798206317E-2</c:v>
                </c:pt>
                <c:pt idx="5">
                  <c:v>1.097694840834329E-3</c:v>
                </c:pt>
                <c:pt idx="6">
                  <c:v>2.8184892897406888E-2</c:v>
                </c:pt>
                <c:pt idx="7">
                  <c:v>-2.0925110132158475E-2</c:v>
                </c:pt>
                <c:pt idx="8">
                  <c:v>-2.1881838074399029E-3</c:v>
                </c:pt>
                <c:pt idx="9">
                  <c:v>-1.6393442622950838E-2</c:v>
                </c:pt>
                <c:pt idx="10">
                  <c:v>-3.1798245614035103E-2</c:v>
                </c:pt>
                <c:pt idx="11">
                  <c:v>-4.4759825327510883E-2</c:v>
                </c:pt>
                <c:pt idx="12">
                  <c:v>-4.1259500542888183E-2</c:v>
                </c:pt>
                <c:pt idx="13">
                  <c:v>-3.7077426390403567E-2</c:v>
                </c:pt>
                <c:pt idx="14">
                  <c:v>-4.6386192017259908E-2</c:v>
                </c:pt>
                <c:pt idx="15">
                  <c:v>-2.9508196721311553E-2</c:v>
                </c:pt>
                <c:pt idx="16">
                  <c:v>-1.3274336283185861E-2</c:v>
                </c:pt>
                <c:pt idx="17">
                  <c:v>-2.9605263157894801E-2</c:v>
                </c:pt>
                <c:pt idx="18">
                  <c:v>-1.0964912280701733E-2</c:v>
                </c:pt>
                <c:pt idx="19">
                  <c:v>0</c:v>
                </c:pt>
                <c:pt idx="20">
                  <c:v>-4.3859649122807154E-3</c:v>
                </c:pt>
                <c:pt idx="21">
                  <c:v>-1.1111111111110628E-3</c:v>
                </c:pt>
                <c:pt idx="22">
                  <c:v>9.060022650056565E-3</c:v>
                </c:pt>
                <c:pt idx="23">
                  <c:v>3.3142857142857141E-2</c:v>
                </c:pt>
                <c:pt idx="24">
                  <c:v>6.7950169875425903E-3</c:v>
                </c:pt>
                <c:pt idx="25">
                  <c:v>1.5855039637599155E-2</c:v>
                </c:pt>
                <c:pt idx="26">
                  <c:v>1.8099547511312153E-2</c:v>
                </c:pt>
                <c:pt idx="27">
                  <c:v>1.3513513513513598E-2</c:v>
                </c:pt>
                <c:pt idx="28">
                  <c:v>4.484304932735439E-3</c:v>
                </c:pt>
                <c:pt idx="29">
                  <c:v>6.7796610169490457E-3</c:v>
                </c:pt>
                <c:pt idx="30">
                  <c:v>-1.8847006651884768E-2</c:v>
                </c:pt>
                <c:pt idx="31">
                  <c:v>1.5748031496062964E-2</c:v>
                </c:pt>
                <c:pt idx="32">
                  <c:v>-2.6431718061673881E-2</c:v>
                </c:pt>
                <c:pt idx="33">
                  <c:v>-2.1134593993325956E-2</c:v>
                </c:pt>
                <c:pt idx="34">
                  <c:v>1.4590347923681302E-2</c:v>
                </c:pt>
                <c:pt idx="35">
                  <c:v>7.7433628318583914E-3</c:v>
                </c:pt>
                <c:pt idx="36">
                  <c:v>2.8121484814398245E-2</c:v>
                </c:pt>
                <c:pt idx="37">
                  <c:v>2.1181716833890585E-2</c:v>
                </c:pt>
                <c:pt idx="38">
                  <c:v>2.1111111111111081E-2</c:v>
                </c:pt>
                <c:pt idx="39">
                  <c:v>1.2222222222222134E-2</c:v>
                </c:pt>
                <c:pt idx="40">
                  <c:v>3.0133928571428603E-2</c:v>
                </c:pt>
                <c:pt idx="41">
                  <c:v>4.7138047138047146E-2</c:v>
                </c:pt>
                <c:pt idx="42">
                  <c:v>4.5197740112994378E-2</c:v>
                </c:pt>
                <c:pt idx="43">
                  <c:v>3.6544850498338777E-2</c:v>
                </c:pt>
                <c:pt idx="44">
                  <c:v>4.8642533936651633E-2</c:v>
                </c:pt>
                <c:pt idx="45">
                  <c:v>5.1136363636363535E-2</c:v>
                </c:pt>
                <c:pt idx="46">
                  <c:v>3.6504424778760924E-2</c:v>
                </c:pt>
                <c:pt idx="47">
                  <c:v>1.2074643249176731E-2</c:v>
                </c:pt>
                <c:pt idx="48">
                  <c:v>8.7527352297591676E-3</c:v>
                </c:pt>
                <c:pt idx="49">
                  <c:v>2.8384279475982543E-2</c:v>
                </c:pt>
                <c:pt idx="50">
                  <c:v>1.5233949945592906E-2</c:v>
                </c:pt>
                <c:pt idx="51">
                  <c:v>3.4028540065861757E-2</c:v>
                </c:pt>
                <c:pt idx="52">
                  <c:v>2.8169014084507227E-2</c:v>
                </c:pt>
                <c:pt idx="53">
                  <c:v>5.3590568060022381E-3</c:v>
                </c:pt>
                <c:pt idx="54">
                  <c:v>3.3513513513513393E-2</c:v>
                </c:pt>
                <c:pt idx="55">
                  <c:v>3.6324786324786418E-2</c:v>
                </c:pt>
                <c:pt idx="56">
                  <c:v>1.7259978425026912E-2</c:v>
                </c:pt>
                <c:pt idx="57">
                  <c:v>4.4324324324324316E-2</c:v>
                </c:pt>
                <c:pt idx="58">
                  <c:v>5.0160085378868846E-2</c:v>
                </c:pt>
                <c:pt idx="59">
                  <c:v>5.6399132321041323E-2</c:v>
                </c:pt>
                <c:pt idx="60">
                  <c:v>5.8568329718004186E-2</c:v>
                </c:pt>
                <c:pt idx="61">
                  <c:v>4.5647558386411768E-2</c:v>
                </c:pt>
                <c:pt idx="62">
                  <c:v>5.7877813504823239E-2</c:v>
                </c:pt>
                <c:pt idx="63">
                  <c:v>3.8216560509554132E-2</c:v>
                </c:pt>
                <c:pt idx="64">
                  <c:v>5.0579557428872546E-2</c:v>
                </c:pt>
                <c:pt idx="65">
                  <c:v>7.356076759061847E-2</c:v>
                </c:pt>
                <c:pt idx="66">
                  <c:v>5.1255230125523132E-2</c:v>
                </c:pt>
                <c:pt idx="67">
                  <c:v>5.2577319587628901E-2</c:v>
                </c:pt>
                <c:pt idx="68">
                  <c:v>8.9077412513255627E-2</c:v>
                </c:pt>
                <c:pt idx="69">
                  <c:v>5.9006211180124168E-2</c:v>
                </c:pt>
                <c:pt idx="70">
                  <c:v>3.5569105691056979E-2</c:v>
                </c:pt>
                <c:pt idx="71">
                  <c:v>6.468172484599588E-2</c:v>
                </c:pt>
                <c:pt idx="72">
                  <c:v>7.1721311475409832E-2</c:v>
                </c:pt>
                <c:pt idx="73">
                  <c:v>5.9898477157360519E-2</c:v>
                </c:pt>
                <c:pt idx="74">
                  <c:v>6.5856129685916809E-2</c:v>
                </c:pt>
                <c:pt idx="75">
                  <c:v>8.1799591002045036E-2</c:v>
                </c:pt>
                <c:pt idx="76">
                  <c:v>5.2156469408224604E-2</c:v>
                </c:pt>
                <c:pt idx="77">
                  <c:v>6.1569016881827254E-2</c:v>
                </c:pt>
                <c:pt idx="78">
                  <c:v>6.5671641791044788E-2</c:v>
                </c:pt>
                <c:pt idx="79">
                  <c:v>5.4848188050930613E-2</c:v>
                </c:pt>
                <c:pt idx="80">
                  <c:v>5.1606621226874427E-2</c:v>
                </c:pt>
                <c:pt idx="81">
                  <c:v>6.5493646138807371E-2</c:v>
                </c:pt>
                <c:pt idx="82">
                  <c:v>7.1638861629047978E-2</c:v>
                </c:pt>
                <c:pt idx="83">
                  <c:v>5.0144648023143779E-2</c:v>
                </c:pt>
                <c:pt idx="84">
                  <c:v>4.9713193116634802E-2</c:v>
                </c:pt>
                <c:pt idx="85">
                  <c:v>6.0344827586206851E-2</c:v>
                </c:pt>
                <c:pt idx="86">
                  <c:v>4.9429657794676896E-2</c:v>
                </c:pt>
                <c:pt idx="87">
                  <c:v>4.0642722117202323E-2</c:v>
                </c:pt>
                <c:pt idx="88">
                  <c:v>5.6244041944709222E-2</c:v>
                </c:pt>
                <c:pt idx="89">
                  <c:v>1.3096351730589317E-2</c:v>
                </c:pt>
                <c:pt idx="90">
                  <c:v>2.1475256769374562E-2</c:v>
                </c:pt>
                <c:pt idx="91">
                  <c:v>0</c:v>
                </c:pt>
                <c:pt idx="92">
                  <c:v>1.388888888888884E-2</c:v>
                </c:pt>
                <c:pt idx="93">
                  <c:v>-1.4678899082568808E-2</c:v>
                </c:pt>
                <c:pt idx="94">
                  <c:v>-3.7545787545787634E-2</c:v>
                </c:pt>
                <c:pt idx="95">
                  <c:v>-7.7134986225895319E-2</c:v>
                </c:pt>
                <c:pt idx="96">
                  <c:v>-0.11839708561020035</c:v>
                </c:pt>
                <c:pt idx="97">
                  <c:v>-0.18608852755194227</c:v>
                </c:pt>
                <c:pt idx="98">
                  <c:v>-0.21014492753623193</c:v>
                </c:pt>
                <c:pt idx="99">
                  <c:v>-0.20799273387829242</c:v>
                </c:pt>
                <c:pt idx="100">
                  <c:v>-0.23646209386281591</c:v>
                </c:pt>
                <c:pt idx="101">
                  <c:v>-0.18467220683287167</c:v>
                </c:pt>
                <c:pt idx="102">
                  <c:v>-0.18007312614259596</c:v>
                </c:pt>
                <c:pt idx="103">
                  <c:v>-0.17548746518105851</c:v>
                </c:pt>
                <c:pt idx="104">
                  <c:v>-0.17808219178082196</c:v>
                </c:pt>
                <c:pt idx="105">
                  <c:v>-0.12849162011173199</c:v>
                </c:pt>
                <c:pt idx="106">
                  <c:v>-0.1274976213130351</c:v>
                </c:pt>
                <c:pt idx="107">
                  <c:v>-8.1592039800995053E-2</c:v>
                </c:pt>
                <c:pt idx="108">
                  <c:v>-4.2355371900826388E-2</c:v>
                </c:pt>
                <c:pt idx="109">
                  <c:v>4.3285238623751443E-2</c:v>
                </c:pt>
                <c:pt idx="110">
                  <c:v>6.6513761467889898E-2</c:v>
                </c:pt>
                <c:pt idx="111">
                  <c:v>9.174311926605494E-2</c:v>
                </c:pt>
                <c:pt idx="112">
                  <c:v>0.14893617021276606</c:v>
                </c:pt>
                <c:pt idx="113">
                  <c:v>0.13476783691959238</c:v>
                </c:pt>
                <c:pt idx="114">
                  <c:v>0.10590858416945381</c:v>
                </c:pt>
                <c:pt idx="115">
                  <c:v>0.11711711711711725</c:v>
                </c:pt>
                <c:pt idx="116">
                  <c:v>0.1166666666666667</c:v>
                </c:pt>
                <c:pt idx="117">
                  <c:v>8.760683760683774E-2</c:v>
                </c:pt>
                <c:pt idx="118">
                  <c:v>0.13304252998909494</c:v>
                </c:pt>
                <c:pt idx="119">
                  <c:v>0.12026002166847238</c:v>
                </c:pt>
                <c:pt idx="120">
                  <c:v>0.13592233009708732</c:v>
                </c:pt>
                <c:pt idx="121">
                  <c:v>0.11276595744680851</c:v>
                </c:pt>
                <c:pt idx="122">
                  <c:v>0.13655913978494616</c:v>
                </c:pt>
                <c:pt idx="123">
                  <c:v>0.11449579831932755</c:v>
                </c:pt>
                <c:pt idx="124">
                  <c:v>9.3621399176954778E-2</c:v>
                </c:pt>
                <c:pt idx="125">
                  <c:v>7.0858283433133717E-2</c:v>
                </c:pt>
                <c:pt idx="126">
                  <c:v>6.5524193548387011E-2</c:v>
                </c:pt>
                <c:pt idx="127">
                  <c:v>9.7782258064516236E-2</c:v>
                </c:pt>
                <c:pt idx="128">
                  <c:v>7.7611940298507376E-2</c:v>
                </c:pt>
                <c:pt idx="129">
                  <c:v>4.5186640471512884E-2</c:v>
                </c:pt>
                <c:pt idx="130">
                  <c:v>3.6573628488931531E-2</c:v>
                </c:pt>
                <c:pt idx="131">
                  <c:v>3.4816247582204918E-2</c:v>
                </c:pt>
                <c:pt idx="132">
                  <c:v>4.7483380816715215E-3</c:v>
                </c:pt>
                <c:pt idx="133">
                  <c:v>1.5296367112810794E-2</c:v>
                </c:pt>
                <c:pt idx="134">
                  <c:v>1.0406811731314969E-2</c:v>
                </c:pt>
                <c:pt idx="135">
                  <c:v>1.3195098963242335E-2</c:v>
                </c:pt>
                <c:pt idx="136">
                  <c:v>-3.7629350893696456E-3</c:v>
                </c:pt>
                <c:pt idx="137">
                  <c:v>3.7278657968313755E-3</c:v>
                </c:pt>
                <c:pt idx="138">
                  <c:v>8.5146641438031967E-3</c:v>
                </c:pt>
                <c:pt idx="139">
                  <c:v>-1.377410468319562E-2</c:v>
                </c:pt>
                <c:pt idx="140">
                  <c:v>-6.4635272391505572E-3</c:v>
                </c:pt>
                <c:pt idx="141">
                  <c:v>-9.3984962406024053E-4</c:v>
                </c:pt>
                <c:pt idx="142">
                  <c:v>-2.6926648096564532E-2</c:v>
                </c:pt>
                <c:pt idx="143">
                  <c:v>-2.710280373831786E-2</c:v>
                </c:pt>
                <c:pt idx="144">
                  <c:v>-1.1342155009451793E-2</c:v>
                </c:pt>
                <c:pt idx="145">
                  <c:v>-2.3540489642184581E-2</c:v>
                </c:pt>
                <c:pt idx="146">
                  <c:v>-2.1535580524344566E-2</c:v>
                </c:pt>
                <c:pt idx="147">
                  <c:v>-1.1162790697674452E-2</c:v>
                </c:pt>
                <c:pt idx="148">
                  <c:v>3.7771482530688516E-3</c:v>
                </c:pt>
                <c:pt idx="149">
                  <c:v>-2.1355617455895981E-2</c:v>
                </c:pt>
                <c:pt idx="150">
                  <c:v>5.6285178236399336E-3</c:v>
                </c:pt>
                <c:pt idx="151">
                  <c:v>-1.6759776536312998E-2</c:v>
                </c:pt>
                <c:pt idx="152">
                  <c:v>9.2936802973975219E-4</c:v>
                </c:pt>
                <c:pt idx="153">
                  <c:v>9.4073377234242805E-3</c:v>
                </c:pt>
                <c:pt idx="154">
                  <c:v>1.6221374045801484E-2</c:v>
                </c:pt>
                <c:pt idx="155">
                  <c:v>4.1306436119116441E-2</c:v>
                </c:pt>
                <c:pt idx="156">
                  <c:v>3.8240917782026873E-2</c:v>
                </c:pt>
                <c:pt idx="157">
                  <c:v>4.0501446480231573E-2</c:v>
                </c:pt>
                <c:pt idx="158">
                  <c:v>3.1578947368420929E-2</c:v>
                </c:pt>
                <c:pt idx="159">
                  <c:v>1.7873941674506177E-2</c:v>
                </c:pt>
                <c:pt idx="160">
                  <c:v>1.4111006585136421E-2</c:v>
                </c:pt>
                <c:pt idx="161">
                  <c:v>1.7077798861480087E-2</c:v>
                </c:pt>
                <c:pt idx="162">
                  <c:v>9.3283582089553896E-4</c:v>
                </c:pt>
                <c:pt idx="163">
                  <c:v>3.2196969696969724E-2</c:v>
                </c:pt>
                <c:pt idx="164">
                  <c:v>-2.3212627669452202E-2</c:v>
                </c:pt>
                <c:pt idx="165">
                  <c:v>4.6598322460391639E-3</c:v>
                </c:pt>
                <c:pt idx="166">
                  <c:v>1.5962441314554043E-2</c:v>
                </c:pt>
                <c:pt idx="167">
                  <c:v>-2.7675276752768818E-3</c:v>
                </c:pt>
                <c:pt idx="168">
                  <c:v>1.1970534069981609E-2</c:v>
                </c:pt>
                <c:pt idx="169">
                  <c:v>1.853568118628246E-3</c:v>
                </c:pt>
                <c:pt idx="170">
                  <c:v>6.4935064935065512E-3</c:v>
                </c:pt>
                <c:pt idx="171">
                  <c:v>4.6210720887245316E-3</c:v>
                </c:pt>
                <c:pt idx="172">
                  <c:v>1.1131725417439675E-2</c:v>
                </c:pt>
                <c:pt idx="173">
                  <c:v>1.9589552238805874E-2</c:v>
                </c:pt>
                <c:pt idx="174">
                  <c:v>1.8639328984156656E-2</c:v>
                </c:pt>
                <c:pt idx="175">
                  <c:v>1.2844036697247763E-2</c:v>
                </c:pt>
                <c:pt idx="176">
                  <c:v>2.946768060836491E-2</c:v>
                </c:pt>
                <c:pt idx="177">
                  <c:v>6.4935064935065512E-3</c:v>
                </c:pt>
              </c:numCache>
            </c:numRef>
          </c:val>
          <c:smooth val="0"/>
        </c:ser>
        <c:ser>
          <c:idx val="2"/>
          <c:order val="2"/>
          <c:spPr>
            <a:ln w="19050"/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Industrial'!$N$34:$GI$34</c:f>
              <c:numCache>
                <c:formatCode>0.0%</c:formatCode>
                <c:ptCount val="178"/>
                <c:pt idx="1">
                  <c:v>7.8014184397163122E-2</c:v>
                </c:pt>
                <c:pt idx="2">
                  <c:v>6.3437139561707045E-2</c:v>
                </c:pt>
                <c:pt idx="3">
                  <c:v>4.4930875576036922E-2</c:v>
                </c:pt>
                <c:pt idx="4">
                  <c:v>1.3651877133105561E-2</c:v>
                </c:pt>
                <c:pt idx="5">
                  <c:v>1.1111111111110628E-3</c:v>
                </c:pt>
                <c:pt idx="6">
                  <c:v>2.8409090909090828E-2</c:v>
                </c:pt>
                <c:pt idx="7">
                  <c:v>-1.8994413407821265E-2</c:v>
                </c:pt>
                <c:pt idx="8">
                  <c:v>-1.1074197120708451E-3</c:v>
                </c:pt>
                <c:pt idx="9">
                  <c:v>-1.5486725663716894E-2</c:v>
                </c:pt>
                <c:pt idx="10">
                  <c:v>-2.9933481152993324E-2</c:v>
                </c:pt>
                <c:pt idx="11">
                  <c:v>-4.8458149779735615E-2</c:v>
                </c:pt>
                <c:pt idx="12">
                  <c:v>-5.0273224043715814E-2</c:v>
                </c:pt>
                <c:pt idx="13">
                  <c:v>-4.166666666666663E-2</c:v>
                </c:pt>
                <c:pt idx="14">
                  <c:v>-4.9891540130151957E-2</c:v>
                </c:pt>
                <c:pt idx="15">
                  <c:v>-3.19735391400221E-2</c:v>
                </c:pt>
                <c:pt idx="16">
                  <c:v>-1.3468013468013296E-2</c:v>
                </c:pt>
                <c:pt idx="17">
                  <c:v>-3.4406215316315159E-2</c:v>
                </c:pt>
                <c:pt idx="18">
                  <c:v>-1.1049723756906049E-2</c:v>
                </c:pt>
                <c:pt idx="19">
                  <c:v>0</c:v>
                </c:pt>
                <c:pt idx="20">
                  <c:v>-4.4345898004435336E-3</c:v>
                </c:pt>
                <c:pt idx="21">
                  <c:v>-3.370786516853852E-3</c:v>
                </c:pt>
                <c:pt idx="22">
                  <c:v>5.7142857142857828E-3</c:v>
                </c:pt>
                <c:pt idx="23">
                  <c:v>3.7037037037036979E-2</c:v>
                </c:pt>
                <c:pt idx="24">
                  <c:v>1.2658227848101111E-2</c:v>
                </c:pt>
                <c:pt idx="25">
                  <c:v>1.4874141876430214E-2</c:v>
                </c:pt>
                <c:pt idx="26">
                  <c:v>1.2557077625570789E-2</c:v>
                </c:pt>
                <c:pt idx="27">
                  <c:v>7.9726651480638289E-3</c:v>
                </c:pt>
                <c:pt idx="28">
                  <c:v>3.4129692832765013E-3</c:v>
                </c:pt>
                <c:pt idx="29">
                  <c:v>5.7471264367816577E-3</c:v>
                </c:pt>
                <c:pt idx="30">
                  <c:v>-2.6815642458100641E-2</c:v>
                </c:pt>
                <c:pt idx="31">
                  <c:v>1.5945330296127658E-2</c:v>
                </c:pt>
                <c:pt idx="32">
                  <c:v>-3.1180400890868598E-2</c:v>
                </c:pt>
                <c:pt idx="33">
                  <c:v>-2.2547914317925577E-2</c:v>
                </c:pt>
                <c:pt idx="34">
                  <c:v>1.5909090909090873E-2</c:v>
                </c:pt>
                <c:pt idx="35">
                  <c:v>6.6964285714286031E-3</c:v>
                </c:pt>
                <c:pt idx="36">
                  <c:v>2.9545454545454541E-2</c:v>
                </c:pt>
                <c:pt idx="37">
                  <c:v>1.3528748590755368E-2</c:v>
                </c:pt>
                <c:pt idx="38">
                  <c:v>1.916572717023679E-2</c:v>
                </c:pt>
                <c:pt idx="39">
                  <c:v>1.4689265536723228E-2</c:v>
                </c:pt>
                <c:pt idx="40">
                  <c:v>3.287981859410416E-2</c:v>
                </c:pt>
                <c:pt idx="41">
                  <c:v>5.2571428571428491E-2</c:v>
                </c:pt>
                <c:pt idx="42">
                  <c:v>5.0516647531573033E-2</c:v>
                </c:pt>
                <c:pt idx="43">
                  <c:v>3.811659192825112E-2</c:v>
                </c:pt>
                <c:pt idx="44">
                  <c:v>5.4022988505747049E-2</c:v>
                </c:pt>
                <c:pt idx="45">
                  <c:v>5.4209919261822392E-2</c:v>
                </c:pt>
                <c:pt idx="46">
                  <c:v>3.4675615212527822E-2</c:v>
                </c:pt>
                <c:pt idx="47">
                  <c:v>8.8691796008868451E-3</c:v>
                </c:pt>
                <c:pt idx="48">
                  <c:v>0</c:v>
                </c:pt>
                <c:pt idx="49">
                  <c:v>3.8932146829810943E-2</c:v>
                </c:pt>
                <c:pt idx="50">
                  <c:v>1.6592920353982299E-2</c:v>
                </c:pt>
                <c:pt idx="51">
                  <c:v>3.563474387527843E-2</c:v>
                </c:pt>
                <c:pt idx="52">
                  <c:v>2.9637760702524663E-2</c:v>
                </c:pt>
                <c:pt idx="53">
                  <c:v>5.4288816503800241E-3</c:v>
                </c:pt>
                <c:pt idx="54">
                  <c:v>3.3879781420764976E-2</c:v>
                </c:pt>
                <c:pt idx="55">
                  <c:v>3.6717062634989306E-2</c:v>
                </c:pt>
                <c:pt idx="56">
                  <c:v>1.7448200654307522E-2</c:v>
                </c:pt>
                <c:pt idx="57">
                  <c:v>4.9234135667395984E-2</c:v>
                </c:pt>
                <c:pt idx="58">
                  <c:v>5.7297297297297156E-2</c:v>
                </c:pt>
                <c:pt idx="59">
                  <c:v>6.1538461538461542E-2</c:v>
                </c:pt>
                <c:pt idx="60">
                  <c:v>6.5121412803532008E-2</c:v>
                </c:pt>
                <c:pt idx="61">
                  <c:v>3.8543897216273937E-2</c:v>
                </c:pt>
                <c:pt idx="62">
                  <c:v>6.0935799782372069E-2</c:v>
                </c:pt>
                <c:pt idx="63">
                  <c:v>3.8709677419354716E-2</c:v>
                </c:pt>
                <c:pt idx="64">
                  <c:v>5.4371002132196145E-2</c:v>
                </c:pt>
                <c:pt idx="65">
                  <c:v>8.3153347732181526E-2</c:v>
                </c:pt>
                <c:pt idx="66">
                  <c:v>5.3911205073995827E-2</c:v>
                </c:pt>
                <c:pt idx="67">
                  <c:v>5.7291666666666741E-2</c:v>
                </c:pt>
                <c:pt idx="68">
                  <c:v>9.539121114683824E-2</c:v>
                </c:pt>
                <c:pt idx="69">
                  <c:v>6.4650677789363842E-2</c:v>
                </c:pt>
                <c:pt idx="70">
                  <c:v>4.0899795501022407E-2</c:v>
                </c:pt>
                <c:pt idx="71">
                  <c:v>7.2463768115942129E-2</c:v>
                </c:pt>
                <c:pt idx="72">
                  <c:v>8.4974093264248651E-2</c:v>
                </c:pt>
                <c:pt idx="73">
                  <c:v>8.3505154639175183E-2</c:v>
                </c:pt>
                <c:pt idx="74">
                  <c:v>8.3076923076923048E-2</c:v>
                </c:pt>
                <c:pt idx="75">
                  <c:v>9.8343685300207095E-2</c:v>
                </c:pt>
                <c:pt idx="76">
                  <c:v>6.3700707785641963E-2</c:v>
                </c:pt>
                <c:pt idx="77">
                  <c:v>6.7796610169491567E-2</c:v>
                </c:pt>
                <c:pt idx="78">
                  <c:v>7.3219658976930724E-2</c:v>
                </c:pt>
                <c:pt idx="79">
                  <c:v>6.2068965517241281E-2</c:v>
                </c:pt>
                <c:pt idx="80">
                  <c:v>5.6751467710371761E-2</c:v>
                </c:pt>
                <c:pt idx="81">
                  <c:v>6.8560235063663155E-2</c:v>
                </c:pt>
                <c:pt idx="82">
                  <c:v>7.269155206286837E-2</c:v>
                </c:pt>
                <c:pt idx="83">
                  <c:v>5.212355212355213E-2</c:v>
                </c:pt>
                <c:pt idx="84">
                  <c:v>5.2531041069723061E-2</c:v>
                </c:pt>
                <c:pt idx="85">
                  <c:v>6.2797335870599547E-2</c:v>
                </c:pt>
                <c:pt idx="86">
                  <c:v>5.4924242424242431E-2</c:v>
                </c:pt>
                <c:pt idx="87">
                  <c:v>4.3355325164938785E-2</c:v>
                </c:pt>
                <c:pt idx="88">
                  <c:v>5.5133079847908606E-2</c:v>
                </c:pt>
                <c:pt idx="89">
                  <c:v>1.4939309056956285E-2</c:v>
                </c:pt>
                <c:pt idx="90">
                  <c:v>2.710280373831786E-2</c:v>
                </c:pt>
                <c:pt idx="91">
                  <c:v>2.7829313543599188E-3</c:v>
                </c:pt>
                <c:pt idx="92">
                  <c:v>2.1296296296296369E-2</c:v>
                </c:pt>
                <c:pt idx="93">
                  <c:v>-1.2832263978001746E-2</c:v>
                </c:pt>
                <c:pt idx="94">
                  <c:v>-3.5714285714285809E-2</c:v>
                </c:pt>
                <c:pt idx="95">
                  <c:v>-7.5229357798165197E-2</c:v>
                </c:pt>
                <c:pt idx="96">
                  <c:v>-0.12068965517241381</c:v>
                </c:pt>
                <c:pt idx="97">
                  <c:v>-0.20143240823634734</c:v>
                </c:pt>
                <c:pt idx="98">
                  <c:v>-0.22441651705565524</c:v>
                </c:pt>
                <c:pt idx="99">
                  <c:v>-0.21589882565492324</c:v>
                </c:pt>
                <c:pt idx="100">
                  <c:v>-0.24144144144144142</c:v>
                </c:pt>
                <c:pt idx="101">
                  <c:v>-0.18951241950321995</c:v>
                </c:pt>
                <c:pt idx="102">
                  <c:v>-0.19199272065514106</c:v>
                </c:pt>
                <c:pt idx="103">
                  <c:v>-0.18686401480111003</c:v>
                </c:pt>
                <c:pt idx="104">
                  <c:v>-0.19220308250226659</c:v>
                </c:pt>
                <c:pt idx="105">
                  <c:v>-0.13649025069637888</c:v>
                </c:pt>
                <c:pt idx="106">
                  <c:v>-0.13580246913580241</c:v>
                </c:pt>
                <c:pt idx="107">
                  <c:v>-8.6309523809523836E-2</c:v>
                </c:pt>
                <c:pt idx="108">
                  <c:v>-4.9535603715170407E-2</c:v>
                </c:pt>
                <c:pt idx="109">
                  <c:v>4.1479820627802644E-2</c:v>
                </c:pt>
                <c:pt idx="110">
                  <c:v>6.7129629629629539E-2</c:v>
                </c:pt>
                <c:pt idx="111">
                  <c:v>9.6774193548387233E-2</c:v>
                </c:pt>
                <c:pt idx="112">
                  <c:v>0.15083135391923985</c:v>
                </c:pt>
                <c:pt idx="113">
                  <c:v>0.1339387060158912</c:v>
                </c:pt>
                <c:pt idx="114">
                  <c:v>0.12162162162162149</c:v>
                </c:pt>
                <c:pt idx="115">
                  <c:v>0.12627986348122855</c:v>
                </c:pt>
                <c:pt idx="116">
                  <c:v>0.1301907968574636</c:v>
                </c:pt>
                <c:pt idx="117">
                  <c:v>9.7849462365591444E-2</c:v>
                </c:pt>
                <c:pt idx="118">
                  <c:v>0.14615384615384608</c:v>
                </c:pt>
                <c:pt idx="119">
                  <c:v>0.12703583061889256</c:v>
                </c:pt>
                <c:pt idx="120">
                  <c:v>0.14440825190010864</c:v>
                </c:pt>
                <c:pt idx="121">
                  <c:v>0.13347685683530663</c:v>
                </c:pt>
                <c:pt idx="122">
                  <c:v>0.15509761388286325</c:v>
                </c:pt>
                <c:pt idx="123">
                  <c:v>0.12605042016806722</c:v>
                </c:pt>
                <c:pt idx="124">
                  <c:v>0.11248710010319907</c:v>
                </c:pt>
                <c:pt idx="125">
                  <c:v>9.2092092092092015E-2</c:v>
                </c:pt>
                <c:pt idx="126">
                  <c:v>7.8313253012048278E-2</c:v>
                </c:pt>
                <c:pt idx="127">
                  <c:v>0.11717171717171704</c:v>
                </c:pt>
                <c:pt idx="128">
                  <c:v>9.235352532274077E-2</c:v>
                </c:pt>
                <c:pt idx="129">
                  <c:v>5.8765915768854038E-2</c:v>
                </c:pt>
                <c:pt idx="130">
                  <c:v>4.8897411313518768E-2</c:v>
                </c:pt>
                <c:pt idx="131">
                  <c:v>4.6242774566473965E-2</c:v>
                </c:pt>
                <c:pt idx="132">
                  <c:v>1.6129032258064502E-2</c:v>
                </c:pt>
                <c:pt idx="133">
                  <c:v>2.1842355175688555E-2</c:v>
                </c:pt>
                <c:pt idx="134">
                  <c:v>9.3896713615022609E-3</c:v>
                </c:pt>
                <c:pt idx="135">
                  <c:v>1.4925373134328401E-2</c:v>
                </c:pt>
                <c:pt idx="136">
                  <c:v>-9.27643784786647E-3</c:v>
                </c:pt>
                <c:pt idx="137">
                  <c:v>-1.8331805682858526E-3</c:v>
                </c:pt>
                <c:pt idx="138">
                  <c:v>1.8621973929235924E-3</c:v>
                </c:pt>
                <c:pt idx="139">
                  <c:v>-1.6274864376130127E-2</c:v>
                </c:pt>
                <c:pt idx="140">
                  <c:v>-1.1818181818181839E-2</c:v>
                </c:pt>
                <c:pt idx="141">
                  <c:v>-6.4754856614245293E-3</c:v>
                </c:pt>
                <c:pt idx="142">
                  <c:v>-3.1992687385740348E-2</c:v>
                </c:pt>
                <c:pt idx="143">
                  <c:v>-3.1307550644567139E-2</c:v>
                </c:pt>
                <c:pt idx="144">
                  <c:v>-1.0270774976657293E-2</c:v>
                </c:pt>
                <c:pt idx="145">
                  <c:v>-2.6022304832713727E-2</c:v>
                </c:pt>
                <c:pt idx="146">
                  <c:v>-1.7674418604651243E-2</c:v>
                </c:pt>
                <c:pt idx="147">
                  <c:v>-1.6544117647058765E-2</c:v>
                </c:pt>
                <c:pt idx="148">
                  <c:v>5.6179775280900124E-3</c:v>
                </c:pt>
                <c:pt idx="149">
                  <c:v>-1.9283746556473913E-2</c:v>
                </c:pt>
                <c:pt idx="150">
                  <c:v>8.3643122676579917E-3</c:v>
                </c:pt>
                <c:pt idx="151">
                  <c:v>-1.9301470588235281E-2</c:v>
                </c:pt>
                <c:pt idx="152">
                  <c:v>4.5998160073597028E-3</c:v>
                </c:pt>
                <c:pt idx="153">
                  <c:v>1.1173184357541777E-2</c:v>
                </c:pt>
                <c:pt idx="154">
                  <c:v>1.7941454202077267E-2</c:v>
                </c:pt>
                <c:pt idx="155">
                  <c:v>4.7528517110266177E-2</c:v>
                </c:pt>
                <c:pt idx="156">
                  <c:v>4.1509433962264142E-2</c:v>
                </c:pt>
                <c:pt idx="157">
                  <c:v>4.7709923664122078E-2</c:v>
                </c:pt>
                <c:pt idx="158">
                  <c:v>4.1666666666666741E-2</c:v>
                </c:pt>
                <c:pt idx="159">
                  <c:v>3.1775700934579598E-2</c:v>
                </c:pt>
                <c:pt idx="160">
                  <c:v>2.3277467411545683E-2</c:v>
                </c:pt>
                <c:pt idx="161">
                  <c:v>2.1535580524344455E-2</c:v>
                </c:pt>
                <c:pt idx="162">
                  <c:v>6.4516129032259339E-3</c:v>
                </c:pt>
                <c:pt idx="163">
                  <c:v>4.4048734770384179E-2</c:v>
                </c:pt>
                <c:pt idx="164">
                  <c:v>-2.0146520146520186E-2</c:v>
                </c:pt>
                <c:pt idx="165">
                  <c:v>9.208103130755152E-3</c:v>
                </c:pt>
                <c:pt idx="166">
                  <c:v>1.855287569573294E-2</c:v>
                </c:pt>
                <c:pt idx="167">
                  <c:v>-1.8148820326678861E-3</c:v>
                </c:pt>
                <c:pt idx="168">
                  <c:v>1.26811594202898E-2</c:v>
                </c:pt>
                <c:pt idx="169">
                  <c:v>-9.1074681238612065E-4</c:v>
                </c:pt>
                <c:pt idx="170">
                  <c:v>-9.0909090909085943E-4</c:v>
                </c:pt>
                <c:pt idx="171">
                  <c:v>-3.6231884057971175E-3</c:v>
                </c:pt>
                <c:pt idx="172">
                  <c:v>3.6396724294813776E-3</c:v>
                </c:pt>
                <c:pt idx="173">
                  <c:v>1.7415215398716821E-2</c:v>
                </c:pt>
                <c:pt idx="174">
                  <c:v>1.2820512820512775E-2</c:v>
                </c:pt>
                <c:pt idx="175">
                  <c:v>2.6929982046677292E-3</c:v>
                </c:pt>
                <c:pt idx="176">
                  <c:v>2.5233644859813165E-2</c:v>
                </c:pt>
                <c:pt idx="177">
                  <c:v>1.8248175182482562E-3</c:v>
                </c:pt>
              </c:numCache>
            </c:numRef>
          </c:val>
          <c:smooth val="0"/>
        </c:ser>
        <c:ser>
          <c:idx val="3"/>
          <c:order val="3"/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Industrial'!$N$35:$GI$35</c:f>
              <c:numCache>
                <c:formatCode>0.0%</c:formatCode>
                <c:ptCount val="178"/>
                <c:pt idx="1">
                  <c:v>-8.0920564216777957E-2</c:v>
                </c:pt>
                <c:pt idx="2">
                  <c:v>-0.10994397759103658</c:v>
                </c:pt>
                <c:pt idx="3">
                  <c:v>-0.13382899628252787</c:v>
                </c:pt>
                <c:pt idx="4">
                  <c:v>-0.13493253373313341</c:v>
                </c:pt>
                <c:pt idx="5">
                  <c:v>-9.1997008227374555E-2</c:v>
                </c:pt>
                <c:pt idx="6">
                  <c:v>-5.6250000000000022E-2</c:v>
                </c:pt>
                <c:pt idx="7">
                  <c:v>-7.7339520494973057E-2</c:v>
                </c:pt>
                <c:pt idx="8">
                  <c:v>-5.4095826893353904E-2</c:v>
                </c:pt>
                <c:pt idx="9">
                  <c:v>-3.8735177865612647E-2</c:v>
                </c:pt>
                <c:pt idx="10">
                  <c:v>-8.9285714285715079E-3</c:v>
                </c:pt>
                <c:pt idx="11">
                  <c:v>-6.6199376947040478E-2</c:v>
                </c:pt>
                <c:pt idx="12">
                  <c:v>-4.9295774647887258E-2</c:v>
                </c:pt>
                <c:pt idx="13">
                  <c:v>-4.2810985460420059E-2</c:v>
                </c:pt>
                <c:pt idx="14">
                  <c:v>-1.7309205350117929E-2</c:v>
                </c:pt>
                <c:pt idx="15">
                  <c:v>3.0901287553648071E-2</c:v>
                </c:pt>
                <c:pt idx="16">
                  <c:v>2.2530329289428108E-2</c:v>
                </c:pt>
                <c:pt idx="17">
                  <c:v>-4.3657331136738198E-2</c:v>
                </c:pt>
                <c:pt idx="18">
                  <c:v>-5.1324503311258263E-2</c:v>
                </c:pt>
                <c:pt idx="19">
                  <c:v>-5.1969823973176843E-2</c:v>
                </c:pt>
                <c:pt idx="20">
                  <c:v>-6.0457516339869288E-2</c:v>
                </c:pt>
                <c:pt idx="21">
                  <c:v>-5.0164473684210509E-2</c:v>
                </c:pt>
                <c:pt idx="22">
                  <c:v>-8.026208026208026E-2</c:v>
                </c:pt>
                <c:pt idx="23">
                  <c:v>-5.004170141784825E-2</c:v>
                </c:pt>
                <c:pt idx="24">
                  <c:v>-0.10864197530864195</c:v>
                </c:pt>
                <c:pt idx="25">
                  <c:v>-6.9198312236286919E-2</c:v>
                </c:pt>
                <c:pt idx="26">
                  <c:v>-0.1657325860688551</c:v>
                </c:pt>
                <c:pt idx="27">
                  <c:v>-4.5795170691090736E-2</c:v>
                </c:pt>
                <c:pt idx="28">
                  <c:v>-3.7288135593220417E-2</c:v>
                </c:pt>
                <c:pt idx="29">
                  <c:v>-4.134366925064592E-2</c:v>
                </c:pt>
                <c:pt idx="30">
                  <c:v>-1.2216404886561838E-2</c:v>
                </c:pt>
                <c:pt idx="31">
                  <c:v>8.8417329796652844E-4</c:v>
                </c:pt>
                <c:pt idx="32">
                  <c:v>-4.2608695652173956E-2</c:v>
                </c:pt>
                <c:pt idx="33">
                  <c:v>-4.3290043290043267E-2</c:v>
                </c:pt>
                <c:pt idx="34">
                  <c:v>-2.5823686553873459E-2</c:v>
                </c:pt>
                <c:pt idx="35">
                  <c:v>-4.4776119402985093E-2</c:v>
                </c:pt>
                <c:pt idx="36">
                  <c:v>3.1394275161588325E-2</c:v>
                </c:pt>
                <c:pt idx="37">
                  <c:v>-4.5330915684496875E-2</c:v>
                </c:pt>
                <c:pt idx="38">
                  <c:v>5.3742802303262893E-2</c:v>
                </c:pt>
                <c:pt idx="39">
                  <c:v>-4.3630017452007008E-2</c:v>
                </c:pt>
                <c:pt idx="40">
                  <c:v>-6.7781690140845008E-2</c:v>
                </c:pt>
                <c:pt idx="41">
                  <c:v>-4.4025157232704282E-2</c:v>
                </c:pt>
                <c:pt idx="42">
                  <c:v>-7.2438162544169682E-2</c:v>
                </c:pt>
                <c:pt idx="43">
                  <c:v>-7.2438162544169682E-2</c:v>
                </c:pt>
                <c:pt idx="44">
                  <c:v>-6.0853769300635685E-2</c:v>
                </c:pt>
                <c:pt idx="45">
                  <c:v>-6.606334841628958E-2</c:v>
                </c:pt>
                <c:pt idx="46">
                  <c:v>-6.1243144424131701E-2</c:v>
                </c:pt>
                <c:pt idx="47">
                  <c:v>-6.1580882352941235E-2</c:v>
                </c:pt>
                <c:pt idx="48">
                  <c:v>-7.0725156669650846E-2</c:v>
                </c:pt>
                <c:pt idx="49">
                  <c:v>2.8490028490029129E-3</c:v>
                </c:pt>
                <c:pt idx="50">
                  <c:v>-0.15300546448087426</c:v>
                </c:pt>
                <c:pt idx="51">
                  <c:v>-0.21350364963503643</c:v>
                </c:pt>
                <c:pt idx="52">
                  <c:v>-7.1765816808309846E-2</c:v>
                </c:pt>
                <c:pt idx="53">
                  <c:v>-5.3571428571428603E-2</c:v>
                </c:pt>
                <c:pt idx="54">
                  <c:v>-4.0000000000000036E-2</c:v>
                </c:pt>
                <c:pt idx="55">
                  <c:v>-3.0476190476190546E-2</c:v>
                </c:pt>
                <c:pt idx="56">
                  <c:v>-1.837524177949712E-2</c:v>
                </c:pt>
                <c:pt idx="57">
                  <c:v>-2.6162790697674465E-2</c:v>
                </c:pt>
                <c:pt idx="58">
                  <c:v>5.8422590068158975E-3</c:v>
                </c:pt>
                <c:pt idx="59">
                  <c:v>-1.860920666013699E-2</c:v>
                </c:pt>
                <c:pt idx="60">
                  <c:v>-1.9267822736031004E-3</c:v>
                </c:pt>
                <c:pt idx="61">
                  <c:v>-8.8068181818181768E-2</c:v>
                </c:pt>
                <c:pt idx="62">
                  <c:v>3.6559139784946293E-2</c:v>
                </c:pt>
                <c:pt idx="63">
                  <c:v>1.9721577726218076E-2</c:v>
                </c:pt>
                <c:pt idx="64">
                  <c:v>6.5106815869786505E-2</c:v>
                </c:pt>
                <c:pt idx="65">
                  <c:v>7.4478649453823209E-2</c:v>
                </c:pt>
                <c:pt idx="66">
                  <c:v>6.6468253968253954E-2</c:v>
                </c:pt>
                <c:pt idx="67">
                  <c:v>8.4479371316306562E-2</c:v>
                </c:pt>
                <c:pt idx="68">
                  <c:v>7.98029556650246E-2</c:v>
                </c:pt>
                <c:pt idx="69">
                  <c:v>9.5522388059701369E-2</c:v>
                </c:pt>
                <c:pt idx="70">
                  <c:v>6.0987415295256531E-2</c:v>
                </c:pt>
                <c:pt idx="71">
                  <c:v>0.13073852295409183</c:v>
                </c:pt>
                <c:pt idx="72">
                  <c:v>0.10424710424710426</c:v>
                </c:pt>
                <c:pt idx="73">
                  <c:v>0.19522326064382134</c:v>
                </c:pt>
                <c:pt idx="74">
                  <c:v>0.18672199170124482</c:v>
                </c:pt>
                <c:pt idx="75">
                  <c:v>0.25483503981797484</c:v>
                </c:pt>
                <c:pt idx="76">
                  <c:v>5.7306590257879542E-3</c:v>
                </c:pt>
                <c:pt idx="77">
                  <c:v>-1.3863216266173706E-2</c:v>
                </c:pt>
                <c:pt idx="78">
                  <c:v>-1.3023255813953583E-2</c:v>
                </c:pt>
                <c:pt idx="79">
                  <c:v>-2.7173913043478271E-2</c:v>
                </c:pt>
                <c:pt idx="80">
                  <c:v>-2.1897810218978075E-2</c:v>
                </c:pt>
                <c:pt idx="81">
                  <c:v>-1.9073569482288777E-2</c:v>
                </c:pt>
                <c:pt idx="82">
                  <c:v>-1.2773722627737127E-2</c:v>
                </c:pt>
                <c:pt idx="83">
                  <c:v>-6.531332744924967E-2</c:v>
                </c:pt>
                <c:pt idx="84">
                  <c:v>-4.0209790209790319E-2</c:v>
                </c:pt>
                <c:pt idx="85">
                  <c:v>4.4309296264118281E-2</c:v>
                </c:pt>
                <c:pt idx="86">
                  <c:v>5.6818181818181879E-2</c:v>
                </c:pt>
                <c:pt idx="87">
                  <c:v>-1.9945602901178638E-2</c:v>
                </c:pt>
                <c:pt idx="88">
                  <c:v>-2.2792022792022748E-2</c:v>
                </c:pt>
                <c:pt idx="89">
                  <c:v>-1.1246485473289658E-2</c:v>
                </c:pt>
                <c:pt idx="90">
                  <c:v>-1.8850141376058893E-3</c:v>
                </c:pt>
                <c:pt idx="91">
                  <c:v>-3.445065176908757E-2</c:v>
                </c:pt>
                <c:pt idx="92">
                  <c:v>5.5970149253730117E-3</c:v>
                </c:pt>
                <c:pt idx="93">
                  <c:v>-1.4814814814814725E-2</c:v>
                </c:pt>
                <c:pt idx="94">
                  <c:v>-2.6802218114602594E-2</c:v>
                </c:pt>
                <c:pt idx="95">
                  <c:v>-5.6657223796034994E-3</c:v>
                </c:pt>
                <c:pt idx="96">
                  <c:v>-8.1967213114753079E-3</c:v>
                </c:pt>
                <c:pt idx="97">
                  <c:v>-0.15557404326123125</c:v>
                </c:pt>
                <c:pt idx="98">
                  <c:v>-0.14392059553349879</c:v>
                </c:pt>
                <c:pt idx="99">
                  <c:v>1.7576318223866849E-2</c:v>
                </c:pt>
                <c:pt idx="100">
                  <c:v>6.8027210884353817E-2</c:v>
                </c:pt>
                <c:pt idx="101">
                  <c:v>3.0331753554502461E-2</c:v>
                </c:pt>
                <c:pt idx="102">
                  <c:v>3.5882908404154756E-2</c:v>
                </c:pt>
                <c:pt idx="103">
                  <c:v>3.6644165863066513E-2</c:v>
                </c:pt>
                <c:pt idx="104">
                  <c:v>3.9888682745825577E-2</c:v>
                </c:pt>
                <c:pt idx="105">
                  <c:v>3.6654135338345828E-2</c:v>
                </c:pt>
                <c:pt idx="106">
                  <c:v>2.6590693257359854E-2</c:v>
                </c:pt>
                <c:pt idx="107">
                  <c:v>3.228869895536568E-2</c:v>
                </c:pt>
                <c:pt idx="108">
                  <c:v>5.5096418732782926E-3</c:v>
                </c:pt>
                <c:pt idx="109">
                  <c:v>-7.98029556650246E-2</c:v>
                </c:pt>
                <c:pt idx="110">
                  <c:v>-0.11884057971014494</c:v>
                </c:pt>
                <c:pt idx="111">
                  <c:v>-0.10909090909090913</c:v>
                </c:pt>
                <c:pt idx="112">
                  <c:v>-7.0973612374886308E-2</c:v>
                </c:pt>
                <c:pt idx="113">
                  <c:v>-5.7037718491260381E-2</c:v>
                </c:pt>
                <c:pt idx="114">
                  <c:v>-5.7429352780309917E-2</c:v>
                </c:pt>
                <c:pt idx="115">
                  <c:v>-5.8604651162790677E-2</c:v>
                </c:pt>
                <c:pt idx="116">
                  <c:v>-8.7421944692239073E-2</c:v>
                </c:pt>
                <c:pt idx="117">
                  <c:v>-6.4369900271985414E-2</c:v>
                </c:pt>
                <c:pt idx="118">
                  <c:v>-5.5504162812210933E-2</c:v>
                </c:pt>
                <c:pt idx="119">
                  <c:v>-7.5436982520699192E-2</c:v>
                </c:pt>
                <c:pt idx="120">
                  <c:v>-0.15799086757990866</c:v>
                </c:pt>
                <c:pt idx="121">
                  <c:v>0.12847965738758038</c:v>
                </c:pt>
                <c:pt idx="122">
                  <c:v>0.16228070175438591</c:v>
                </c:pt>
                <c:pt idx="123">
                  <c:v>6.5306122448979709E-2</c:v>
                </c:pt>
                <c:pt idx="124">
                  <c:v>3.3300685602350777E-2</c:v>
                </c:pt>
                <c:pt idx="125">
                  <c:v>4.0975609756097597E-2</c:v>
                </c:pt>
                <c:pt idx="126">
                  <c:v>1.2572533849129597E-2</c:v>
                </c:pt>
                <c:pt idx="127">
                  <c:v>5.1383399209486091E-2</c:v>
                </c:pt>
                <c:pt idx="128">
                  <c:v>3.6168132942326459E-2</c:v>
                </c:pt>
                <c:pt idx="129">
                  <c:v>2.8100775193798277E-2</c:v>
                </c:pt>
                <c:pt idx="130">
                  <c:v>6.0724779627815861E-2</c:v>
                </c:pt>
                <c:pt idx="131">
                  <c:v>9.1542288557213913E-2</c:v>
                </c:pt>
                <c:pt idx="132">
                  <c:v>0.18004338394793917</c:v>
                </c:pt>
                <c:pt idx="133">
                  <c:v>2.0872865275142205E-2</c:v>
                </c:pt>
                <c:pt idx="134">
                  <c:v>-8.679245283018866E-2</c:v>
                </c:pt>
                <c:pt idx="135">
                  <c:v>6.9923371647509613E-2</c:v>
                </c:pt>
                <c:pt idx="136">
                  <c:v>6.6350710900473509E-3</c:v>
                </c:pt>
                <c:pt idx="137">
                  <c:v>6.5604498594189486E-3</c:v>
                </c:pt>
                <c:pt idx="138">
                  <c:v>2.8653295128939771E-2</c:v>
                </c:pt>
                <c:pt idx="139">
                  <c:v>1.6917293233082775E-2</c:v>
                </c:pt>
                <c:pt idx="140">
                  <c:v>8.4905660377359027E-3</c:v>
                </c:pt>
                <c:pt idx="141">
                  <c:v>2.3562676720075393E-2</c:v>
                </c:pt>
                <c:pt idx="142">
                  <c:v>-8.310249307479145E-3</c:v>
                </c:pt>
                <c:pt idx="143">
                  <c:v>-3.5551504102096732E-2</c:v>
                </c:pt>
                <c:pt idx="144">
                  <c:v>-4.9632352941176405E-2</c:v>
                </c:pt>
                <c:pt idx="145">
                  <c:v>-3.7174721189591087E-2</c:v>
                </c:pt>
                <c:pt idx="146">
                  <c:v>5.0619834710743827E-2</c:v>
                </c:pt>
                <c:pt idx="147">
                  <c:v>-0.12085944494180845</c:v>
                </c:pt>
                <c:pt idx="148">
                  <c:v>-9.4161958568750315E-4</c:v>
                </c:pt>
                <c:pt idx="149">
                  <c:v>-1.6759776536312998E-2</c:v>
                </c:pt>
                <c:pt idx="150">
                  <c:v>-2.7855153203342198E-3</c:v>
                </c:pt>
                <c:pt idx="151">
                  <c:v>6.4695009242143886E-3</c:v>
                </c:pt>
                <c:pt idx="152">
                  <c:v>1.5902712815715425E-2</c:v>
                </c:pt>
                <c:pt idx="153">
                  <c:v>-9.2081031307544858E-4</c:v>
                </c:pt>
                <c:pt idx="154">
                  <c:v>1.1173184357541777E-2</c:v>
                </c:pt>
                <c:pt idx="155">
                  <c:v>3.4971644612476371E-2</c:v>
                </c:pt>
                <c:pt idx="156">
                  <c:v>7.2533849129593708E-2</c:v>
                </c:pt>
                <c:pt idx="157">
                  <c:v>8.4942084942084994E-2</c:v>
                </c:pt>
                <c:pt idx="158">
                  <c:v>0.11406096361848572</c:v>
                </c:pt>
                <c:pt idx="159">
                  <c:v>0.12016293279022405</c:v>
                </c:pt>
                <c:pt idx="160">
                  <c:v>3.4872761545711617E-2</c:v>
                </c:pt>
                <c:pt idx="161">
                  <c:v>1.5151515151515138E-2</c:v>
                </c:pt>
                <c:pt idx="162">
                  <c:v>1.5828677839850869E-2</c:v>
                </c:pt>
                <c:pt idx="163">
                  <c:v>0</c:v>
                </c:pt>
                <c:pt idx="164">
                  <c:v>-4.604051565377576E-3</c:v>
                </c:pt>
                <c:pt idx="165">
                  <c:v>-1.8433179723502668E-3</c:v>
                </c:pt>
                <c:pt idx="166">
                  <c:v>-3.6832412523019054E-3</c:v>
                </c:pt>
                <c:pt idx="167">
                  <c:v>-8.2191780821918581E-3</c:v>
                </c:pt>
                <c:pt idx="168">
                  <c:v>-6.3119927862940184E-3</c:v>
                </c:pt>
                <c:pt idx="169">
                  <c:v>-2.8469750889679735E-2</c:v>
                </c:pt>
                <c:pt idx="170">
                  <c:v>-6.796116504854377E-2</c:v>
                </c:pt>
                <c:pt idx="171">
                  <c:v>-2.0000000000000018E-2</c:v>
                </c:pt>
                <c:pt idx="172">
                  <c:v>-1.8214936247723079E-2</c:v>
                </c:pt>
                <c:pt idx="173">
                  <c:v>6.5298507462687727E-3</c:v>
                </c:pt>
                <c:pt idx="174">
                  <c:v>-2.8414298808432603E-2</c:v>
                </c:pt>
                <c:pt idx="175">
                  <c:v>-2.2038567493112948E-2</c:v>
                </c:pt>
                <c:pt idx="176">
                  <c:v>-5.5504162812209934E-3</c:v>
                </c:pt>
                <c:pt idx="177">
                  <c:v>-1.9390581717451449E-2</c:v>
                </c:pt>
              </c:numCache>
            </c:numRef>
          </c:val>
          <c:smooth val="0"/>
        </c:ser>
        <c:ser>
          <c:idx val="4"/>
          <c:order val="4"/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Industrial'!$N$36:$GI$36</c:f>
              <c:numCache>
                <c:formatCode>0.0%</c:formatCode>
                <c:ptCount val="178"/>
                <c:pt idx="1">
                  <c:v>-2.1317829457364379E-2</c:v>
                </c:pt>
                <c:pt idx="2">
                  <c:v>-3.7000973709834462E-2</c:v>
                </c:pt>
                <c:pt idx="3">
                  <c:v>-3.6203522504892449E-2</c:v>
                </c:pt>
                <c:pt idx="4">
                  <c:v>9.8814229249000185E-4</c:v>
                </c:pt>
                <c:pt idx="5">
                  <c:v>9.9999999999988987E-4</c:v>
                </c:pt>
                <c:pt idx="6">
                  <c:v>-5.0251256281407253E-3</c:v>
                </c:pt>
                <c:pt idx="7">
                  <c:v>-3.9234449760765511E-2</c:v>
                </c:pt>
                <c:pt idx="8">
                  <c:v>-2.1297192642788065E-2</c:v>
                </c:pt>
                <c:pt idx="9">
                  <c:v>-1.7560975609756113E-2</c:v>
                </c:pt>
                <c:pt idx="10">
                  <c:v>-4.4834307992202671E-2</c:v>
                </c:pt>
                <c:pt idx="11">
                  <c:v>-3.9486673247778326E-3</c:v>
                </c:pt>
                <c:pt idx="12">
                  <c:v>1.8924302788844605E-2</c:v>
                </c:pt>
                <c:pt idx="13">
                  <c:v>-7.9207920792079278E-3</c:v>
                </c:pt>
                <c:pt idx="14">
                  <c:v>-1.5166835187057637E-2</c:v>
                </c:pt>
                <c:pt idx="15">
                  <c:v>4.0609137055838129E-3</c:v>
                </c:pt>
                <c:pt idx="16">
                  <c:v>2.9615004935834577E-3</c:v>
                </c:pt>
                <c:pt idx="17">
                  <c:v>1.5984015984016109E-2</c:v>
                </c:pt>
                <c:pt idx="18">
                  <c:v>7.0707070707070052E-3</c:v>
                </c:pt>
                <c:pt idx="19">
                  <c:v>-7.9681274900399446E-3</c:v>
                </c:pt>
                <c:pt idx="20">
                  <c:v>3.9564787339267937E-3</c:v>
                </c:pt>
                <c:pt idx="21">
                  <c:v>1.2909632571995955E-2</c:v>
                </c:pt>
                <c:pt idx="22">
                  <c:v>5.2040816326530459E-2</c:v>
                </c:pt>
                <c:pt idx="23">
                  <c:v>-9.9108027750247629E-3</c:v>
                </c:pt>
                <c:pt idx="24">
                  <c:v>-2.8347996089931438E-2</c:v>
                </c:pt>
                <c:pt idx="25">
                  <c:v>2.2954091816367317E-2</c:v>
                </c:pt>
                <c:pt idx="26">
                  <c:v>7.5975359342915771E-2</c:v>
                </c:pt>
                <c:pt idx="27">
                  <c:v>6.4711830131445769E-2</c:v>
                </c:pt>
                <c:pt idx="28">
                  <c:v>3.7401574803149762E-2</c:v>
                </c:pt>
                <c:pt idx="29">
                  <c:v>2.2615535889872085E-2</c:v>
                </c:pt>
                <c:pt idx="30">
                  <c:v>5.4162487462387165E-2</c:v>
                </c:pt>
                <c:pt idx="31">
                  <c:v>2.008032128514059E-2</c:v>
                </c:pt>
                <c:pt idx="32">
                  <c:v>2.2660098522167438E-2</c:v>
                </c:pt>
                <c:pt idx="33">
                  <c:v>9.8039215686274161E-4</c:v>
                </c:pt>
                <c:pt idx="34">
                  <c:v>3.8797284190106307E-3</c:v>
                </c:pt>
                <c:pt idx="35">
                  <c:v>1.6016016016015877E-2</c:v>
                </c:pt>
                <c:pt idx="36">
                  <c:v>2.012072434607548E-3</c:v>
                </c:pt>
                <c:pt idx="37">
                  <c:v>5.2682926829268339E-2</c:v>
                </c:pt>
                <c:pt idx="38">
                  <c:v>2.57633587786259E-2</c:v>
                </c:pt>
                <c:pt idx="39">
                  <c:v>7.5973409306742123E-3</c:v>
                </c:pt>
                <c:pt idx="40">
                  <c:v>9.4876660341558505E-4</c:v>
                </c:pt>
                <c:pt idx="41">
                  <c:v>1.8269230769230926E-2</c:v>
                </c:pt>
                <c:pt idx="42">
                  <c:v>9.5147478591828261E-4</c:v>
                </c:pt>
                <c:pt idx="43">
                  <c:v>2.2637795275590733E-2</c:v>
                </c:pt>
                <c:pt idx="44">
                  <c:v>8.6705202312138407E-3</c:v>
                </c:pt>
                <c:pt idx="45">
                  <c:v>4.5053868756121496E-2</c:v>
                </c:pt>
                <c:pt idx="46">
                  <c:v>3.0917874396135359E-2</c:v>
                </c:pt>
                <c:pt idx="47">
                  <c:v>5.7142857142857162E-2</c:v>
                </c:pt>
                <c:pt idx="48">
                  <c:v>9.3373493975903665E-2</c:v>
                </c:pt>
                <c:pt idx="49">
                  <c:v>-3.429101019462466E-2</c:v>
                </c:pt>
                <c:pt idx="50">
                  <c:v>1.5813953488372112E-2</c:v>
                </c:pt>
                <c:pt idx="51">
                  <c:v>1.8850141376060225E-2</c:v>
                </c:pt>
                <c:pt idx="52">
                  <c:v>2.180094786729847E-2</c:v>
                </c:pt>
                <c:pt idx="53">
                  <c:v>9.442870632672129E-4</c:v>
                </c:pt>
                <c:pt idx="54">
                  <c:v>1.5209125475285079E-2</c:v>
                </c:pt>
                <c:pt idx="55">
                  <c:v>3.6573628488931531E-2</c:v>
                </c:pt>
                <c:pt idx="56">
                  <c:v>1.0506208213944657E-2</c:v>
                </c:pt>
                <c:pt idx="57">
                  <c:v>-1.4995313964386248E-2</c:v>
                </c:pt>
                <c:pt idx="58">
                  <c:v>-9.3720712277413076E-3</c:v>
                </c:pt>
                <c:pt idx="59">
                  <c:v>-4.6598322460391639E-3</c:v>
                </c:pt>
                <c:pt idx="60">
                  <c:v>1.2855831037649201E-2</c:v>
                </c:pt>
                <c:pt idx="61">
                  <c:v>0.10172744721689053</c:v>
                </c:pt>
                <c:pt idx="62">
                  <c:v>2.3809523809523725E-2</c:v>
                </c:pt>
                <c:pt idx="63">
                  <c:v>3.1452358926919555E-2</c:v>
                </c:pt>
                <c:pt idx="64">
                  <c:v>1.1131725417439675E-2</c:v>
                </c:pt>
                <c:pt idx="65">
                  <c:v>-1.5094339622641506E-2</c:v>
                </c:pt>
                <c:pt idx="66">
                  <c:v>2.2471910112359605E-2</c:v>
                </c:pt>
                <c:pt idx="67">
                  <c:v>1.29990714948931E-2</c:v>
                </c:pt>
                <c:pt idx="68">
                  <c:v>1.8903591682419618E-2</c:v>
                </c:pt>
                <c:pt idx="69">
                  <c:v>-9.5147478591817158E-4</c:v>
                </c:pt>
                <c:pt idx="70">
                  <c:v>-1.9867549668874274E-2</c:v>
                </c:pt>
                <c:pt idx="71">
                  <c:v>-2.1535580524344566E-2</c:v>
                </c:pt>
                <c:pt idx="72">
                  <c:v>-5.3490480507706217E-2</c:v>
                </c:pt>
                <c:pt idx="73">
                  <c:v>-0.14634146341463417</c:v>
                </c:pt>
                <c:pt idx="74">
                  <c:v>-0.10465116279069775</c:v>
                </c:pt>
                <c:pt idx="75">
                  <c:v>-8.7892376681614315E-2</c:v>
                </c:pt>
                <c:pt idx="76">
                  <c:v>-6.0550458715596278E-2</c:v>
                </c:pt>
                <c:pt idx="77">
                  <c:v>7.6628352490422103E-3</c:v>
                </c:pt>
                <c:pt idx="78">
                  <c:v>-2.7472527472527375E-3</c:v>
                </c:pt>
                <c:pt idx="79">
                  <c:v>-3.0247479376718567E-2</c:v>
                </c:pt>
                <c:pt idx="80">
                  <c:v>3.7105751391466324E-3</c:v>
                </c:pt>
                <c:pt idx="81">
                  <c:v>3.4285714285714253E-2</c:v>
                </c:pt>
                <c:pt idx="82">
                  <c:v>5.1158301158301223E-2</c:v>
                </c:pt>
                <c:pt idx="83">
                  <c:v>3.6363636363636376E-2</c:v>
                </c:pt>
                <c:pt idx="84">
                  <c:v>1.4367816091954033E-2</c:v>
                </c:pt>
                <c:pt idx="85">
                  <c:v>1.8367346938775508E-2</c:v>
                </c:pt>
                <c:pt idx="86">
                  <c:v>-6.9930069930068672E-3</c:v>
                </c:pt>
                <c:pt idx="87">
                  <c:v>1.5732546705997885E-2</c:v>
                </c:pt>
                <c:pt idx="88">
                  <c:v>7.12890625E-2</c:v>
                </c:pt>
                <c:pt idx="89">
                  <c:v>-3.8022813688213253E-3</c:v>
                </c:pt>
                <c:pt idx="90">
                  <c:v>-4.6831955922865043E-2</c:v>
                </c:pt>
                <c:pt idx="91">
                  <c:v>-2.7410207939508435E-2</c:v>
                </c:pt>
                <c:pt idx="92">
                  <c:v>-6.1922365988909434E-2</c:v>
                </c:pt>
                <c:pt idx="93">
                  <c:v>-4.051565377532218E-2</c:v>
                </c:pt>
                <c:pt idx="94">
                  <c:v>-4.8668503213957881E-2</c:v>
                </c:pt>
                <c:pt idx="95">
                  <c:v>-9.9722991689750629E-2</c:v>
                </c:pt>
                <c:pt idx="96">
                  <c:v>-9.0651558073654437E-2</c:v>
                </c:pt>
                <c:pt idx="97">
                  <c:v>4.0080160320641323E-3</c:v>
                </c:pt>
                <c:pt idx="98">
                  <c:v>-3.9235412474849185E-2</c:v>
                </c:pt>
                <c:pt idx="99">
                  <c:v>-0.11519845111326221</c:v>
                </c:pt>
                <c:pt idx="100">
                  <c:v>-0.17502278942570648</c:v>
                </c:pt>
                <c:pt idx="101">
                  <c:v>-0.12786259541984724</c:v>
                </c:pt>
                <c:pt idx="102">
                  <c:v>-3.4682080924855474E-2</c:v>
                </c:pt>
                <c:pt idx="103">
                  <c:v>-3.4013605442176909E-2</c:v>
                </c:pt>
                <c:pt idx="104">
                  <c:v>-1.4778325123152691E-2</c:v>
                </c:pt>
                <c:pt idx="105">
                  <c:v>-4.1266794625719694E-2</c:v>
                </c:pt>
                <c:pt idx="106">
                  <c:v>-4.8262548262548277E-2</c:v>
                </c:pt>
                <c:pt idx="107">
                  <c:v>-1.8461538461538418E-2</c:v>
                </c:pt>
                <c:pt idx="108">
                  <c:v>3.7383177570093462E-2</c:v>
                </c:pt>
                <c:pt idx="109">
                  <c:v>2.5948103792415189E-2</c:v>
                </c:pt>
                <c:pt idx="110">
                  <c:v>4.293193717277477E-2</c:v>
                </c:pt>
                <c:pt idx="111">
                  <c:v>3.7199124726476906E-2</c:v>
                </c:pt>
                <c:pt idx="112">
                  <c:v>0.10165745856353592</c:v>
                </c:pt>
                <c:pt idx="113">
                  <c:v>0.11706783369803042</c:v>
                </c:pt>
                <c:pt idx="114">
                  <c:v>-4.0918163672654773E-2</c:v>
                </c:pt>
                <c:pt idx="115">
                  <c:v>1.609657947686105E-2</c:v>
                </c:pt>
                <c:pt idx="116">
                  <c:v>-1.0000000000000009E-2</c:v>
                </c:pt>
                <c:pt idx="117">
                  <c:v>-1.0010010010010895E-3</c:v>
                </c:pt>
                <c:pt idx="118">
                  <c:v>1.8255578093306468E-2</c:v>
                </c:pt>
                <c:pt idx="119">
                  <c:v>5.1201671891327072E-2</c:v>
                </c:pt>
                <c:pt idx="120">
                  <c:v>4.6046046046045896E-2</c:v>
                </c:pt>
                <c:pt idx="121">
                  <c:v>-3.3073929961089377E-2</c:v>
                </c:pt>
                <c:pt idx="122">
                  <c:v>-4.0160642570280514E-3</c:v>
                </c:pt>
                <c:pt idx="123">
                  <c:v>3.1645569620253111E-2</c:v>
                </c:pt>
                <c:pt idx="124">
                  <c:v>-4.7141424272818533E-2</c:v>
                </c:pt>
                <c:pt idx="125">
                  <c:v>-8.9128305582761969E-2</c:v>
                </c:pt>
                <c:pt idx="126">
                  <c:v>-3.433922996878247E-2</c:v>
                </c:pt>
                <c:pt idx="127">
                  <c:v>-5.2475247524752411E-2</c:v>
                </c:pt>
                <c:pt idx="128">
                  <c:v>-3.9393939393939426E-2</c:v>
                </c:pt>
                <c:pt idx="129">
                  <c:v>-6.6132264529058071E-2</c:v>
                </c:pt>
                <c:pt idx="130">
                  <c:v>-5.5776892430278946E-2</c:v>
                </c:pt>
                <c:pt idx="131">
                  <c:v>-5.5666003976143075E-2</c:v>
                </c:pt>
                <c:pt idx="132">
                  <c:v>-8.4210526315789402E-2</c:v>
                </c:pt>
                <c:pt idx="133">
                  <c:v>-4.1247484909456844E-2</c:v>
                </c:pt>
                <c:pt idx="134">
                  <c:v>2.4193548387096753E-2</c:v>
                </c:pt>
                <c:pt idx="135">
                  <c:v>-4.0899795501021519E-3</c:v>
                </c:pt>
                <c:pt idx="136">
                  <c:v>3.7894736842105203E-2</c:v>
                </c:pt>
                <c:pt idx="137">
                  <c:v>5.6989247311827862E-2</c:v>
                </c:pt>
                <c:pt idx="138">
                  <c:v>6.1422413793103425E-2</c:v>
                </c:pt>
                <c:pt idx="139">
                  <c:v>1.2539184952978122E-2</c:v>
                </c:pt>
                <c:pt idx="140">
                  <c:v>4.1009463722397443E-2</c:v>
                </c:pt>
                <c:pt idx="141">
                  <c:v>4.5064377682403567E-2</c:v>
                </c:pt>
                <c:pt idx="142">
                  <c:v>1.7932489451476741E-2</c:v>
                </c:pt>
                <c:pt idx="143">
                  <c:v>8.4210526315788847E-3</c:v>
                </c:pt>
                <c:pt idx="144">
                  <c:v>-1.9853709508881989E-2</c:v>
                </c:pt>
                <c:pt idx="145">
                  <c:v>-3.1479538300104304E-3</c:v>
                </c:pt>
                <c:pt idx="146">
                  <c:v>-5.5118110236220375E-2</c:v>
                </c:pt>
                <c:pt idx="147">
                  <c:v>3.7987679671457775E-2</c:v>
                </c:pt>
                <c:pt idx="148">
                  <c:v>-8.1135902636916279E-3</c:v>
                </c:pt>
                <c:pt idx="149">
                  <c:v>-3.8657171922685585E-2</c:v>
                </c:pt>
                <c:pt idx="150">
                  <c:v>-1.3197969543147225E-2</c:v>
                </c:pt>
                <c:pt idx="151">
                  <c:v>-2.0639834881320818E-3</c:v>
                </c:pt>
                <c:pt idx="152">
                  <c:v>-2.7272727272727337E-2</c:v>
                </c:pt>
                <c:pt idx="153">
                  <c:v>-5.1334702258727383E-3</c:v>
                </c:pt>
                <c:pt idx="154">
                  <c:v>-3.1088082901553626E-3</c:v>
                </c:pt>
                <c:pt idx="155">
                  <c:v>-1.043841336116913E-2</c:v>
                </c:pt>
                <c:pt idx="156">
                  <c:v>5.3304904051172386E-3</c:v>
                </c:pt>
                <c:pt idx="157">
                  <c:v>-2.0000000000000018E-2</c:v>
                </c:pt>
                <c:pt idx="158">
                  <c:v>-5.208333333333337E-2</c:v>
                </c:pt>
                <c:pt idx="159">
                  <c:v>-9.4955489614243271E-2</c:v>
                </c:pt>
                <c:pt idx="160">
                  <c:v>-6.1349693251533721E-2</c:v>
                </c:pt>
                <c:pt idx="161">
                  <c:v>-2.3280423280423346E-2</c:v>
                </c:pt>
                <c:pt idx="162">
                  <c:v>-5.1440329218107039E-2</c:v>
                </c:pt>
                <c:pt idx="163">
                  <c:v>-6.8252326783867723E-2</c:v>
                </c:pt>
                <c:pt idx="164">
                  <c:v>-4.9844236760124616E-2</c:v>
                </c:pt>
                <c:pt idx="165">
                  <c:v>-3.5087719298245723E-2</c:v>
                </c:pt>
                <c:pt idx="166">
                  <c:v>-8.3160083160083165E-3</c:v>
                </c:pt>
                <c:pt idx="167">
                  <c:v>-1.0548523206751037E-2</c:v>
                </c:pt>
                <c:pt idx="168">
                  <c:v>1.3785790031813239E-2</c:v>
                </c:pt>
                <c:pt idx="169">
                  <c:v>2.5778732545649996E-2</c:v>
                </c:pt>
                <c:pt idx="170">
                  <c:v>7.3626373626373587E-2</c:v>
                </c:pt>
                <c:pt idx="171">
                  <c:v>8.1967213114754189E-2</c:v>
                </c:pt>
                <c:pt idx="172">
                  <c:v>7.5163398692810413E-2</c:v>
                </c:pt>
                <c:pt idx="173">
                  <c:v>4.3336944745395511E-2</c:v>
                </c:pt>
                <c:pt idx="174">
                  <c:v>7.3752711496746226E-2</c:v>
                </c:pt>
                <c:pt idx="175">
                  <c:v>0.10876803551609338</c:v>
                </c:pt>
                <c:pt idx="176">
                  <c:v>6.7759562841530174E-2</c:v>
                </c:pt>
                <c:pt idx="177">
                  <c:v>4.9197860962566731E-2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98912"/>
        <c:axId val="329000448"/>
      </c:lineChart>
      <c:dateAx>
        <c:axId val="328998912"/>
        <c:scaling>
          <c:orientation val="minMax"/>
          <c:min val="40513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9000448"/>
        <c:crosses val="autoZero"/>
        <c:auto val="1"/>
        <c:lblOffset val="100"/>
        <c:baseTimeUnit val="months"/>
      </c:dateAx>
      <c:valAx>
        <c:axId val="329000448"/>
        <c:scaling>
          <c:orientation val="minMax"/>
          <c:max val="0.25"/>
          <c:min val="-0.150000000000000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8998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7737048739754"/>
          <c:y val="3.1597348818354375E-2"/>
          <c:w val="0.85616650260741578"/>
          <c:h val="0.789085639215823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Industrial'!$N$38:$GI$38</c:f>
              <c:numCache>
                <c:formatCode>0.0%</c:formatCode>
                <c:ptCount val="178"/>
                <c:pt idx="1">
                  <c:v>3.0785562632696273E-2</c:v>
                </c:pt>
                <c:pt idx="2">
                  <c:v>2.6859504132231482E-2</c:v>
                </c:pt>
                <c:pt idx="3">
                  <c:v>1.5463917525773141E-2</c:v>
                </c:pt>
                <c:pt idx="4">
                  <c:v>-1.0101010101010055E-2</c:v>
                </c:pt>
                <c:pt idx="5">
                  <c:v>-1.6815034619188762E-2</c:v>
                </c:pt>
                <c:pt idx="6">
                  <c:v>7.1065989847716171E-3</c:v>
                </c:pt>
                <c:pt idx="7">
                  <c:v>-1.2170385395537386E-2</c:v>
                </c:pt>
                <c:pt idx="8">
                  <c:v>3.9880358923229942E-3</c:v>
                </c:pt>
                <c:pt idx="9">
                  <c:v>-2.9000000000000026E-2</c:v>
                </c:pt>
                <c:pt idx="10">
                  <c:v>-2.3138832997988024E-2</c:v>
                </c:pt>
                <c:pt idx="11">
                  <c:v>-4.212637913741224E-2</c:v>
                </c:pt>
                <c:pt idx="12">
                  <c:v>-1.1258955987717645E-2</c:v>
                </c:pt>
                <c:pt idx="13">
                  <c:v>-8.2389289392378329E-3</c:v>
                </c:pt>
                <c:pt idx="14">
                  <c:v>-2.7162977867203231E-2</c:v>
                </c:pt>
                <c:pt idx="15">
                  <c:v>-1.8274111675126825E-2</c:v>
                </c:pt>
                <c:pt idx="16">
                  <c:v>-2.4489795918367419E-2</c:v>
                </c:pt>
                <c:pt idx="17">
                  <c:v>-3.9235412474849185E-2</c:v>
                </c:pt>
                <c:pt idx="18">
                  <c:v>-3.0241935483870996E-2</c:v>
                </c:pt>
                <c:pt idx="19">
                  <c:v>-2.2587268993839893E-2</c:v>
                </c:pt>
                <c:pt idx="20">
                  <c:v>-4.4687189672293903E-2</c:v>
                </c:pt>
                <c:pt idx="21">
                  <c:v>-1.1328527291452062E-2</c:v>
                </c:pt>
                <c:pt idx="22">
                  <c:v>-1.4418125643666291E-2</c:v>
                </c:pt>
                <c:pt idx="23">
                  <c:v>9.4240837696335511E-3</c:v>
                </c:pt>
                <c:pt idx="24">
                  <c:v>-1.9668737060041352E-2</c:v>
                </c:pt>
                <c:pt idx="25">
                  <c:v>-1.7653167185877505E-2</c:v>
                </c:pt>
                <c:pt idx="26">
                  <c:v>-2.585315408479838E-2</c:v>
                </c:pt>
                <c:pt idx="27">
                  <c:v>-2.4819027921406445E-2</c:v>
                </c:pt>
                <c:pt idx="28">
                  <c:v>2.0920502092049986E-3</c:v>
                </c:pt>
                <c:pt idx="29">
                  <c:v>-2.6178010471204161E-2</c:v>
                </c:pt>
                <c:pt idx="30">
                  <c:v>-2.0790020790020791E-2</c:v>
                </c:pt>
                <c:pt idx="31">
                  <c:v>2.2058823529411686E-2</c:v>
                </c:pt>
                <c:pt idx="32">
                  <c:v>-2.494802494802506E-2</c:v>
                </c:pt>
                <c:pt idx="33">
                  <c:v>-3.2291666666666607E-2</c:v>
                </c:pt>
                <c:pt idx="34">
                  <c:v>-5.2246603970741434E-3</c:v>
                </c:pt>
                <c:pt idx="35">
                  <c:v>-2.5933609958506243E-2</c:v>
                </c:pt>
                <c:pt idx="36">
                  <c:v>1.1615628299894265E-2</c:v>
                </c:pt>
                <c:pt idx="37">
                  <c:v>4.2283298097252064E-3</c:v>
                </c:pt>
                <c:pt idx="38">
                  <c:v>5.3078556263270738E-3</c:v>
                </c:pt>
                <c:pt idx="39">
                  <c:v>-5.3022269353127927E-3</c:v>
                </c:pt>
                <c:pt idx="40">
                  <c:v>-4.1753653444676075E-3</c:v>
                </c:pt>
                <c:pt idx="41">
                  <c:v>1.8279569892473146E-2</c:v>
                </c:pt>
                <c:pt idx="42">
                  <c:v>8.4925690021231404E-3</c:v>
                </c:pt>
                <c:pt idx="43">
                  <c:v>-5.1387461459403427E-3</c:v>
                </c:pt>
                <c:pt idx="44">
                  <c:v>1.0660980810235365E-3</c:v>
                </c:pt>
                <c:pt idx="45">
                  <c:v>1.3993541442411273E-2</c:v>
                </c:pt>
                <c:pt idx="46">
                  <c:v>-7.3529411764706731E-3</c:v>
                </c:pt>
                <c:pt idx="47">
                  <c:v>7.4547390841319672E-3</c:v>
                </c:pt>
                <c:pt idx="48">
                  <c:v>-8.3507306889352151E-3</c:v>
                </c:pt>
                <c:pt idx="49">
                  <c:v>7.3684210526316907E-3</c:v>
                </c:pt>
                <c:pt idx="50">
                  <c:v>1.9007391763463444E-2</c:v>
                </c:pt>
                <c:pt idx="51">
                  <c:v>3.5181236673774041E-2</c:v>
                </c:pt>
                <c:pt idx="52">
                  <c:v>1.2578616352201033E-2</c:v>
                </c:pt>
                <c:pt idx="53">
                  <c:v>2.1119324181626098E-2</c:v>
                </c:pt>
                <c:pt idx="54">
                  <c:v>2.8421052631578902E-2</c:v>
                </c:pt>
                <c:pt idx="55">
                  <c:v>2.6859504132231482E-2</c:v>
                </c:pt>
                <c:pt idx="56">
                  <c:v>4.1533546325878579E-2</c:v>
                </c:pt>
                <c:pt idx="57">
                  <c:v>4.2462845010615702E-2</c:v>
                </c:pt>
                <c:pt idx="58">
                  <c:v>6.7724867724867854E-2</c:v>
                </c:pt>
                <c:pt idx="59">
                  <c:v>4.862579281183943E-2</c:v>
                </c:pt>
                <c:pt idx="60">
                  <c:v>2.8421052631578902E-2</c:v>
                </c:pt>
                <c:pt idx="61">
                  <c:v>3.5527690700104309E-2</c:v>
                </c:pt>
                <c:pt idx="62">
                  <c:v>2.2797927461139844E-2</c:v>
                </c:pt>
                <c:pt idx="63">
                  <c:v>9.2687950566427979E-3</c:v>
                </c:pt>
                <c:pt idx="64">
                  <c:v>4.3478260869565188E-2</c:v>
                </c:pt>
                <c:pt idx="65">
                  <c:v>4.5501551189244926E-2</c:v>
                </c:pt>
                <c:pt idx="66">
                  <c:v>2.763561924257929E-2</c:v>
                </c:pt>
                <c:pt idx="67">
                  <c:v>2.1126760563380254E-2</c:v>
                </c:pt>
                <c:pt idx="68">
                  <c:v>4.0899795501022407E-2</c:v>
                </c:pt>
                <c:pt idx="69">
                  <c:v>2.5458248472504996E-2</c:v>
                </c:pt>
                <c:pt idx="70">
                  <c:v>4.9554013875123815E-3</c:v>
                </c:pt>
                <c:pt idx="71">
                  <c:v>3.5282258064516236E-2</c:v>
                </c:pt>
                <c:pt idx="72">
                  <c:v>5.9365404298874047E-2</c:v>
                </c:pt>
                <c:pt idx="73">
                  <c:v>3.2290615539858791E-2</c:v>
                </c:pt>
                <c:pt idx="74">
                  <c:v>4.8632218844984809E-2</c:v>
                </c:pt>
                <c:pt idx="75">
                  <c:v>6.5306122448979709E-2</c:v>
                </c:pt>
                <c:pt idx="76">
                  <c:v>3.7698412698412564E-2</c:v>
                </c:pt>
                <c:pt idx="77">
                  <c:v>4.7477744807121747E-2</c:v>
                </c:pt>
                <c:pt idx="78">
                  <c:v>1.7928286852589626E-2</c:v>
                </c:pt>
                <c:pt idx="79">
                  <c:v>2.0689655172413834E-2</c:v>
                </c:pt>
                <c:pt idx="80">
                  <c:v>4.3222003929273223E-2</c:v>
                </c:pt>
                <c:pt idx="81">
                  <c:v>5.6603773584905648E-2</c:v>
                </c:pt>
                <c:pt idx="82">
                  <c:v>3.2544378698224907E-2</c:v>
                </c:pt>
                <c:pt idx="83">
                  <c:v>8.7633885102238462E-3</c:v>
                </c:pt>
                <c:pt idx="84">
                  <c:v>1.256038647342983E-2</c:v>
                </c:pt>
                <c:pt idx="85">
                  <c:v>3.2258064516129004E-2</c:v>
                </c:pt>
                <c:pt idx="86">
                  <c:v>9.6618357487923134E-3</c:v>
                </c:pt>
                <c:pt idx="87">
                  <c:v>0</c:v>
                </c:pt>
                <c:pt idx="88">
                  <c:v>-2.1032504780114647E-2</c:v>
                </c:pt>
                <c:pt idx="89">
                  <c:v>-4.4381491973560006E-2</c:v>
                </c:pt>
                <c:pt idx="90">
                  <c:v>2.9354207436398383E-3</c:v>
                </c:pt>
                <c:pt idx="91">
                  <c:v>-2.0270270270270174E-2</c:v>
                </c:pt>
                <c:pt idx="92">
                  <c:v>-2.6365348399246646E-2</c:v>
                </c:pt>
                <c:pt idx="93">
                  <c:v>-4.3233082706766957E-2</c:v>
                </c:pt>
                <c:pt idx="94">
                  <c:v>-2.5787965616045905E-2</c:v>
                </c:pt>
                <c:pt idx="95">
                  <c:v>-4.1505791505791478E-2</c:v>
                </c:pt>
                <c:pt idx="96">
                  <c:v>-4.0076335877862634E-2</c:v>
                </c:pt>
                <c:pt idx="97">
                  <c:v>-5.9659090909090939E-2</c:v>
                </c:pt>
                <c:pt idx="98">
                  <c:v>-7.4641148325358841E-2</c:v>
                </c:pt>
                <c:pt idx="99">
                  <c:v>-8.8122605363984752E-2</c:v>
                </c:pt>
                <c:pt idx="100">
                  <c:v>-5.9570312500000111E-2</c:v>
                </c:pt>
                <c:pt idx="101">
                  <c:v>-4.743083003952564E-2</c:v>
                </c:pt>
                <c:pt idx="102">
                  <c:v>-6.926829268292678E-2</c:v>
                </c:pt>
                <c:pt idx="103">
                  <c:v>-6.2068965517241392E-2</c:v>
                </c:pt>
                <c:pt idx="104">
                  <c:v>-7.6402321083172242E-2</c:v>
                </c:pt>
                <c:pt idx="105">
                  <c:v>-3.8310412573673736E-2</c:v>
                </c:pt>
                <c:pt idx="106">
                  <c:v>-5.980392156862735E-2</c:v>
                </c:pt>
                <c:pt idx="107">
                  <c:v>-2.0140986908358527E-2</c:v>
                </c:pt>
                <c:pt idx="108">
                  <c:v>-1.6898608349900535E-2</c:v>
                </c:pt>
                <c:pt idx="109">
                  <c:v>5.0352467270895485E-3</c:v>
                </c:pt>
                <c:pt idx="110">
                  <c:v>5.170630816959676E-3</c:v>
                </c:pt>
                <c:pt idx="111">
                  <c:v>3.3613445378151363E-2</c:v>
                </c:pt>
                <c:pt idx="112">
                  <c:v>1.6614745586708279E-2</c:v>
                </c:pt>
                <c:pt idx="113">
                  <c:v>2.9045643153526868E-2</c:v>
                </c:pt>
                <c:pt idx="114">
                  <c:v>3.7735849056603765E-2</c:v>
                </c:pt>
                <c:pt idx="115">
                  <c:v>4.7268907563025264E-2</c:v>
                </c:pt>
                <c:pt idx="116">
                  <c:v>5.2356020942408321E-2</c:v>
                </c:pt>
                <c:pt idx="117">
                  <c:v>3.1664964249233929E-2</c:v>
                </c:pt>
                <c:pt idx="118">
                  <c:v>5.4223149113659996E-2</c:v>
                </c:pt>
                <c:pt idx="119">
                  <c:v>4.1109969167523186E-2</c:v>
                </c:pt>
                <c:pt idx="120">
                  <c:v>2.0222446916076109E-3</c:v>
                </c:pt>
                <c:pt idx="121">
                  <c:v>1.3026052104208485E-2</c:v>
                </c:pt>
                <c:pt idx="122">
                  <c:v>5.6584362139917799E-2</c:v>
                </c:pt>
                <c:pt idx="123">
                  <c:v>4.2682926829268109E-2</c:v>
                </c:pt>
                <c:pt idx="124">
                  <c:v>5.4136874361593534E-2</c:v>
                </c:pt>
                <c:pt idx="125">
                  <c:v>3.8306451612903247E-2</c:v>
                </c:pt>
                <c:pt idx="126">
                  <c:v>2.626262626262621E-2</c:v>
                </c:pt>
                <c:pt idx="127">
                  <c:v>4.312938816449341E-2</c:v>
                </c:pt>
                <c:pt idx="128">
                  <c:v>-4.9751243781094301E-3</c:v>
                </c:pt>
                <c:pt idx="129">
                  <c:v>0</c:v>
                </c:pt>
                <c:pt idx="130">
                  <c:v>3.9564787339267937E-3</c:v>
                </c:pt>
                <c:pt idx="131">
                  <c:v>-3.9486673247778326E-3</c:v>
                </c:pt>
                <c:pt idx="132">
                  <c:v>1.2108980827447047E-2</c:v>
                </c:pt>
                <c:pt idx="133">
                  <c:v>-2.1760633036597365E-2</c:v>
                </c:pt>
                <c:pt idx="134">
                  <c:v>-3.7000973709834462E-2</c:v>
                </c:pt>
                <c:pt idx="135">
                  <c:v>-1.3645224171539905E-2</c:v>
                </c:pt>
                <c:pt idx="136">
                  <c:v>-5.8139534883720922E-2</c:v>
                </c:pt>
                <c:pt idx="137">
                  <c:v>-2.3300970873786464E-2</c:v>
                </c:pt>
                <c:pt idx="138">
                  <c:v>-1.6732283464566788E-2</c:v>
                </c:pt>
                <c:pt idx="139">
                  <c:v>-4.134615384615381E-2</c:v>
                </c:pt>
                <c:pt idx="140">
                  <c:v>7.0000000000001172E-3</c:v>
                </c:pt>
                <c:pt idx="141">
                  <c:v>0</c:v>
                </c:pt>
                <c:pt idx="142">
                  <c:v>-4.9261083743842304E-3</c:v>
                </c:pt>
                <c:pt idx="143">
                  <c:v>-2.378592666005952E-2</c:v>
                </c:pt>
                <c:pt idx="144">
                  <c:v>5.9820538384847133E-3</c:v>
                </c:pt>
                <c:pt idx="145">
                  <c:v>1.3144590495449915E-2</c:v>
                </c:pt>
                <c:pt idx="146">
                  <c:v>1.0111223458038054E-3</c:v>
                </c:pt>
                <c:pt idx="147">
                  <c:v>-1.3833992094861691E-2</c:v>
                </c:pt>
                <c:pt idx="148">
                  <c:v>2.4691358024691246E-2</c:v>
                </c:pt>
                <c:pt idx="149">
                  <c:v>-4.9701789264413598E-3</c:v>
                </c:pt>
                <c:pt idx="150">
                  <c:v>3.0030030030030463E-3</c:v>
                </c:pt>
                <c:pt idx="151">
                  <c:v>4.0120361083249012E-3</c:v>
                </c:pt>
                <c:pt idx="152">
                  <c:v>-2.9791459781528529E-3</c:v>
                </c:pt>
                <c:pt idx="153">
                  <c:v>0</c:v>
                </c:pt>
                <c:pt idx="154">
                  <c:v>-9.9009900990087996E-4</c:v>
                </c:pt>
                <c:pt idx="155">
                  <c:v>3.4517766497462077E-2</c:v>
                </c:pt>
                <c:pt idx="156">
                  <c:v>2.0812685827551913E-2</c:v>
                </c:pt>
                <c:pt idx="157">
                  <c:v>1.5968063872255467E-2</c:v>
                </c:pt>
                <c:pt idx="158">
                  <c:v>3.0303030303030276E-2</c:v>
                </c:pt>
                <c:pt idx="159">
                  <c:v>2.5050100200400882E-2</c:v>
                </c:pt>
                <c:pt idx="160">
                  <c:v>3.4136546184738936E-2</c:v>
                </c:pt>
                <c:pt idx="161">
                  <c:v>2.9970029970030065E-3</c:v>
                </c:pt>
                <c:pt idx="162">
                  <c:v>1.3972055888223478E-2</c:v>
                </c:pt>
                <c:pt idx="163">
                  <c:v>1.8981018981019115E-2</c:v>
                </c:pt>
                <c:pt idx="164">
                  <c:v>6.9721115537848544E-3</c:v>
                </c:pt>
                <c:pt idx="165">
                  <c:v>1.980198019801982E-3</c:v>
                </c:pt>
                <c:pt idx="166">
                  <c:v>1.4866204162537144E-2</c:v>
                </c:pt>
                <c:pt idx="167">
                  <c:v>-2.9440628066733643E-3</c:v>
                </c:pt>
                <c:pt idx="168">
                  <c:v>6.7961165048544547E-3</c:v>
                </c:pt>
                <c:pt idx="169">
                  <c:v>-2.9469548133594925E-3</c:v>
                </c:pt>
                <c:pt idx="170">
                  <c:v>-7.8431372549019329E-3</c:v>
                </c:pt>
                <c:pt idx="171">
                  <c:v>9.7751710654936375E-4</c:v>
                </c:pt>
                <c:pt idx="172">
                  <c:v>-1.3592233009708798E-2</c:v>
                </c:pt>
                <c:pt idx="173">
                  <c:v>2.3904382470119501E-2</c:v>
                </c:pt>
                <c:pt idx="174">
                  <c:v>2.3622047244094446E-2</c:v>
                </c:pt>
                <c:pt idx="175">
                  <c:v>1.6666666666666607E-2</c:v>
                </c:pt>
                <c:pt idx="176">
                  <c:v>1.5825914935707397E-2</c:v>
                </c:pt>
                <c:pt idx="177">
                  <c:v>-5.9288537549407883E-3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Industrial'!$N$39:$GI$39</c:f>
              <c:numCache>
                <c:formatCode>0.0%</c:formatCode>
                <c:ptCount val="178"/>
                <c:pt idx="1">
                  <c:v>4.4444444444444509E-2</c:v>
                </c:pt>
                <c:pt idx="2">
                  <c:v>2.9190992493744794E-2</c:v>
                </c:pt>
                <c:pt idx="3">
                  <c:v>5.4077253218884014E-2</c:v>
                </c:pt>
                <c:pt idx="4">
                  <c:v>-1.1382113821138296E-2</c:v>
                </c:pt>
                <c:pt idx="5">
                  <c:v>-2.1428571428571463E-2</c:v>
                </c:pt>
                <c:pt idx="6">
                  <c:v>6.5868263473053856E-2</c:v>
                </c:pt>
                <c:pt idx="7">
                  <c:v>-4.6798029556650245E-2</c:v>
                </c:pt>
                <c:pt idx="8">
                  <c:v>2.4252223120452721E-2</c:v>
                </c:pt>
                <c:pt idx="9">
                  <c:v>-1.6515276630883591E-2</c:v>
                </c:pt>
                <c:pt idx="10">
                  <c:v>-5.5280528052805256E-2</c:v>
                </c:pt>
                <c:pt idx="11">
                  <c:v>-5.1003344481605262E-2</c:v>
                </c:pt>
                <c:pt idx="12">
                  <c:v>-1.4237855946398703E-2</c:v>
                </c:pt>
                <c:pt idx="13">
                  <c:v>-6.8739770867430439E-2</c:v>
                </c:pt>
                <c:pt idx="14">
                  <c:v>-9.238249594813619E-2</c:v>
                </c:pt>
                <c:pt idx="15">
                  <c:v>-7.5732899022801337E-2</c:v>
                </c:pt>
                <c:pt idx="16">
                  <c:v>-0.10773026315789469</c:v>
                </c:pt>
                <c:pt idx="17">
                  <c:v>-0.14841849148418484</c:v>
                </c:pt>
                <c:pt idx="18">
                  <c:v>-8.9085072231139595E-2</c:v>
                </c:pt>
                <c:pt idx="19">
                  <c:v>-6.3738156761412479E-2</c:v>
                </c:pt>
                <c:pt idx="20">
                  <c:v>-0.14048934490923437</c:v>
                </c:pt>
                <c:pt idx="21">
                  <c:v>-7.1368597816960588E-2</c:v>
                </c:pt>
                <c:pt idx="22">
                  <c:v>-6.0262008733624528E-2</c:v>
                </c:pt>
                <c:pt idx="23">
                  <c:v>-3.3480176211453716E-2</c:v>
                </c:pt>
                <c:pt idx="24">
                  <c:v>-8.7510620220900615E-2</c:v>
                </c:pt>
                <c:pt idx="25">
                  <c:v>-8.787346221441128E-2</c:v>
                </c:pt>
                <c:pt idx="26">
                  <c:v>-6.8749999999999978E-2</c:v>
                </c:pt>
                <c:pt idx="27">
                  <c:v>-6.9603524229074898E-2</c:v>
                </c:pt>
                <c:pt idx="28">
                  <c:v>-5.1612903225806361E-2</c:v>
                </c:pt>
                <c:pt idx="29">
                  <c:v>-4.2857142857142816E-2</c:v>
                </c:pt>
                <c:pt idx="30">
                  <c:v>-0.11982378854625542</c:v>
                </c:pt>
                <c:pt idx="31">
                  <c:v>1.9319227230910618E-2</c:v>
                </c:pt>
                <c:pt idx="32">
                  <c:v>-0.10468319559228656</c:v>
                </c:pt>
                <c:pt idx="33">
                  <c:v>-6.8716094032549635E-2</c:v>
                </c:pt>
                <c:pt idx="34">
                  <c:v>-3.4386617100371608E-2</c:v>
                </c:pt>
                <c:pt idx="35">
                  <c:v>-3.7374658158614515E-2</c:v>
                </c:pt>
                <c:pt idx="36">
                  <c:v>-1.5828677839851091E-2</c:v>
                </c:pt>
                <c:pt idx="37">
                  <c:v>1.2524084778420042E-2</c:v>
                </c:pt>
                <c:pt idx="38">
                  <c:v>-6.7114093959731447E-3</c:v>
                </c:pt>
                <c:pt idx="39">
                  <c:v>-1.6098484848484751E-2</c:v>
                </c:pt>
                <c:pt idx="40">
                  <c:v>1.9436345966958202E-2</c:v>
                </c:pt>
                <c:pt idx="41">
                  <c:v>7.8606965174129462E-2</c:v>
                </c:pt>
                <c:pt idx="42">
                  <c:v>3.3033033033033066E-2</c:v>
                </c:pt>
                <c:pt idx="43">
                  <c:v>9.0252707581228719E-4</c:v>
                </c:pt>
                <c:pt idx="44">
                  <c:v>1.025641025641022E-2</c:v>
                </c:pt>
                <c:pt idx="45">
                  <c:v>-8.7378640776699656E-3</c:v>
                </c:pt>
                <c:pt idx="46">
                  <c:v>-1.443695861405192E-2</c:v>
                </c:pt>
                <c:pt idx="47">
                  <c:v>-5.5871212121212044E-2</c:v>
                </c:pt>
                <c:pt idx="48">
                  <c:v>-5.2034058656575177E-2</c:v>
                </c:pt>
                <c:pt idx="49">
                  <c:v>-1.9980970504281603E-2</c:v>
                </c:pt>
                <c:pt idx="50">
                  <c:v>-3.8610038610037423E-3</c:v>
                </c:pt>
                <c:pt idx="51">
                  <c:v>-7.6997112608278018E-3</c:v>
                </c:pt>
                <c:pt idx="52">
                  <c:v>-3.8131553860820677E-3</c:v>
                </c:pt>
                <c:pt idx="53">
                  <c:v>-7.7490774907749138E-2</c:v>
                </c:pt>
                <c:pt idx="54">
                  <c:v>1.6472868217054293E-2</c:v>
                </c:pt>
                <c:pt idx="55">
                  <c:v>-4.9594229035166859E-2</c:v>
                </c:pt>
                <c:pt idx="56">
                  <c:v>3.3502538071066068E-2</c:v>
                </c:pt>
                <c:pt idx="57">
                  <c:v>-4.8971596474045587E-3</c:v>
                </c:pt>
                <c:pt idx="58">
                  <c:v>2.6367187499999778E-2</c:v>
                </c:pt>
                <c:pt idx="59">
                  <c:v>5.2156469408224604E-2</c:v>
                </c:pt>
                <c:pt idx="60">
                  <c:v>5.5888223552894134E-2</c:v>
                </c:pt>
                <c:pt idx="61">
                  <c:v>4.8543689320388328E-2</c:v>
                </c:pt>
                <c:pt idx="62">
                  <c:v>2.8100775193798277E-2</c:v>
                </c:pt>
                <c:pt idx="63">
                  <c:v>2.0368574199806089E-2</c:v>
                </c:pt>
                <c:pt idx="64">
                  <c:v>7.1770334928229707E-2</c:v>
                </c:pt>
                <c:pt idx="65">
                  <c:v>0.12200000000000011</c:v>
                </c:pt>
                <c:pt idx="66">
                  <c:v>4.385128693994278E-2</c:v>
                </c:pt>
                <c:pt idx="67">
                  <c:v>7.3055028462998051E-2</c:v>
                </c:pt>
                <c:pt idx="68">
                  <c:v>0.13064833005893917</c:v>
                </c:pt>
                <c:pt idx="69">
                  <c:v>0.10728346456692917</c:v>
                </c:pt>
                <c:pt idx="70">
                  <c:v>6.8506184586108576E-2</c:v>
                </c:pt>
                <c:pt idx="71">
                  <c:v>8.293612964728303E-2</c:v>
                </c:pt>
                <c:pt idx="72">
                  <c:v>0.1275992438563327</c:v>
                </c:pt>
                <c:pt idx="73">
                  <c:v>3.9814814814814747E-2</c:v>
                </c:pt>
                <c:pt idx="74">
                  <c:v>8.0113100848256291E-2</c:v>
                </c:pt>
                <c:pt idx="75">
                  <c:v>7.7946768060836558E-2</c:v>
                </c:pt>
                <c:pt idx="76">
                  <c:v>-2.5000000000000022E-2</c:v>
                </c:pt>
                <c:pt idx="77">
                  <c:v>1.7825311942958333E-3</c:v>
                </c:pt>
                <c:pt idx="78">
                  <c:v>2.2831050228310446E-2</c:v>
                </c:pt>
                <c:pt idx="79">
                  <c:v>3.5366931918656697E-3</c:v>
                </c:pt>
                <c:pt idx="80">
                  <c:v>-5.2128583840138631E-3</c:v>
                </c:pt>
                <c:pt idx="81">
                  <c:v>1.3333333333333419E-2</c:v>
                </c:pt>
                <c:pt idx="82">
                  <c:v>1.7809439002671734E-3</c:v>
                </c:pt>
                <c:pt idx="83">
                  <c:v>-2.0246478873239382E-2</c:v>
                </c:pt>
                <c:pt idx="84">
                  <c:v>-6.3704945515507094E-2</c:v>
                </c:pt>
                <c:pt idx="85">
                  <c:v>-8.9047195013357561E-3</c:v>
                </c:pt>
                <c:pt idx="86">
                  <c:v>-2.0069808027923242E-2</c:v>
                </c:pt>
                <c:pt idx="87">
                  <c:v>-5.2910052910053462E-3</c:v>
                </c:pt>
                <c:pt idx="88">
                  <c:v>3.6630036630036722E-2</c:v>
                </c:pt>
                <c:pt idx="89">
                  <c:v>-5.6939501779359469E-2</c:v>
                </c:pt>
                <c:pt idx="90">
                  <c:v>4.4642857142858094E-3</c:v>
                </c:pt>
                <c:pt idx="91">
                  <c:v>-6.1674008810572722E-2</c:v>
                </c:pt>
                <c:pt idx="92">
                  <c:v>-3.7554585152838382E-2</c:v>
                </c:pt>
                <c:pt idx="93">
                  <c:v>-5.6140350877193046E-2</c:v>
                </c:pt>
                <c:pt idx="94">
                  <c:v>-6.4888888888888885E-2</c:v>
                </c:pt>
                <c:pt idx="95">
                  <c:v>-7.3674752920036002E-2</c:v>
                </c:pt>
                <c:pt idx="96">
                  <c:v>-0.14145031333930169</c:v>
                </c:pt>
                <c:pt idx="97">
                  <c:v>-0.16711590296495948</c:v>
                </c:pt>
                <c:pt idx="98">
                  <c:v>-0.20569902048085476</c:v>
                </c:pt>
                <c:pt idx="99">
                  <c:v>-0.20744680851063824</c:v>
                </c:pt>
                <c:pt idx="100">
                  <c:v>-0.21819787985865724</c:v>
                </c:pt>
                <c:pt idx="101">
                  <c:v>-0.14433962264150946</c:v>
                </c:pt>
                <c:pt idx="102">
                  <c:v>-0.2088888888888889</c:v>
                </c:pt>
                <c:pt idx="103">
                  <c:v>-0.15680751173708918</c:v>
                </c:pt>
                <c:pt idx="104">
                  <c:v>-0.18148820326678761</c:v>
                </c:pt>
                <c:pt idx="105">
                  <c:v>-0.141263940520446</c:v>
                </c:pt>
                <c:pt idx="106">
                  <c:v>-0.13022813688212931</c:v>
                </c:pt>
                <c:pt idx="107">
                  <c:v>-8.0504364694471309E-2</c:v>
                </c:pt>
                <c:pt idx="108">
                  <c:v>-1.6684045881126264E-2</c:v>
                </c:pt>
                <c:pt idx="109">
                  <c:v>5.9331175836030203E-2</c:v>
                </c:pt>
                <c:pt idx="110">
                  <c:v>7.623318385650224E-2</c:v>
                </c:pt>
                <c:pt idx="111">
                  <c:v>5.7046979865771785E-2</c:v>
                </c:pt>
                <c:pt idx="112">
                  <c:v>8.2485875706214573E-2</c:v>
                </c:pt>
                <c:pt idx="113">
                  <c:v>0.11245865490628448</c:v>
                </c:pt>
                <c:pt idx="114">
                  <c:v>0.12022471910112364</c:v>
                </c:pt>
                <c:pt idx="115">
                  <c:v>0.11247216035634744</c:v>
                </c:pt>
                <c:pt idx="116">
                  <c:v>0.12416851441241694</c:v>
                </c:pt>
                <c:pt idx="117">
                  <c:v>8.0086580086579984E-2</c:v>
                </c:pt>
                <c:pt idx="118">
                  <c:v>0.14098360655737707</c:v>
                </c:pt>
                <c:pt idx="119">
                  <c:v>7.0675105485232148E-2</c:v>
                </c:pt>
                <c:pt idx="120">
                  <c:v>6.7868504772004234E-2</c:v>
                </c:pt>
                <c:pt idx="121">
                  <c:v>5.0916496945010215E-2</c:v>
                </c:pt>
                <c:pt idx="122">
                  <c:v>8.1250000000000044E-2</c:v>
                </c:pt>
                <c:pt idx="123">
                  <c:v>0.10476190476190483</c:v>
                </c:pt>
                <c:pt idx="124">
                  <c:v>9.9164926931106567E-2</c:v>
                </c:pt>
                <c:pt idx="125">
                  <c:v>4.7571853320118818E-2</c:v>
                </c:pt>
                <c:pt idx="126">
                  <c:v>-1.6048144433299938E-2</c:v>
                </c:pt>
                <c:pt idx="127">
                  <c:v>0.10910910910910898</c:v>
                </c:pt>
                <c:pt idx="128">
                  <c:v>9.8619329388560661E-3</c:v>
                </c:pt>
                <c:pt idx="129">
                  <c:v>3.7074148296593279E-2</c:v>
                </c:pt>
                <c:pt idx="130">
                  <c:v>3.5440613026819889E-2</c:v>
                </c:pt>
                <c:pt idx="131">
                  <c:v>2.5615763546797954E-2</c:v>
                </c:pt>
                <c:pt idx="132">
                  <c:v>2.9791459781529639E-3</c:v>
                </c:pt>
                <c:pt idx="133">
                  <c:v>-9.6899224806212825E-4</c:v>
                </c:pt>
                <c:pt idx="134">
                  <c:v>-3.0828516377649384E-2</c:v>
                </c:pt>
                <c:pt idx="135">
                  <c:v>-3.6398467432950277E-2</c:v>
                </c:pt>
                <c:pt idx="136">
                  <c:v>-5.2231718898385515E-2</c:v>
                </c:pt>
                <c:pt idx="137">
                  <c:v>-1.797540208136239E-2</c:v>
                </c:pt>
                <c:pt idx="138">
                  <c:v>1.8348623853211121E-2</c:v>
                </c:pt>
                <c:pt idx="139">
                  <c:v>-7.6714801444043301E-2</c:v>
                </c:pt>
                <c:pt idx="140">
                  <c:v>4.8828125E-3</c:v>
                </c:pt>
                <c:pt idx="141">
                  <c:v>-2.0289855072463725E-2</c:v>
                </c:pt>
                <c:pt idx="142">
                  <c:v>-7.8630897317298776E-2</c:v>
                </c:pt>
                <c:pt idx="143">
                  <c:v>-7.300672430355426E-2</c:v>
                </c:pt>
                <c:pt idx="144">
                  <c:v>-4.3564356435643603E-2</c:v>
                </c:pt>
                <c:pt idx="145">
                  <c:v>-4.7526673132880615E-2</c:v>
                </c:pt>
                <c:pt idx="146">
                  <c:v>-1.8886679920477101E-2</c:v>
                </c:pt>
                <c:pt idx="147">
                  <c:v>9.940357852884496E-4</c:v>
                </c:pt>
                <c:pt idx="148">
                  <c:v>-6.0120240480960874E-3</c:v>
                </c:pt>
                <c:pt idx="149">
                  <c:v>-7.1290944123313937E-2</c:v>
                </c:pt>
                <c:pt idx="150">
                  <c:v>3.8038038038038069E-2</c:v>
                </c:pt>
                <c:pt idx="151">
                  <c:v>-9.7751710654936375E-3</c:v>
                </c:pt>
                <c:pt idx="152">
                  <c:v>-3.4013605442176909E-2</c:v>
                </c:pt>
                <c:pt idx="153">
                  <c:v>1.3806706114398271E-2</c:v>
                </c:pt>
                <c:pt idx="154">
                  <c:v>1.0040160642570406E-3</c:v>
                </c:pt>
                <c:pt idx="155">
                  <c:v>4.8704663212435273E-2</c:v>
                </c:pt>
                <c:pt idx="156">
                  <c:v>3.105590062111796E-2</c:v>
                </c:pt>
                <c:pt idx="157">
                  <c:v>4.0733197556006573E-3</c:v>
                </c:pt>
                <c:pt idx="158">
                  <c:v>2.1276595744680771E-2</c:v>
                </c:pt>
                <c:pt idx="159">
                  <c:v>1.8867924528301883E-2</c:v>
                </c:pt>
                <c:pt idx="160">
                  <c:v>5.0403225806452401E-3</c:v>
                </c:pt>
                <c:pt idx="161">
                  <c:v>3.1120331950207358E-2</c:v>
                </c:pt>
                <c:pt idx="162">
                  <c:v>-3.2786885245901676E-2</c:v>
                </c:pt>
                <c:pt idx="163">
                  <c:v>1.9743336623889718E-3</c:v>
                </c:pt>
                <c:pt idx="164">
                  <c:v>-2.5150905432595572E-2</c:v>
                </c:pt>
                <c:pt idx="165">
                  <c:v>-3.0155642023346196E-2</c:v>
                </c:pt>
                <c:pt idx="166">
                  <c:v>1.4042126379137265E-2</c:v>
                </c:pt>
                <c:pt idx="167">
                  <c:v>4.9407114624506754E-3</c:v>
                </c:pt>
                <c:pt idx="168">
                  <c:v>4.5180722891566161E-2</c:v>
                </c:pt>
                <c:pt idx="169">
                  <c:v>1.9269776876267741E-2</c:v>
                </c:pt>
                <c:pt idx="170">
                  <c:v>2.1825396825396748E-2</c:v>
                </c:pt>
                <c:pt idx="171">
                  <c:v>3.8986354775829568E-3</c:v>
                </c:pt>
                <c:pt idx="172">
                  <c:v>3.8114343029087339E-2</c:v>
                </c:pt>
                <c:pt idx="173">
                  <c:v>5.9356136820925443E-2</c:v>
                </c:pt>
                <c:pt idx="174">
                  <c:v>5.9820538384847133E-3</c:v>
                </c:pt>
                <c:pt idx="175">
                  <c:v>4.9261083743843415E-3</c:v>
                </c:pt>
                <c:pt idx="176">
                  <c:v>8.4623323013415686E-2</c:v>
                </c:pt>
                <c:pt idx="177">
                  <c:v>2.106318956870612E-2</c:v>
                </c:pt>
              </c:numCache>
            </c:numRef>
          </c:val>
          <c:smooth val="0"/>
        </c:ser>
        <c:ser>
          <c:idx val="2"/>
          <c:order val="2"/>
          <c:spPr>
            <a:ln w="19050"/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Industrial'!$N$40:$GI$40</c:f>
              <c:numCache>
                <c:formatCode>0.0%</c:formatCode>
                <c:ptCount val="178"/>
                <c:pt idx="1">
                  <c:v>2.6637069922308632E-2</c:v>
                </c:pt>
                <c:pt idx="2">
                  <c:v>2.8138528138528018E-2</c:v>
                </c:pt>
                <c:pt idx="3">
                  <c:v>6.4308681672027301E-3</c:v>
                </c:pt>
                <c:pt idx="4">
                  <c:v>-9.5440084835629602E-3</c:v>
                </c:pt>
                <c:pt idx="5">
                  <c:v>-1.4583333333333393E-2</c:v>
                </c:pt>
                <c:pt idx="6">
                  <c:v>-8.3945435466946661E-3</c:v>
                </c:pt>
                <c:pt idx="7">
                  <c:v>-5.3022269353127927E-3</c:v>
                </c:pt>
                <c:pt idx="8">
                  <c:v>1.0416666666666075E-3</c:v>
                </c:pt>
                <c:pt idx="9">
                  <c:v>-3.1282586027111536E-2</c:v>
                </c:pt>
                <c:pt idx="10">
                  <c:v>-1.6789087093389221E-2</c:v>
                </c:pt>
                <c:pt idx="11">
                  <c:v>-3.757828810020869E-2</c:v>
                </c:pt>
                <c:pt idx="12">
                  <c:v>-1.1727078891257903E-2</c:v>
                </c:pt>
                <c:pt idx="13">
                  <c:v>7.5675675675674903E-3</c:v>
                </c:pt>
                <c:pt idx="14">
                  <c:v>-1.1578947368421022E-2</c:v>
                </c:pt>
                <c:pt idx="15">
                  <c:v>0</c:v>
                </c:pt>
                <c:pt idx="16">
                  <c:v>-5.3533190578158862E-3</c:v>
                </c:pt>
                <c:pt idx="17">
                  <c:v>-9.5137420718814925E-3</c:v>
                </c:pt>
                <c:pt idx="18">
                  <c:v>-1.4814814814814836E-2</c:v>
                </c:pt>
                <c:pt idx="19">
                  <c:v>-1.492537313432829E-2</c:v>
                </c:pt>
                <c:pt idx="20">
                  <c:v>-2.4973985431841705E-2</c:v>
                </c:pt>
                <c:pt idx="21">
                  <c:v>3.2292787944026013E-3</c:v>
                </c:pt>
                <c:pt idx="22">
                  <c:v>-3.2017075773745907E-3</c:v>
                </c:pt>
                <c:pt idx="23">
                  <c:v>1.9522776572667988E-2</c:v>
                </c:pt>
                <c:pt idx="24">
                  <c:v>-4.3149946062568389E-3</c:v>
                </c:pt>
                <c:pt idx="25">
                  <c:v>-3.2188841201716833E-3</c:v>
                </c:pt>
                <c:pt idx="26">
                  <c:v>-1.7039403620873306E-2</c:v>
                </c:pt>
                <c:pt idx="27">
                  <c:v>-1.5974440894568676E-2</c:v>
                </c:pt>
                <c:pt idx="28">
                  <c:v>1.6146393972013007E-2</c:v>
                </c:pt>
                <c:pt idx="29">
                  <c:v>-2.2411953041622246E-2</c:v>
                </c:pt>
                <c:pt idx="30">
                  <c:v>2.1482277121374072E-3</c:v>
                </c:pt>
                <c:pt idx="31">
                  <c:v>2.1645021645021689E-2</c:v>
                </c:pt>
                <c:pt idx="32">
                  <c:v>-9.605122732123883E-3</c:v>
                </c:pt>
                <c:pt idx="33">
                  <c:v>-2.4678111587982832E-2</c:v>
                </c:pt>
                <c:pt idx="34">
                  <c:v>1.0706638115631772E-3</c:v>
                </c:pt>
                <c:pt idx="35">
                  <c:v>-2.3404255319148914E-2</c:v>
                </c:pt>
                <c:pt idx="36">
                  <c:v>1.9501625135427858E-2</c:v>
                </c:pt>
                <c:pt idx="37">
                  <c:v>2.1528525296015122E-3</c:v>
                </c:pt>
                <c:pt idx="38">
                  <c:v>8.6673889490791467E-3</c:v>
                </c:pt>
                <c:pt idx="39">
                  <c:v>-3.2467532467533866E-3</c:v>
                </c:pt>
                <c:pt idx="40">
                  <c:v>-1.0593220338983023E-2</c:v>
                </c:pt>
                <c:pt idx="41">
                  <c:v>4.366812227074357E-3</c:v>
                </c:pt>
                <c:pt idx="42">
                  <c:v>2.1436227224009841E-3</c:v>
                </c:pt>
                <c:pt idx="43">
                  <c:v>-5.2966101694915668E-3</c:v>
                </c:pt>
                <c:pt idx="44">
                  <c:v>0</c:v>
                </c:pt>
                <c:pt idx="45">
                  <c:v>1.8701870187018521E-2</c:v>
                </c:pt>
                <c:pt idx="46">
                  <c:v>-6.4171122994651775E-3</c:v>
                </c:pt>
                <c:pt idx="47">
                  <c:v>2.0697167755991286E-2</c:v>
                </c:pt>
                <c:pt idx="48">
                  <c:v>0</c:v>
                </c:pt>
                <c:pt idx="49">
                  <c:v>1.3963480128893702E-2</c:v>
                </c:pt>
                <c:pt idx="50">
                  <c:v>2.3630504833512367E-2</c:v>
                </c:pt>
                <c:pt idx="51">
                  <c:v>4.1259500542888183E-2</c:v>
                </c:pt>
                <c:pt idx="52">
                  <c:v>1.8201284796573791E-2</c:v>
                </c:pt>
                <c:pt idx="53">
                  <c:v>4.4565217391304257E-2</c:v>
                </c:pt>
                <c:pt idx="54">
                  <c:v>2.9946524064171198E-2</c:v>
                </c:pt>
                <c:pt idx="55">
                  <c:v>4.6858359957401508E-2</c:v>
                </c:pt>
                <c:pt idx="56">
                  <c:v>4.5258620689655249E-2</c:v>
                </c:pt>
                <c:pt idx="57">
                  <c:v>5.3995680345572339E-2</c:v>
                </c:pt>
                <c:pt idx="58">
                  <c:v>7.6426264800861121E-2</c:v>
                </c:pt>
                <c:pt idx="59">
                  <c:v>4.6958377801494144E-2</c:v>
                </c:pt>
                <c:pt idx="60">
                  <c:v>2.1253985122210439E-2</c:v>
                </c:pt>
                <c:pt idx="61">
                  <c:v>3.1779661016949179E-2</c:v>
                </c:pt>
                <c:pt idx="62">
                  <c:v>2.0986358866736721E-2</c:v>
                </c:pt>
                <c:pt idx="63">
                  <c:v>7.2992700729925808E-3</c:v>
                </c:pt>
                <c:pt idx="64">
                  <c:v>3.6803364879074651E-2</c:v>
                </c:pt>
                <c:pt idx="65">
                  <c:v>3.0176899063475648E-2</c:v>
                </c:pt>
                <c:pt idx="66">
                  <c:v>2.4922118380062308E-2</c:v>
                </c:pt>
                <c:pt idx="67">
                  <c:v>1.0172939979654183E-2</c:v>
                </c:pt>
                <c:pt idx="68">
                  <c:v>2.268041237113394E-2</c:v>
                </c:pt>
                <c:pt idx="69">
                  <c:v>8.19672131147553E-3</c:v>
                </c:pt>
                <c:pt idx="70">
                  <c:v>-7.0000000000000062E-3</c:v>
                </c:pt>
                <c:pt idx="71">
                  <c:v>2.5484199796126372E-2</c:v>
                </c:pt>
                <c:pt idx="72">
                  <c:v>4.57856399583767E-2</c:v>
                </c:pt>
                <c:pt idx="73">
                  <c:v>3.0800821355236208E-2</c:v>
                </c:pt>
                <c:pt idx="74">
                  <c:v>4.2137718396711321E-2</c:v>
                </c:pt>
                <c:pt idx="75">
                  <c:v>6.211180124223592E-2</c:v>
                </c:pt>
                <c:pt idx="76">
                  <c:v>5.1724137931034475E-2</c:v>
                </c:pt>
                <c:pt idx="77">
                  <c:v>5.6565656565656486E-2</c:v>
                </c:pt>
                <c:pt idx="78">
                  <c:v>1.6210739614994862E-2</c:v>
                </c:pt>
                <c:pt idx="79">
                  <c:v>2.4169184290030232E-2</c:v>
                </c:pt>
                <c:pt idx="80">
                  <c:v>5.4435483870967749E-2</c:v>
                </c:pt>
                <c:pt idx="81">
                  <c:v>6.7073170731707155E-2</c:v>
                </c:pt>
                <c:pt idx="82">
                  <c:v>3.8267875125881146E-2</c:v>
                </c:pt>
                <c:pt idx="83">
                  <c:v>1.5904572564612307E-2</c:v>
                </c:pt>
                <c:pt idx="84">
                  <c:v>2.8855721393034939E-2</c:v>
                </c:pt>
                <c:pt idx="85">
                  <c:v>4.0836653386454147E-2</c:v>
                </c:pt>
                <c:pt idx="86">
                  <c:v>1.5779092702169484E-2</c:v>
                </c:pt>
                <c:pt idx="87">
                  <c:v>1.9493177387914784E-3</c:v>
                </c:pt>
                <c:pt idx="88">
                  <c:v>-3.1822565091610411E-2</c:v>
                </c:pt>
                <c:pt idx="89">
                  <c:v>-4.1108986615678744E-2</c:v>
                </c:pt>
                <c:pt idx="90">
                  <c:v>2.9910269192421346E-3</c:v>
                </c:pt>
                <c:pt idx="91">
                  <c:v>-1.0816125860373726E-2</c:v>
                </c:pt>
                <c:pt idx="92">
                  <c:v>-2.390057361376674E-2</c:v>
                </c:pt>
                <c:pt idx="93">
                  <c:v>-4.0000000000000036E-2</c:v>
                </c:pt>
                <c:pt idx="94">
                  <c:v>-1.6488845780795236E-2</c:v>
                </c:pt>
                <c:pt idx="95">
                  <c:v>-3.522504892367917E-2</c:v>
                </c:pt>
                <c:pt idx="96">
                  <c:v>-1.837524177949712E-2</c:v>
                </c:pt>
                <c:pt idx="97">
                  <c:v>-3.8277511961722466E-2</c:v>
                </c:pt>
                <c:pt idx="98">
                  <c:v>-4.6601941747572817E-2</c:v>
                </c:pt>
                <c:pt idx="99">
                  <c:v>-6.4202334630350189E-2</c:v>
                </c:pt>
                <c:pt idx="100">
                  <c:v>-2.589641434262957E-2</c:v>
                </c:pt>
                <c:pt idx="101">
                  <c:v>-2.7916251246261181E-2</c:v>
                </c:pt>
                <c:pt idx="102">
                  <c:v>-4.0755467196818995E-2</c:v>
                </c:pt>
                <c:pt idx="103">
                  <c:v>-4.4731610337972127E-2</c:v>
                </c:pt>
                <c:pt idx="104">
                  <c:v>-5.386875612144959E-2</c:v>
                </c:pt>
                <c:pt idx="105">
                  <c:v>-1.8849206349206282E-2</c:v>
                </c:pt>
                <c:pt idx="106">
                  <c:v>-4.5364891518737793E-2</c:v>
                </c:pt>
                <c:pt idx="107">
                  <c:v>-8.1135902636916279E-3</c:v>
                </c:pt>
                <c:pt idx="108">
                  <c:v>-1.7733990147783207E-2</c:v>
                </c:pt>
                <c:pt idx="109">
                  <c:v>-3.9800995024875663E-3</c:v>
                </c:pt>
                <c:pt idx="110">
                  <c:v>-7.1283095723014833E-3</c:v>
                </c:pt>
                <c:pt idx="111">
                  <c:v>3.1185031185031242E-2</c:v>
                </c:pt>
                <c:pt idx="112">
                  <c:v>5.1124744376278564E-3</c:v>
                </c:pt>
                <c:pt idx="113">
                  <c:v>1.3333333333333197E-2</c:v>
                </c:pt>
                <c:pt idx="114">
                  <c:v>2.4870466321243567E-2</c:v>
                </c:pt>
                <c:pt idx="115">
                  <c:v>3.6420395421435936E-2</c:v>
                </c:pt>
                <c:pt idx="116">
                  <c:v>3.8302277432712195E-2</c:v>
                </c:pt>
                <c:pt idx="117">
                  <c:v>2.4266936299292219E-2</c:v>
                </c:pt>
                <c:pt idx="118">
                  <c:v>3.7190082644628086E-2</c:v>
                </c:pt>
                <c:pt idx="119">
                  <c:v>3.476482617586929E-2</c:v>
                </c:pt>
                <c:pt idx="120">
                  <c:v>-9.0270812437313053E-3</c:v>
                </c:pt>
                <c:pt idx="121">
                  <c:v>5.9940059940060131E-3</c:v>
                </c:pt>
                <c:pt idx="122">
                  <c:v>5.1282051282051322E-2</c:v>
                </c:pt>
                <c:pt idx="123">
                  <c:v>3.0241935483870996E-2</c:v>
                </c:pt>
                <c:pt idx="124">
                  <c:v>4.4760935910478139E-2</c:v>
                </c:pt>
                <c:pt idx="125">
                  <c:v>3.6437246963562764E-2</c:v>
                </c:pt>
                <c:pt idx="126">
                  <c:v>3.5389282103134523E-2</c:v>
                </c:pt>
                <c:pt idx="127">
                  <c:v>3.0120481927710774E-2</c:v>
                </c:pt>
                <c:pt idx="128">
                  <c:v>-7.9760717846459883E-3</c:v>
                </c:pt>
                <c:pt idx="129">
                  <c:v>-7.8973346495557761E-3</c:v>
                </c:pt>
                <c:pt idx="130">
                  <c:v>-2.9880478087650486E-3</c:v>
                </c:pt>
                <c:pt idx="131">
                  <c:v>-9.8814229249012397E-3</c:v>
                </c:pt>
                <c:pt idx="132">
                  <c:v>1.3157894736842035E-2</c:v>
                </c:pt>
                <c:pt idx="133">
                  <c:v>-2.6812313803376342E-2</c:v>
                </c:pt>
                <c:pt idx="134">
                  <c:v>-3.8048780487804912E-2</c:v>
                </c:pt>
                <c:pt idx="135">
                  <c:v>-8.8062622309198479E-3</c:v>
                </c:pt>
                <c:pt idx="136">
                  <c:v>-5.8422590068159641E-2</c:v>
                </c:pt>
                <c:pt idx="137">
                  <c:v>-2.44140625E-2</c:v>
                </c:pt>
                <c:pt idx="138">
                  <c:v>-2.44140625E-2</c:v>
                </c:pt>
                <c:pt idx="139">
                  <c:v>-3.4113060428849873E-2</c:v>
                </c:pt>
                <c:pt idx="140">
                  <c:v>7.0351758793969488E-3</c:v>
                </c:pt>
                <c:pt idx="141">
                  <c:v>3.9800995024876773E-3</c:v>
                </c:pt>
                <c:pt idx="142">
                  <c:v>1.1988011988012026E-2</c:v>
                </c:pt>
                <c:pt idx="143">
                  <c:v>-1.2974051896207595E-2</c:v>
                </c:pt>
                <c:pt idx="144">
                  <c:v>1.6983016983016963E-2</c:v>
                </c:pt>
                <c:pt idx="145">
                  <c:v>2.6530612244897833E-2</c:v>
                </c:pt>
                <c:pt idx="146">
                  <c:v>5.0709939148072536E-3</c:v>
                </c:pt>
                <c:pt idx="147">
                  <c:v>-1.6781836130306038E-2</c:v>
                </c:pt>
                <c:pt idx="148">
                  <c:v>3.1023784901758056E-2</c:v>
                </c:pt>
                <c:pt idx="149">
                  <c:v>1.0010010010010006E-2</c:v>
                </c:pt>
                <c:pt idx="150">
                  <c:v>-4.0040040040040248E-3</c:v>
                </c:pt>
                <c:pt idx="151">
                  <c:v>7.0635721493441661E-3</c:v>
                </c:pt>
                <c:pt idx="152">
                  <c:v>3.9920159680637557E-3</c:v>
                </c:pt>
                <c:pt idx="153">
                  <c:v>-2.9732408325074955E-3</c:v>
                </c:pt>
                <c:pt idx="154">
                  <c:v>-9.8716683119437487E-4</c:v>
                </c:pt>
                <c:pt idx="155">
                  <c:v>3.2355915065722884E-2</c:v>
                </c:pt>
                <c:pt idx="156">
                  <c:v>1.8664047151277119E-2</c:v>
                </c:pt>
                <c:pt idx="157">
                  <c:v>1.8886679920477212E-2</c:v>
                </c:pt>
                <c:pt idx="158">
                  <c:v>3.128153380423826E-2</c:v>
                </c:pt>
                <c:pt idx="159">
                  <c:v>2.6104417670682833E-2</c:v>
                </c:pt>
                <c:pt idx="160">
                  <c:v>4.0120361083249678E-2</c:v>
                </c:pt>
                <c:pt idx="161">
                  <c:v>-2.9732408325074955E-3</c:v>
                </c:pt>
                <c:pt idx="162">
                  <c:v>2.4120603015075348E-2</c:v>
                </c:pt>
                <c:pt idx="163">
                  <c:v>2.3046092184368705E-2</c:v>
                </c:pt>
                <c:pt idx="164">
                  <c:v>1.3916500994035852E-2</c:v>
                </c:pt>
                <c:pt idx="165">
                  <c:v>8.9463220675944921E-3</c:v>
                </c:pt>
                <c:pt idx="166">
                  <c:v>1.4822134387351804E-2</c:v>
                </c:pt>
                <c:pt idx="167">
                  <c:v>-4.8971596474045587E-3</c:v>
                </c:pt>
                <c:pt idx="168">
                  <c:v>-9.6432015429126494E-4</c:v>
                </c:pt>
                <c:pt idx="169">
                  <c:v>-7.8048780487804947E-3</c:v>
                </c:pt>
                <c:pt idx="170">
                  <c:v>-1.3698630136986356E-2</c:v>
                </c:pt>
                <c:pt idx="171">
                  <c:v>9.7847358121327943E-4</c:v>
                </c:pt>
                <c:pt idx="172">
                  <c:v>-2.4108003857280624E-2</c:v>
                </c:pt>
                <c:pt idx="173">
                  <c:v>1.6898608349900535E-2</c:v>
                </c:pt>
                <c:pt idx="174">
                  <c:v>2.6496565260058835E-2</c:v>
                </c:pt>
                <c:pt idx="175">
                  <c:v>1.9588638589618013E-2</c:v>
                </c:pt>
                <c:pt idx="176">
                  <c:v>1.9607843137254832E-3</c:v>
                </c:pt>
                <c:pt idx="177">
                  <c:v>-1.0837438423645263E-2</c:v>
                </c:pt>
              </c:numCache>
            </c:numRef>
          </c:val>
          <c:smooth val="0"/>
        </c:ser>
        <c:ser>
          <c:idx val="3"/>
          <c:order val="3"/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Industrial'!$N$41:$GI$41</c:f>
              <c:numCache>
                <c:formatCode>0.0%</c:formatCode>
                <c:ptCount val="178"/>
                <c:pt idx="1">
                  <c:v>6.5398335315101086E-2</c:v>
                </c:pt>
                <c:pt idx="2">
                  <c:v>4.5243619489559128E-2</c:v>
                </c:pt>
                <c:pt idx="3">
                  <c:v>3.7252619324796177E-2</c:v>
                </c:pt>
                <c:pt idx="4">
                  <c:v>6.9686411149827432E-3</c:v>
                </c:pt>
                <c:pt idx="5">
                  <c:v>-1.1273957158962844E-2</c:v>
                </c:pt>
                <c:pt idx="6">
                  <c:v>2.2093023255814082E-2</c:v>
                </c:pt>
                <c:pt idx="7">
                  <c:v>-2.8376844494892195E-2</c:v>
                </c:pt>
                <c:pt idx="8">
                  <c:v>-2.2497187851518552E-2</c:v>
                </c:pt>
                <c:pt idx="9">
                  <c:v>-2.5930101465614364E-2</c:v>
                </c:pt>
                <c:pt idx="10">
                  <c:v>-3.828828828828823E-2</c:v>
                </c:pt>
                <c:pt idx="11">
                  <c:v>-5.6856187290969973E-2</c:v>
                </c:pt>
                <c:pt idx="12">
                  <c:v>-7.3707370737073785E-2</c:v>
                </c:pt>
                <c:pt idx="13">
                  <c:v>-5.6919642857142794E-2</c:v>
                </c:pt>
                <c:pt idx="14">
                  <c:v>-4.8834628190898899E-2</c:v>
                </c:pt>
                <c:pt idx="15">
                  <c:v>-3.4792368125701412E-2</c:v>
                </c:pt>
                <c:pt idx="16">
                  <c:v>-9.2272202998846531E-3</c:v>
                </c:pt>
                <c:pt idx="17">
                  <c:v>-2.0524515393386511E-2</c:v>
                </c:pt>
                <c:pt idx="18">
                  <c:v>-1.3651877133105783E-2</c:v>
                </c:pt>
                <c:pt idx="19">
                  <c:v>1.0514018691588856E-2</c:v>
                </c:pt>
                <c:pt idx="20">
                  <c:v>8.0552359033370102E-3</c:v>
                </c:pt>
                <c:pt idx="21">
                  <c:v>1.0416666666666519E-2</c:v>
                </c:pt>
                <c:pt idx="22">
                  <c:v>1.5222482435597096E-2</c:v>
                </c:pt>
                <c:pt idx="23">
                  <c:v>3.664302600472813E-2</c:v>
                </c:pt>
                <c:pt idx="24">
                  <c:v>2.4940617577197122E-2</c:v>
                </c:pt>
                <c:pt idx="25">
                  <c:v>2.2485207100591875E-2</c:v>
                </c:pt>
                <c:pt idx="26">
                  <c:v>-2.333722287047868E-3</c:v>
                </c:pt>
                <c:pt idx="27">
                  <c:v>1.1627906976744207E-2</c:v>
                </c:pt>
                <c:pt idx="28">
                  <c:v>5.8207217694994373E-3</c:v>
                </c:pt>
                <c:pt idx="29">
                  <c:v>3.4924330616996624E-3</c:v>
                </c:pt>
                <c:pt idx="30">
                  <c:v>-4.6136101499424376E-3</c:v>
                </c:pt>
                <c:pt idx="31">
                  <c:v>4.6242774566473965E-3</c:v>
                </c:pt>
                <c:pt idx="32">
                  <c:v>-2.9680365296803624E-2</c:v>
                </c:pt>
                <c:pt idx="33">
                  <c:v>-2.0618556701030855E-2</c:v>
                </c:pt>
                <c:pt idx="34">
                  <c:v>1.730103806228378E-2</c:v>
                </c:pt>
                <c:pt idx="35">
                  <c:v>4.5610034207523853E-3</c:v>
                </c:pt>
                <c:pt idx="36">
                  <c:v>2.665121668597914E-2</c:v>
                </c:pt>
                <c:pt idx="37">
                  <c:v>2.8935185185185119E-2</c:v>
                </c:pt>
                <c:pt idx="38">
                  <c:v>5.1461988304093653E-2</c:v>
                </c:pt>
                <c:pt idx="39">
                  <c:v>2.0689655172413834E-2</c:v>
                </c:pt>
                <c:pt idx="40">
                  <c:v>4.3981481481481399E-2</c:v>
                </c:pt>
                <c:pt idx="41">
                  <c:v>4.4083526682134444E-2</c:v>
                </c:pt>
                <c:pt idx="42">
                  <c:v>4.4032444959443806E-2</c:v>
                </c:pt>
                <c:pt idx="43">
                  <c:v>4.3728423475258849E-2</c:v>
                </c:pt>
                <c:pt idx="44">
                  <c:v>5.4117647058823382E-2</c:v>
                </c:pt>
                <c:pt idx="45">
                  <c:v>5.3801169590643294E-2</c:v>
                </c:pt>
                <c:pt idx="46">
                  <c:v>2.7210884353741305E-2</c:v>
                </c:pt>
                <c:pt idx="47">
                  <c:v>2.8376844494892195E-2</c:v>
                </c:pt>
                <c:pt idx="48">
                  <c:v>1.8058690744921169E-2</c:v>
                </c:pt>
                <c:pt idx="49">
                  <c:v>5.0618672665916797E-2</c:v>
                </c:pt>
                <c:pt idx="50">
                  <c:v>8.8987764182424378E-3</c:v>
                </c:pt>
                <c:pt idx="51">
                  <c:v>1.3513513513513598E-2</c:v>
                </c:pt>
                <c:pt idx="52">
                  <c:v>2.1064301552106368E-2</c:v>
                </c:pt>
                <c:pt idx="53">
                  <c:v>1.2222222222222134E-2</c:v>
                </c:pt>
                <c:pt idx="54">
                  <c:v>1.8867924528301883E-2</c:v>
                </c:pt>
                <c:pt idx="55">
                  <c:v>2.8665931642778419E-2</c:v>
                </c:pt>
                <c:pt idx="56">
                  <c:v>2.5669642857143016E-2</c:v>
                </c:pt>
                <c:pt idx="57">
                  <c:v>3.1076581576026774E-2</c:v>
                </c:pt>
                <c:pt idx="58">
                  <c:v>5.5187637969094983E-2</c:v>
                </c:pt>
                <c:pt idx="59">
                  <c:v>4.1942604856512355E-2</c:v>
                </c:pt>
                <c:pt idx="60">
                  <c:v>5.210643015521077E-2</c:v>
                </c:pt>
                <c:pt idx="61">
                  <c:v>2.24839400428265E-2</c:v>
                </c:pt>
                <c:pt idx="62">
                  <c:v>5.4024255788313047E-2</c:v>
                </c:pt>
                <c:pt idx="63">
                  <c:v>5.222222222222217E-2</c:v>
                </c:pt>
                <c:pt idx="64">
                  <c:v>6.1889250814332275E-2</c:v>
                </c:pt>
                <c:pt idx="65">
                  <c:v>9.2206366630076975E-2</c:v>
                </c:pt>
                <c:pt idx="66">
                  <c:v>7.8431372549019551E-2</c:v>
                </c:pt>
                <c:pt idx="67">
                  <c:v>6.9667738478027763E-2</c:v>
                </c:pt>
                <c:pt idx="68">
                  <c:v>0.1142546245919478</c:v>
                </c:pt>
                <c:pt idx="69">
                  <c:v>9.3649085037674773E-2</c:v>
                </c:pt>
                <c:pt idx="70">
                  <c:v>6.0669456066945626E-2</c:v>
                </c:pt>
                <c:pt idx="71">
                  <c:v>8.156779661016933E-2</c:v>
                </c:pt>
                <c:pt idx="72">
                  <c:v>0.10748155953635385</c:v>
                </c:pt>
                <c:pt idx="73">
                  <c:v>9.4240837696335067E-2</c:v>
                </c:pt>
                <c:pt idx="74">
                  <c:v>9.9372384937238545E-2</c:v>
                </c:pt>
                <c:pt idx="75">
                  <c:v>0.11404435058078133</c:v>
                </c:pt>
                <c:pt idx="76">
                  <c:v>6.9529652351738136E-2</c:v>
                </c:pt>
                <c:pt idx="77">
                  <c:v>6.2311557788944816E-2</c:v>
                </c:pt>
                <c:pt idx="78">
                  <c:v>7.3737373737373657E-2</c:v>
                </c:pt>
                <c:pt idx="79">
                  <c:v>6.5130260521041983E-2</c:v>
                </c:pt>
                <c:pt idx="80">
                  <c:v>4.39453125E-2</c:v>
                </c:pt>
                <c:pt idx="81">
                  <c:v>6.0039370078740273E-2</c:v>
                </c:pt>
                <c:pt idx="82">
                  <c:v>5.9171597633136175E-2</c:v>
                </c:pt>
                <c:pt idx="83">
                  <c:v>4.9951028403526054E-2</c:v>
                </c:pt>
                <c:pt idx="84">
                  <c:v>4.5670789724072458E-2</c:v>
                </c:pt>
                <c:pt idx="85">
                  <c:v>4.5933014354067048E-2</c:v>
                </c:pt>
                <c:pt idx="86">
                  <c:v>4.9476688867745144E-2</c:v>
                </c:pt>
                <c:pt idx="87">
                  <c:v>4.64454976303319E-2</c:v>
                </c:pt>
                <c:pt idx="88">
                  <c:v>5.2581261950286784E-2</c:v>
                </c:pt>
                <c:pt idx="89">
                  <c:v>2.554399243140959E-2</c:v>
                </c:pt>
                <c:pt idx="90">
                  <c:v>2.1636876763875712E-2</c:v>
                </c:pt>
                <c:pt idx="91">
                  <c:v>1.0348071495766886E-2</c:v>
                </c:pt>
                <c:pt idx="92">
                  <c:v>2.4321796071094415E-2</c:v>
                </c:pt>
                <c:pt idx="93">
                  <c:v>-1.6713091922005541E-2</c:v>
                </c:pt>
                <c:pt idx="94">
                  <c:v>-3.5381750465549477E-2</c:v>
                </c:pt>
                <c:pt idx="95">
                  <c:v>-9.4216417910447881E-2</c:v>
                </c:pt>
                <c:pt idx="96">
                  <c:v>-0.17925386715195635</c:v>
                </c:pt>
                <c:pt idx="97">
                  <c:v>-0.22781335773101552</c:v>
                </c:pt>
                <c:pt idx="98">
                  <c:v>-0.24025385312783321</c:v>
                </c:pt>
                <c:pt idx="99">
                  <c:v>-0.25543478260869568</c:v>
                </c:pt>
                <c:pt idx="100">
                  <c:v>-0.26793823796548588</c:v>
                </c:pt>
                <c:pt idx="101">
                  <c:v>-0.22785977859778594</c:v>
                </c:pt>
                <c:pt idx="102">
                  <c:v>-0.2117863720073665</c:v>
                </c:pt>
                <c:pt idx="103">
                  <c:v>-0.19832402234636881</c:v>
                </c:pt>
                <c:pt idx="104">
                  <c:v>-0.19269406392694055</c:v>
                </c:pt>
                <c:pt idx="105">
                  <c:v>-0.14258734655335226</c:v>
                </c:pt>
                <c:pt idx="106">
                  <c:v>-0.11872586872586866</c:v>
                </c:pt>
                <c:pt idx="107">
                  <c:v>-4.8403707518022587E-2</c:v>
                </c:pt>
                <c:pt idx="108">
                  <c:v>1.330376940133049E-2</c:v>
                </c:pt>
                <c:pt idx="109">
                  <c:v>9.834123222748814E-2</c:v>
                </c:pt>
                <c:pt idx="110">
                  <c:v>0.10620525059665886</c:v>
                </c:pt>
                <c:pt idx="111">
                  <c:v>0.15571776155717765</c:v>
                </c:pt>
                <c:pt idx="112">
                  <c:v>0.21836228287841197</c:v>
                </c:pt>
                <c:pt idx="113">
                  <c:v>0.20191158900836315</c:v>
                </c:pt>
                <c:pt idx="114">
                  <c:v>0.17056074766355156</c:v>
                </c:pt>
                <c:pt idx="115">
                  <c:v>0.16724738675958206</c:v>
                </c:pt>
                <c:pt idx="116">
                  <c:v>0.15723981900452477</c:v>
                </c:pt>
                <c:pt idx="117">
                  <c:v>0.12334801762114544</c:v>
                </c:pt>
                <c:pt idx="118">
                  <c:v>0.13581599123767796</c:v>
                </c:pt>
                <c:pt idx="119">
                  <c:v>0.12012987012987009</c:v>
                </c:pt>
                <c:pt idx="120">
                  <c:v>0.12035010940919033</c:v>
                </c:pt>
                <c:pt idx="121">
                  <c:v>0.13807982740021574</c:v>
                </c:pt>
                <c:pt idx="122">
                  <c:v>0.14563106796116498</c:v>
                </c:pt>
                <c:pt idx="123">
                  <c:v>0.12210526315789472</c:v>
                </c:pt>
                <c:pt idx="124">
                  <c:v>9.4704684317718835E-2</c:v>
                </c:pt>
                <c:pt idx="125">
                  <c:v>6.9582504970179038E-2</c:v>
                </c:pt>
                <c:pt idx="126">
                  <c:v>6.7864271457085845E-2</c:v>
                </c:pt>
                <c:pt idx="127">
                  <c:v>8.3582089552238781E-2</c:v>
                </c:pt>
                <c:pt idx="128">
                  <c:v>6.4516129032258229E-2</c:v>
                </c:pt>
                <c:pt idx="129">
                  <c:v>4.705882352941182E-2</c:v>
                </c:pt>
                <c:pt idx="130">
                  <c:v>3.3751205400192941E-2</c:v>
                </c:pt>
                <c:pt idx="131">
                  <c:v>2.8985507246376718E-2</c:v>
                </c:pt>
                <c:pt idx="132">
                  <c:v>2.05078125E-2</c:v>
                </c:pt>
                <c:pt idx="133">
                  <c:v>-2.8436018957345155E-3</c:v>
                </c:pt>
                <c:pt idx="134">
                  <c:v>-1.1299435028248594E-2</c:v>
                </c:pt>
                <c:pt idx="135">
                  <c:v>-1.3133208255159401E-2</c:v>
                </c:pt>
                <c:pt idx="136">
                  <c:v>-2.0465116279069773E-2</c:v>
                </c:pt>
                <c:pt idx="137">
                  <c:v>-1.4869888475836368E-2</c:v>
                </c:pt>
                <c:pt idx="138">
                  <c:v>-1.3084112149532756E-2</c:v>
                </c:pt>
                <c:pt idx="139">
                  <c:v>-2.9384756657483968E-2</c:v>
                </c:pt>
                <c:pt idx="140">
                  <c:v>-3.2139577594123003E-2</c:v>
                </c:pt>
                <c:pt idx="141">
                  <c:v>-2.6217228464419429E-2</c:v>
                </c:pt>
                <c:pt idx="142">
                  <c:v>-3.4514925373134386E-2</c:v>
                </c:pt>
                <c:pt idx="143">
                  <c:v>-3.9436619718309918E-2</c:v>
                </c:pt>
                <c:pt idx="144">
                  <c:v>-2.5837320574162659E-2</c:v>
                </c:pt>
                <c:pt idx="145">
                  <c:v>-2.5665399239543807E-2</c:v>
                </c:pt>
                <c:pt idx="146">
                  <c:v>-2.8571428571428581E-2</c:v>
                </c:pt>
                <c:pt idx="147">
                  <c:v>-1.3307984790874583E-2</c:v>
                </c:pt>
                <c:pt idx="148">
                  <c:v>-2.089268755935425E-2</c:v>
                </c:pt>
                <c:pt idx="149">
                  <c:v>-1.4150943396226467E-2</c:v>
                </c:pt>
                <c:pt idx="150">
                  <c:v>-6.6287878787877341E-3</c:v>
                </c:pt>
                <c:pt idx="151">
                  <c:v>-1.040681173131508E-2</c:v>
                </c:pt>
                <c:pt idx="152">
                  <c:v>-9.4876660341556285E-3</c:v>
                </c:pt>
                <c:pt idx="153">
                  <c:v>8.6538461538461231E-3</c:v>
                </c:pt>
                <c:pt idx="154">
                  <c:v>2.3188405797101463E-2</c:v>
                </c:pt>
                <c:pt idx="155">
                  <c:v>3.910068426197455E-2</c:v>
                </c:pt>
                <c:pt idx="156">
                  <c:v>4.7151277013752324E-2</c:v>
                </c:pt>
                <c:pt idx="157">
                  <c:v>3.8048780487804912E-2</c:v>
                </c:pt>
                <c:pt idx="158">
                  <c:v>5.0980392156862786E-2</c:v>
                </c:pt>
                <c:pt idx="159">
                  <c:v>3.1791907514450823E-2</c:v>
                </c:pt>
                <c:pt idx="160">
                  <c:v>3.8797284190106751E-2</c:v>
                </c:pt>
                <c:pt idx="161">
                  <c:v>6.698564593301537E-3</c:v>
                </c:pt>
                <c:pt idx="162">
                  <c:v>8.5795996186843748E-3</c:v>
                </c:pt>
                <c:pt idx="163">
                  <c:v>2.1032504780114758E-2</c:v>
                </c:pt>
                <c:pt idx="164">
                  <c:v>6.7049808429118229E-3</c:v>
                </c:pt>
                <c:pt idx="165">
                  <c:v>4.7664442326025291E-3</c:v>
                </c:pt>
                <c:pt idx="166">
                  <c:v>1.8885741265344258E-3</c:v>
                </c:pt>
                <c:pt idx="167">
                  <c:v>-4.7036688617121403E-3</c:v>
                </c:pt>
                <c:pt idx="168">
                  <c:v>7.5046904315199114E-3</c:v>
                </c:pt>
                <c:pt idx="169">
                  <c:v>-9.3984962406024053E-4</c:v>
                </c:pt>
                <c:pt idx="170">
                  <c:v>-1.0261194029850818E-2</c:v>
                </c:pt>
                <c:pt idx="171">
                  <c:v>-9.3370681605975392E-3</c:v>
                </c:pt>
                <c:pt idx="172">
                  <c:v>-7.4696545284780314E-3</c:v>
                </c:pt>
                <c:pt idx="173">
                  <c:v>9.5057034220531467E-3</c:v>
                </c:pt>
                <c:pt idx="174">
                  <c:v>7.5614366729679361E-3</c:v>
                </c:pt>
                <c:pt idx="175">
                  <c:v>-4.6816479400748623E-3</c:v>
                </c:pt>
                <c:pt idx="176">
                  <c:v>5.7088487155090295E-3</c:v>
                </c:pt>
                <c:pt idx="177">
                  <c:v>5.6925996204932883E-3</c:v>
                </c:pt>
              </c:numCache>
            </c:numRef>
          </c:val>
          <c:smooth val="0"/>
        </c:ser>
        <c:ser>
          <c:idx val="4"/>
          <c:order val="4"/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'Prod Industrial'!$N$31:$GI$31</c:f>
              <c:numCache>
                <c:formatCode>m/d/yyyy</c:formatCode>
                <c:ptCount val="178"/>
                <c:pt idx="0">
                  <c:v>36891</c:v>
                </c:pt>
                <c:pt idx="1">
                  <c:v>36922</c:v>
                </c:pt>
                <c:pt idx="2">
                  <c:v>36950</c:v>
                </c:pt>
                <c:pt idx="3">
                  <c:v>36981</c:v>
                </c:pt>
                <c:pt idx="4">
                  <c:v>37011</c:v>
                </c:pt>
                <c:pt idx="5">
                  <c:v>37042</c:v>
                </c:pt>
                <c:pt idx="6">
                  <c:v>37072</c:v>
                </c:pt>
                <c:pt idx="7">
                  <c:v>37103</c:v>
                </c:pt>
                <c:pt idx="8">
                  <c:v>37134</c:v>
                </c:pt>
                <c:pt idx="9">
                  <c:v>37164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37346</c:v>
                </c:pt>
                <c:pt idx="16">
                  <c:v>37376</c:v>
                </c:pt>
                <c:pt idx="17">
                  <c:v>37407</c:v>
                </c:pt>
                <c:pt idx="18">
                  <c:v>37437</c:v>
                </c:pt>
                <c:pt idx="19">
                  <c:v>37468</c:v>
                </c:pt>
                <c:pt idx="20">
                  <c:v>37499</c:v>
                </c:pt>
                <c:pt idx="21">
                  <c:v>37529</c:v>
                </c:pt>
                <c:pt idx="22">
                  <c:v>37560</c:v>
                </c:pt>
                <c:pt idx="23">
                  <c:v>37590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37772</c:v>
                </c:pt>
                <c:pt idx="30">
                  <c:v>37802</c:v>
                </c:pt>
                <c:pt idx="31">
                  <c:v>37833</c:v>
                </c:pt>
                <c:pt idx="32">
                  <c:v>37864</c:v>
                </c:pt>
                <c:pt idx="33">
                  <c:v>37894</c:v>
                </c:pt>
                <c:pt idx="34">
                  <c:v>37925</c:v>
                </c:pt>
                <c:pt idx="35">
                  <c:v>37955</c:v>
                </c:pt>
                <c:pt idx="36">
                  <c:v>37986</c:v>
                </c:pt>
                <c:pt idx="37">
                  <c:v>38017</c:v>
                </c:pt>
                <c:pt idx="38">
                  <c:v>38046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38199</c:v>
                </c:pt>
                <c:pt idx="44">
                  <c:v>38230</c:v>
                </c:pt>
                <c:pt idx="45">
                  <c:v>38260</c:v>
                </c:pt>
                <c:pt idx="46">
                  <c:v>38291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38472</c:v>
                </c:pt>
                <c:pt idx="53">
                  <c:v>38503</c:v>
                </c:pt>
                <c:pt idx="54">
                  <c:v>38533</c:v>
                </c:pt>
                <c:pt idx="55">
                  <c:v>38564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38717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38837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38990</c:v>
                </c:pt>
                <c:pt idx="70">
                  <c:v>39021</c:v>
                </c:pt>
                <c:pt idx="71">
                  <c:v>39051</c:v>
                </c:pt>
                <c:pt idx="72">
                  <c:v>39082</c:v>
                </c:pt>
                <c:pt idx="73">
                  <c:v>39113</c:v>
                </c:pt>
                <c:pt idx="74">
                  <c:v>39141</c:v>
                </c:pt>
                <c:pt idx="75">
                  <c:v>39172</c:v>
                </c:pt>
                <c:pt idx="76">
                  <c:v>39202</c:v>
                </c:pt>
                <c:pt idx="77">
                  <c:v>39233</c:v>
                </c:pt>
                <c:pt idx="78">
                  <c:v>39263</c:v>
                </c:pt>
                <c:pt idx="79">
                  <c:v>39294</c:v>
                </c:pt>
                <c:pt idx="80">
                  <c:v>39325</c:v>
                </c:pt>
                <c:pt idx="81">
                  <c:v>39355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39599</c:v>
                </c:pt>
                <c:pt idx="90">
                  <c:v>39629</c:v>
                </c:pt>
                <c:pt idx="91">
                  <c:v>39660</c:v>
                </c:pt>
                <c:pt idx="92">
                  <c:v>39691</c:v>
                </c:pt>
                <c:pt idx="93">
                  <c:v>39721</c:v>
                </c:pt>
                <c:pt idx="94">
                  <c:v>39752</c:v>
                </c:pt>
                <c:pt idx="95">
                  <c:v>39782</c:v>
                </c:pt>
                <c:pt idx="96">
                  <c:v>39813</c:v>
                </c:pt>
                <c:pt idx="97">
                  <c:v>39844</c:v>
                </c:pt>
                <c:pt idx="98">
                  <c:v>39872</c:v>
                </c:pt>
                <c:pt idx="99">
                  <c:v>39903</c:v>
                </c:pt>
                <c:pt idx="100">
                  <c:v>39933</c:v>
                </c:pt>
                <c:pt idx="101">
                  <c:v>39964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40117</c:v>
                </c:pt>
                <c:pt idx="107">
                  <c:v>40147</c:v>
                </c:pt>
                <c:pt idx="108">
                  <c:v>40178</c:v>
                </c:pt>
                <c:pt idx="109">
                  <c:v>40209</c:v>
                </c:pt>
                <c:pt idx="110">
                  <c:v>40237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40390</c:v>
                </c:pt>
                <c:pt idx="116">
                  <c:v>40421</c:v>
                </c:pt>
                <c:pt idx="117">
                  <c:v>40451</c:v>
                </c:pt>
                <c:pt idx="118">
                  <c:v>40482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40663</c:v>
                </c:pt>
                <c:pt idx="125">
                  <c:v>40694</c:v>
                </c:pt>
                <c:pt idx="126">
                  <c:v>40724</c:v>
                </c:pt>
                <c:pt idx="127">
                  <c:v>40755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40908</c:v>
                </c:pt>
                <c:pt idx="133">
                  <c:v>40939</c:v>
                </c:pt>
                <c:pt idx="134">
                  <c:v>40968</c:v>
                </c:pt>
                <c:pt idx="135">
                  <c:v>40999</c:v>
                </c:pt>
                <c:pt idx="136">
                  <c:v>41029</c:v>
                </c:pt>
                <c:pt idx="137">
                  <c:v>41060</c:v>
                </c:pt>
                <c:pt idx="138">
                  <c:v>41090</c:v>
                </c:pt>
                <c:pt idx="139">
                  <c:v>41121</c:v>
                </c:pt>
                <c:pt idx="140">
                  <c:v>41152</c:v>
                </c:pt>
                <c:pt idx="141">
                  <c:v>41182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41364</c:v>
                </c:pt>
                <c:pt idx="148">
                  <c:v>41394</c:v>
                </c:pt>
                <c:pt idx="149">
                  <c:v>41425</c:v>
                </c:pt>
                <c:pt idx="150">
                  <c:v>41455</c:v>
                </c:pt>
                <c:pt idx="151">
                  <c:v>41486</c:v>
                </c:pt>
                <c:pt idx="152">
                  <c:v>41517</c:v>
                </c:pt>
                <c:pt idx="153">
                  <c:v>41547</c:v>
                </c:pt>
                <c:pt idx="154">
                  <c:v>41578</c:v>
                </c:pt>
                <c:pt idx="155">
                  <c:v>41608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41790</c:v>
                </c:pt>
                <c:pt idx="162">
                  <c:v>41820</c:v>
                </c:pt>
                <c:pt idx="163">
                  <c:v>41851</c:v>
                </c:pt>
                <c:pt idx="164">
                  <c:v>41882</c:v>
                </c:pt>
                <c:pt idx="165">
                  <c:v>41912</c:v>
                </c:pt>
                <c:pt idx="166">
                  <c:v>41943</c:v>
                </c:pt>
                <c:pt idx="167">
                  <c:v>41973</c:v>
                </c:pt>
                <c:pt idx="168">
                  <c:v>42004</c:v>
                </c:pt>
                <c:pt idx="169">
                  <c:v>42035</c:v>
                </c:pt>
                <c:pt idx="170">
                  <c:v>42063</c:v>
                </c:pt>
                <c:pt idx="171">
                  <c:v>42094</c:v>
                </c:pt>
                <c:pt idx="172">
                  <c:v>42124</c:v>
                </c:pt>
                <c:pt idx="173">
                  <c:v>42155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</c:numCache>
            </c:numRef>
          </c:cat>
          <c:val>
            <c:numRef>
              <c:f>'Prod Industrial'!$N$42:$GI$42</c:f>
              <c:numCache>
                <c:formatCode>0.0%</c:formatCode>
                <c:ptCount val="178"/>
                <c:pt idx="1">
                  <c:v>0.11248454882571068</c:v>
                </c:pt>
                <c:pt idx="2">
                  <c:v>0.103280680437424</c:v>
                </c:pt>
                <c:pt idx="3">
                  <c:v>7.7108433734939918E-2</c:v>
                </c:pt>
                <c:pt idx="4">
                  <c:v>3.6556603773584939E-2</c:v>
                </c:pt>
                <c:pt idx="5">
                  <c:v>2.5462962962962798E-2</c:v>
                </c:pt>
                <c:pt idx="6">
                  <c:v>5.0887573964496946E-2</c:v>
                </c:pt>
                <c:pt idx="7">
                  <c:v>-1.2672811059907807E-2</c:v>
                </c:pt>
                <c:pt idx="8">
                  <c:v>1.7162471395880896E-2</c:v>
                </c:pt>
                <c:pt idx="9">
                  <c:v>2.2701475595914289E-3</c:v>
                </c:pt>
                <c:pt idx="10">
                  <c:v>-2.517162471395884E-2</c:v>
                </c:pt>
                <c:pt idx="11">
                  <c:v>-3.981797497155859E-2</c:v>
                </c:pt>
                <c:pt idx="12">
                  <c:v>-4.2648709315375899E-2</c:v>
                </c:pt>
                <c:pt idx="13">
                  <c:v>-4.3333333333333446E-2</c:v>
                </c:pt>
                <c:pt idx="14">
                  <c:v>-6.1674008810572611E-2</c:v>
                </c:pt>
                <c:pt idx="15">
                  <c:v>-3.914988814317677E-2</c:v>
                </c:pt>
                <c:pt idx="16">
                  <c:v>-1.4789533560864765E-2</c:v>
                </c:pt>
                <c:pt idx="17">
                  <c:v>-4.5146726862302478E-2</c:v>
                </c:pt>
                <c:pt idx="18">
                  <c:v>1.1261261261261701E-3</c:v>
                </c:pt>
                <c:pt idx="19">
                  <c:v>0</c:v>
                </c:pt>
                <c:pt idx="20">
                  <c:v>1.1248593925758943E-3</c:v>
                </c:pt>
                <c:pt idx="21">
                  <c:v>-1.2457531143827749E-2</c:v>
                </c:pt>
                <c:pt idx="22">
                  <c:v>5.8685446009389963E-3</c:v>
                </c:pt>
                <c:pt idx="23">
                  <c:v>5.2132701421800931E-2</c:v>
                </c:pt>
                <c:pt idx="24">
                  <c:v>1.6412661195779776E-2</c:v>
                </c:pt>
                <c:pt idx="25">
                  <c:v>2.5551684088269466E-2</c:v>
                </c:pt>
                <c:pt idx="26">
                  <c:v>4.6948356807511749E-2</c:v>
                </c:pt>
                <c:pt idx="27">
                  <c:v>2.3282887077997749E-2</c:v>
                </c:pt>
                <c:pt idx="28">
                  <c:v>0</c:v>
                </c:pt>
                <c:pt idx="29">
                  <c:v>2.1276595744680993E-2</c:v>
                </c:pt>
                <c:pt idx="30">
                  <c:v>-5.0618672665916797E-2</c:v>
                </c:pt>
                <c:pt idx="31">
                  <c:v>2.5670945157526326E-2</c:v>
                </c:pt>
                <c:pt idx="32">
                  <c:v>-3.8202247191011285E-2</c:v>
                </c:pt>
                <c:pt idx="33">
                  <c:v>-2.0642201834862317E-2</c:v>
                </c:pt>
                <c:pt idx="34">
                  <c:v>2.3337222870478458E-2</c:v>
                </c:pt>
                <c:pt idx="35">
                  <c:v>2.4774774774774855E-2</c:v>
                </c:pt>
                <c:pt idx="36">
                  <c:v>4.2675893886966687E-2</c:v>
                </c:pt>
                <c:pt idx="37">
                  <c:v>3.3975084937711841E-3</c:v>
                </c:pt>
                <c:pt idx="38">
                  <c:v>-6.7264573991032695E-3</c:v>
                </c:pt>
                <c:pt idx="39">
                  <c:v>1.3651877133105561E-2</c:v>
                </c:pt>
                <c:pt idx="40">
                  <c:v>4.1570438799076292E-2</c:v>
                </c:pt>
                <c:pt idx="41">
                  <c:v>7.4074074074073959E-2</c:v>
                </c:pt>
                <c:pt idx="42">
                  <c:v>7.3459715639810241E-2</c:v>
                </c:pt>
                <c:pt idx="43">
                  <c:v>5.2332195676905613E-2</c:v>
                </c:pt>
                <c:pt idx="44">
                  <c:v>7.9439252336448662E-2</c:v>
                </c:pt>
                <c:pt idx="45">
                  <c:v>7.0257611241217877E-2</c:v>
                </c:pt>
                <c:pt idx="46">
                  <c:v>6.955530216647654E-2</c:v>
                </c:pt>
                <c:pt idx="47">
                  <c:v>-1.098901098901095E-2</c:v>
                </c:pt>
                <c:pt idx="48">
                  <c:v>-8.8495575221240186E-3</c:v>
                </c:pt>
                <c:pt idx="49">
                  <c:v>4.2889390519187387E-2</c:v>
                </c:pt>
                <c:pt idx="50">
                  <c:v>2.8216704288938965E-2</c:v>
                </c:pt>
                <c:pt idx="51">
                  <c:v>5.6116722783389417E-2</c:v>
                </c:pt>
                <c:pt idx="52">
                  <c:v>4.5454545454545414E-2</c:v>
                </c:pt>
                <c:pt idx="53">
                  <c:v>-5.3879310344827624E-3</c:v>
                </c:pt>
                <c:pt idx="54">
                  <c:v>5.9602649006622599E-2</c:v>
                </c:pt>
                <c:pt idx="55">
                  <c:v>5.2972972972973098E-2</c:v>
                </c:pt>
                <c:pt idx="56">
                  <c:v>3.2467532467532756E-3</c:v>
                </c:pt>
                <c:pt idx="57">
                  <c:v>7.2210065645514243E-2</c:v>
                </c:pt>
                <c:pt idx="58">
                  <c:v>5.2238805970149294E-2</c:v>
                </c:pt>
                <c:pt idx="59">
                  <c:v>8.5555555555555607E-2</c:v>
                </c:pt>
                <c:pt idx="60">
                  <c:v>8.9285714285714191E-2</c:v>
                </c:pt>
                <c:pt idx="61">
                  <c:v>5.5194805194805241E-2</c:v>
                </c:pt>
                <c:pt idx="62">
                  <c:v>8.4522502744237116E-2</c:v>
                </c:pt>
                <c:pt idx="63">
                  <c:v>4.0382571732199946E-2</c:v>
                </c:pt>
                <c:pt idx="64">
                  <c:v>5.090137857900312E-2</c:v>
                </c:pt>
                <c:pt idx="65">
                  <c:v>9.3174431202600383E-2</c:v>
                </c:pt>
                <c:pt idx="66">
                  <c:v>4.4791666666666563E-2</c:v>
                </c:pt>
                <c:pt idx="67">
                  <c:v>6.0574948665297557E-2</c:v>
                </c:pt>
                <c:pt idx="68">
                  <c:v>0.1024811218985977</c:v>
                </c:pt>
                <c:pt idx="69">
                  <c:v>5.5102040816326525E-2</c:v>
                </c:pt>
                <c:pt idx="70">
                  <c:v>3.951367781155013E-2</c:v>
                </c:pt>
                <c:pt idx="71">
                  <c:v>8.290685772773787E-2</c:v>
                </c:pt>
                <c:pt idx="72">
                  <c:v>7.4795081967213184E-2</c:v>
                </c:pt>
                <c:pt idx="73">
                  <c:v>9.6410256410256467E-2</c:v>
                </c:pt>
                <c:pt idx="74">
                  <c:v>8.5020242914979782E-2</c:v>
                </c:pt>
                <c:pt idx="75">
                  <c:v>9.8059244126659895E-2</c:v>
                </c:pt>
                <c:pt idx="76">
                  <c:v>7.0635721493440995E-2</c:v>
                </c:pt>
                <c:pt idx="77">
                  <c:v>8.0277502477700713E-2</c:v>
                </c:pt>
                <c:pt idx="78">
                  <c:v>9.5712861415752748E-2</c:v>
                </c:pt>
                <c:pt idx="79">
                  <c:v>7.744433688286545E-2</c:v>
                </c:pt>
                <c:pt idx="80">
                  <c:v>7.7299412915851295E-2</c:v>
                </c:pt>
                <c:pt idx="81">
                  <c:v>7.9303675048355782E-2</c:v>
                </c:pt>
                <c:pt idx="82">
                  <c:v>0.10233918128654973</c:v>
                </c:pt>
                <c:pt idx="83">
                  <c:v>6.899810964083164E-2</c:v>
                </c:pt>
                <c:pt idx="84">
                  <c:v>7.6263107721639578E-2</c:v>
                </c:pt>
                <c:pt idx="85">
                  <c:v>9.3545369504209441E-2</c:v>
                </c:pt>
                <c:pt idx="86">
                  <c:v>7.9291044776119479E-2</c:v>
                </c:pt>
                <c:pt idx="87">
                  <c:v>5.8604651162790677E-2</c:v>
                </c:pt>
                <c:pt idx="88">
                  <c:v>9.0480678605089571E-2</c:v>
                </c:pt>
                <c:pt idx="89">
                  <c:v>3.1192660550458662E-2</c:v>
                </c:pt>
                <c:pt idx="90">
                  <c:v>4.2766151046405687E-2</c:v>
                </c:pt>
                <c:pt idx="91">
                  <c:v>4.4923629829289879E-3</c:v>
                </c:pt>
                <c:pt idx="92">
                  <c:v>3.8147138964577776E-2</c:v>
                </c:pt>
                <c:pt idx="93">
                  <c:v>6.2724014336916767E-3</c:v>
                </c:pt>
                <c:pt idx="94">
                  <c:v>-4.155614500442073E-2</c:v>
                </c:pt>
                <c:pt idx="95">
                  <c:v>-6.8965517241379337E-2</c:v>
                </c:pt>
                <c:pt idx="96">
                  <c:v>-9.743135518157664E-2</c:v>
                </c:pt>
                <c:pt idx="97">
                  <c:v>-0.23438836612489311</c:v>
                </c:pt>
                <c:pt idx="98">
                  <c:v>-0.27052722558340536</c:v>
                </c:pt>
                <c:pt idx="99">
                  <c:v>-0.22847100175746926</c:v>
                </c:pt>
                <c:pt idx="100">
                  <c:v>-0.28867761452031115</c:v>
                </c:pt>
                <c:pt idx="101">
                  <c:v>-0.21085409252669041</c:v>
                </c:pt>
                <c:pt idx="102">
                  <c:v>-0.22251308900523559</c:v>
                </c:pt>
                <c:pt idx="103">
                  <c:v>-0.22808586762075134</c:v>
                </c:pt>
                <c:pt idx="104">
                  <c:v>-0.23972003499562544</c:v>
                </c:pt>
                <c:pt idx="105">
                  <c:v>-0.17097061442564565</c:v>
                </c:pt>
                <c:pt idx="106">
                  <c:v>-0.18265682656826576</c:v>
                </c:pt>
                <c:pt idx="107">
                  <c:v>-0.15099715099715094</c:v>
                </c:pt>
                <c:pt idx="108">
                  <c:v>-0.11874386653581948</c:v>
                </c:pt>
                <c:pt idx="109">
                  <c:v>7.8212290502792658E-3</c:v>
                </c:pt>
                <c:pt idx="110">
                  <c:v>6.2796208530805586E-2</c:v>
                </c:pt>
                <c:pt idx="111">
                  <c:v>7.0615034168564961E-2</c:v>
                </c:pt>
                <c:pt idx="112">
                  <c:v>0.15674362089914951</c:v>
                </c:pt>
                <c:pt idx="113">
                  <c:v>0.12175873731679809</c:v>
                </c:pt>
                <c:pt idx="114">
                  <c:v>0.11335578002244673</c:v>
                </c:pt>
                <c:pt idx="115">
                  <c:v>0.12630359212051001</c:v>
                </c:pt>
                <c:pt idx="116">
                  <c:v>0.14154200230149594</c:v>
                </c:pt>
                <c:pt idx="117">
                  <c:v>0.10311493018259954</c:v>
                </c:pt>
                <c:pt idx="118">
                  <c:v>0.19977426636568851</c:v>
                </c:pt>
                <c:pt idx="119">
                  <c:v>0.1767337807606264</c:v>
                </c:pt>
                <c:pt idx="120">
                  <c:v>0.23385300668151454</c:v>
                </c:pt>
                <c:pt idx="121">
                  <c:v>0.18514412416851433</c:v>
                </c:pt>
                <c:pt idx="122">
                  <c:v>0.20958751393534003</c:v>
                </c:pt>
                <c:pt idx="123">
                  <c:v>0.16808510638297869</c:v>
                </c:pt>
                <c:pt idx="124">
                  <c:v>0.15651260504201669</c:v>
                </c:pt>
                <c:pt idx="125">
                  <c:v>0.13668341708542697</c:v>
                </c:pt>
                <c:pt idx="126">
                  <c:v>0.11088709677419351</c:v>
                </c:pt>
                <c:pt idx="127">
                  <c:v>0.1841563786008229</c:v>
                </c:pt>
                <c:pt idx="128">
                  <c:v>0.16129032258064524</c:v>
                </c:pt>
                <c:pt idx="129">
                  <c:v>9.4449853943524786E-2</c:v>
                </c:pt>
                <c:pt idx="130">
                  <c:v>7.9962370649106385E-2</c:v>
                </c:pt>
                <c:pt idx="131">
                  <c:v>8.1749049429657772E-2</c:v>
                </c:pt>
                <c:pt idx="132">
                  <c:v>1.4440433212996373E-2</c:v>
                </c:pt>
                <c:pt idx="133">
                  <c:v>6.2675397567820257E-2</c:v>
                </c:pt>
                <c:pt idx="134">
                  <c:v>4.6082949308755783E-2</c:v>
                </c:pt>
                <c:pt idx="135">
                  <c:v>5.1912568306010876E-2</c:v>
                </c:pt>
                <c:pt idx="136">
                  <c:v>1.9073569482288999E-2</c:v>
                </c:pt>
                <c:pt idx="137">
                  <c:v>1.8567639257294433E-2</c:v>
                </c:pt>
                <c:pt idx="138">
                  <c:v>2.268602540834852E-2</c:v>
                </c:pt>
                <c:pt idx="139">
                  <c:v>4.3440486533448119E-3</c:v>
                </c:pt>
                <c:pt idx="140">
                  <c:v>0</c:v>
                </c:pt>
                <c:pt idx="141">
                  <c:v>8.8967971530249379E-3</c:v>
                </c:pt>
                <c:pt idx="142">
                  <c:v>-4.006968641114983E-2</c:v>
                </c:pt>
                <c:pt idx="143">
                  <c:v>-2.7240773286467457E-2</c:v>
                </c:pt>
                <c:pt idx="144">
                  <c:v>-2.669039145907548E-3</c:v>
                </c:pt>
                <c:pt idx="145">
                  <c:v>-4.1373239436619635E-2</c:v>
                </c:pt>
                <c:pt idx="146">
                  <c:v>-1.5859030837004351E-2</c:v>
                </c:pt>
                <c:pt idx="147">
                  <c:v>-2.0779220779220786E-2</c:v>
                </c:pt>
                <c:pt idx="148">
                  <c:v>2.3172905525846721E-2</c:v>
                </c:pt>
                <c:pt idx="149">
                  <c:v>-3.038194444444442E-2</c:v>
                </c:pt>
                <c:pt idx="150">
                  <c:v>2.4844720496894457E-2</c:v>
                </c:pt>
                <c:pt idx="151">
                  <c:v>-3.5467128027681594E-2</c:v>
                </c:pt>
                <c:pt idx="152">
                  <c:v>1.9097222222222321E-2</c:v>
                </c:pt>
                <c:pt idx="153">
                  <c:v>1.5873015873015817E-2</c:v>
                </c:pt>
                <c:pt idx="154">
                  <c:v>2.0871143375680523E-2</c:v>
                </c:pt>
                <c:pt idx="155">
                  <c:v>6.0523938572718983E-2</c:v>
                </c:pt>
                <c:pt idx="156">
                  <c:v>4.3710972346119537E-2</c:v>
                </c:pt>
                <c:pt idx="157">
                  <c:v>6.9788797061524299E-2</c:v>
                </c:pt>
                <c:pt idx="158">
                  <c:v>3.9391226499552401E-2</c:v>
                </c:pt>
                <c:pt idx="159">
                  <c:v>3.4482758620689724E-2</c:v>
                </c:pt>
                <c:pt idx="160">
                  <c:v>6.0975609756097615E-3</c:v>
                </c:pt>
                <c:pt idx="161">
                  <c:v>4.2076991942703756E-2</c:v>
                </c:pt>
                <c:pt idx="162">
                  <c:v>8.658008658009031E-4</c:v>
                </c:pt>
                <c:pt idx="163">
                  <c:v>7.4439461883408109E-2</c:v>
                </c:pt>
                <c:pt idx="164">
                  <c:v>-5.110732538330498E-2</c:v>
                </c:pt>
                <c:pt idx="165">
                  <c:v>1.736111111111116E-2</c:v>
                </c:pt>
                <c:pt idx="166">
                  <c:v>3.4666666666666623E-2</c:v>
                </c:pt>
                <c:pt idx="167">
                  <c:v>8.5178875638836082E-4</c:v>
                </c:pt>
                <c:pt idx="168">
                  <c:v>1.9658119658119588E-2</c:v>
                </c:pt>
                <c:pt idx="169">
                  <c:v>0</c:v>
                </c:pt>
                <c:pt idx="170">
                  <c:v>9.4745908699398473E-3</c:v>
                </c:pt>
                <c:pt idx="171">
                  <c:v>0</c:v>
                </c:pt>
                <c:pt idx="172">
                  <c:v>1.9913419913419883E-2</c:v>
                </c:pt>
                <c:pt idx="173">
                  <c:v>2.1477663230240474E-2</c:v>
                </c:pt>
                <c:pt idx="174">
                  <c:v>1.2975778546712835E-2</c:v>
                </c:pt>
                <c:pt idx="175">
                  <c:v>3.3388981636059967E-3</c:v>
                </c:pt>
                <c:pt idx="176">
                  <c:v>4.5780969479353617E-2</c:v>
                </c:pt>
                <c:pt idx="177">
                  <c:v>8.5324232081895879E-4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62656"/>
        <c:axId val="329084928"/>
      </c:lineChart>
      <c:dateAx>
        <c:axId val="329062656"/>
        <c:scaling>
          <c:orientation val="minMax"/>
          <c:min val="41244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9084928"/>
        <c:crosses val="autoZero"/>
        <c:auto val="1"/>
        <c:lblOffset val="100"/>
        <c:baseTimeUnit val="months"/>
      </c:dateAx>
      <c:valAx>
        <c:axId val="329084928"/>
        <c:scaling>
          <c:orientation val="minMax"/>
          <c:max val="0.12000000000000002"/>
          <c:min val="-8.000000000000004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9062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7606032117311"/>
          <c:y val="3.1597348818354402E-2"/>
          <c:w val="0.84566781277364078"/>
          <c:h val="0.65361804729086226"/>
        </c:manualLayout>
      </c:layout>
      <c:lineChart>
        <c:grouping val="standard"/>
        <c:varyColors val="0"/>
        <c:ser>
          <c:idx val="0"/>
          <c:order val="0"/>
          <c:tx>
            <c:v>Producción Industrial</c:v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'Prod Industrial'!$P$31:$GK$31</c:f>
              <c:numCache>
                <c:formatCode>m/d/yyyy</c:formatCode>
                <c:ptCount val="178"/>
                <c:pt idx="0">
                  <c:v>36950</c:v>
                </c:pt>
                <c:pt idx="1">
                  <c:v>36981</c:v>
                </c:pt>
                <c:pt idx="2">
                  <c:v>37011</c:v>
                </c:pt>
                <c:pt idx="3">
                  <c:v>37042</c:v>
                </c:pt>
                <c:pt idx="4">
                  <c:v>37072</c:v>
                </c:pt>
                <c:pt idx="5">
                  <c:v>37103</c:v>
                </c:pt>
                <c:pt idx="6">
                  <c:v>37134</c:v>
                </c:pt>
                <c:pt idx="7">
                  <c:v>37164</c:v>
                </c:pt>
                <c:pt idx="8">
                  <c:v>37195</c:v>
                </c:pt>
                <c:pt idx="9">
                  <c:v>37225</c:v>
                </c:pt>
                <c:pt idx="10">
                  <c:v>37256</c:v>
                </c:pt>
                <c:pt idx="11">
                  <c:v>37287</c:v>
                </c:pt>
                <c:pt idx="12">
                  <c:v>37315</c:v>
                </c:pt>
                <c:pt idx="13">
                  <c:v>37346</c:v>
                </c:pt>
                <c:pt idx="14">
                  <c:v>37376</c:v>
                </c:pt>
                <c:pt idx="15">
                  <c:v>37407</c:v>
                </c:pt>
                <c:pt idx="16">
                  <c:v>37437</c:v>
                </c:pt>
                <c:pt idx="17">
                  <c:v>37468</c:v>
                </c:pt>
                <c:pt idx="18">
                  <c:v>37499</c:v>
                </c:pt>
                <c:pt idx="19">
                  <c:v>37529</c:v>
                </c:pt>
                <c:pt idx="20">
                  <c:v>37560</c:v>
                </c:pt>
                <c:pt idx="21">
                  <c:v>37590</c:v>
                </c:pt>
                <c:pt idx="22">
                  <c:v>37621</c:v>
                </c:pt>
                <c:pt idx="23">
                  <c:v>37652</c:v>
                </c:pt>
                <c:pt idx="24">
                  <c:v>37680</c:v>
                </c:pt>
                <c:pt idx="25">
                  <c:v>37711</c:v>
                </c:pt>
                <c:pt idx="26">
                  <c:v>37741</c:v>
                </c:pt>
                <c:pt idx="27">
                  <c:v>37772</c:v>
                </c:pt>
                <c:pt idx="28">
                  <c:v>37802</c:v>
                </c:pt>
                <c:pt idx="29">
                  <c:v>37833</c:v>
                </c:pt>
                <c:pt idx="30">
                  <c:v>37864</c:v>
                </c:pt>
                <c:pt idx="31">
                  <c:v>37894</c:v>
                </c:pt>
                <c:pt idx="32">
                  <c:v>37925</c:v>
                </c:pt>
                <c:pt idx="33">
                  <c:v>37955</c:v>
                </c:pt>
                <c:pt idx="34">
                  <c:v>37986</c:v>
                </c:pt>
                <c:pt idx="35">
                  <c:v>38017</c:v>
                </c:pt>
                <c:pt idx="36">
                  <c:v>38046</c:v>
                </c:pt>
                <c:pt idx="37">
                  <c:v>38077</c:v>
                </c:pt>
                <c:pt idx="38">
                  <c:v>38107</c:v>
                </c:pt>
                <c:pt idx="39">
                  <c:v>38138</c:v>
                </c:pt>
                <c:pt idx="40">
                  <c:v>38168</c:v>
                </c:pt>
                <c:pt idx="41">
                  <c:v>38199</c:v>
                </c:pt>
                <c:pt idx="42">
                  <c:v>38230</c:v>
                </c:pt>
                <c:pt idx="43">
                  <c:v>38260</c:v>
                </c:pt>
                <c:pt idx="44">
                  <c:v>38291</c:v>
                </c:pt>
                <c:pt idx="45">
                  <c:v>38321</c:v>
                </c:pt>
                <c:pt idx="46">
                  <c:v>38352</c:v>
                </c:pt>
                <c:pt idx="47">
                  <c:v>38383</c:v>
                </c:pt>
                <c:pt idx="48">
                  <c:v>38411</c:v>
                </c:pt>
                <c:pt idx="49">
                  <c:v>38442</c:v>
                </c:pt>
                <c:pt idx="50">
                  <c:v>38472</c:v>
                </c:pt>
                <c:pt idx="51">
                  <c:v>38503</c:v>
                </c:pt>
                <c:pt idx="52">
                  <c:v>38533</c:v>
                </c:pt>
                <c:pt idx="53">
                  <c:v>38564</c:v>
                </c:pt>
                <c:pt idx="54">
                  <c:v>38595</c:v>
                </c:pt>
                <c:pt idx="55">
                  <c:v>38625</c:v>
                </c:pt>
                <c:pt idx="56">
                  <c:v>38656</c:v>
                </c:pt>
                <c:pt idx="57">
                  <c:v>38686</c:v>
                </c:pt>
                <c:pt idx="58">
                  <c:v>38717</c:v>
                </c:pt>
                <c:pt idx="59">
                  <c:v>38748</c:v>
                </c:pt>
                <c:pt idx="60">
                  <c:v>38776</c:v>
                </c:pt>
                <c:pt idx="61">
                  <c:v>38807</c:v>
                </c:pt>
                <c:pt idx="62">
                  <c:v>38837</c:v>
                </c:pt>
                <c:pt idx="63">
                  <c:v>38868</c:v>
                </c:pt>
                <c:pt idx="64">
                  <c:v>38898</c:v>
                </c:pt>
                <c:pt idx="65">
                  <c:v>38929</c:v>
                </c:pt>
                <c:pt idx="66">
                  <c:v>38960</c:v>
                </c:pt>
                <c:pt idx="67">
                  <c:v>38990</c:v>
                </c:pt>
                <c:pt idx="68">
                  <c:v>39021</c:v>
                </c:pt>
                <c:pt idx="69">
                  <c:v>39051</c:v>
                </c:pt>
                <c:pt idx="70">
                  <c:v>39082</c:v>
                </c:pt>
                <c:pt idx="71">
                  <c:v>39113</c:v>
                </c:pt>
                <c:pt idx="72">
                  <c:v>39141</c:v>
                </c:pt>
                <c:pt idx="73">
                  <c:v>39172</c:v>
                </c:pt>
                <c:pt idx="74">
                  <c:v>39202</c:v>
                </c:pt>
                <c:pt idx="75">
                  <c:v>39233</c:v>
                </c:pt>
                <c:pt idx="76">
                  <c:v>39263</c:v>
                </c:pt>
                <c:pt idx="77">
                  <c:v>39294</c:v>
                </c:pt>
                <c:pt idx="78">
                  <c:v>39325</c:v>
                </c:pt>
                <c:pt idx="79">
                  <c:v>39355</c:v>
                </c:pt>
                <c:pt idx="80">
                  <c:v>39386</c:v>
                </c:pt>
                <c:pt idx="81">
                  <c:v>39416</c:v>
                </c:pt>
                <c:pt idx="82">
                  <c:v>39447</c:v>
                </c:pt>
                <c:pt idx="83">
                  <c:v>39478</c:v>
                </c:pt>
                <c:pt idx="84">
                  <c:v>39507</c:v>
                </c:pt>
                <c:pt idx="85">
                  <c:v>39538</c:v>
                </c:pt>
                <c:pt idx="86">
                  <c:v>39568</c:v>
                </c:pt>
                <c:pt idx="87">
                  <c:v>39599</c:v>
                </c:pt>
                <c:pt idx="88">
                  <c:v>39629</c:v>
                </c:pt>
                <c:pt idx="89">
                  <c:v>39660</c:v>
                </c:pt>
                <c:pt idx="90">
                  <c:v>39691</c:v>
                </c:pt>
                <c:pt idx="91">
                  <c:v>39721</c:v>
                </c:pt>
                <c:pt idx="92">
                  <c:v>39752</c:v>
                </c:pt>
                <c:pt idx="93">
                  <c:v>39782</c:v>
                </c:pt>
                <c:pt idx="94">
                  <c:v>39813</c:v>
                </c:pt>
                <c:pt idx="95">
                  <c:v>39844</c:v>
                </c:pt>
                <c:pt idx="96">
                  <c:v>39872</c:v>
                </c:pt>
                <c:pt idx="97">
                  <c:v>39903</c:v>
                </c:pt>
                <c:pt idx="98">
                  <c:v>39933</c:v>
                </c:pt>
                <c:pt idx="99">
                  <c:v>39964</c:v>
                </c:pt>
                <c:pt idx="100">
                  <c:v>39994</c:v>
                </c:pt>
                <c:pt idx="101">
                  <c:v>40025</c:v>
                </c:pt>
                <c:pt idx="102">
                  <c:v>40056</c:v>
                </c:pt>
                <c:pt idx="103">
                  <c:v>40086</c:v>
                </c:pt>
                <c:pt idx="104">
                  <c:v>40117</c:v>
                </c:pt>
                <c:pt idx="105">
                  <c:v>40147</c:v>
                </c:pt>
                <c:pt idx="106">
                  <c:v>40178</c:v>
                </c:pt>
                <c:pt idx="107">
                  <c:v>40209</c:v>
                </c:pt>
                <c:pt idx="108">
                  <c:v>40237</c:v>
                </c:pt>
                <c:pt idx="109">
                  <c:v>40268</c:v>
                </c:pt>
                <c:pt idx="110">
                  <c:v>40298</c:v>
                </c:pt>
                <c:pt idx="111">
                  <c:v>40329</c:v>
                </c:pt>
                <c:pt idx="112">
                  <c:v>40359</c:v>
                </c:pt>
                <c:pt idx="113">
                  <c:v>40390</c:v>
                </c:pt>
                <c:pt idx="114">
                  <c:v>40421</c:v>
                </c:pt>
                <c:pt idx="115">
                  <c:v>40451</c:v>
                </c:pt>
                <c:pt idx="116">
                  <c:v>40482</c:v>
                </c:pt>
                <c:pt idx="117">
                  <c:v>40512</c:v>
                </c:pt>
                <c:pt idx="118">
                  <c:v>40543</c:v>
                </c:pt>
                <c:pt idx="119">
                  <c:v>40574</c:v>
                </c:pt>
                <c:pt idx="120">
                  <c:v>40602</c:v>
                </c:pt>
                <c:pt idx="121">
                  <c:v>40633</c:v>
                </c:pt>
                <c:pt idx="122">
                  <c:v>40663</c:v>
                </c:pt>
                <c:pt idx="123">
                  <c:v>40694</c:v>
                </c:pt>
                <c:pt idx="124">
                  <c:v>40724</c:v>
                </c:pt>
                <c:pt idx="125">
                  <c:v>40755</c:v>
                </c:pt>
                <c:pt idx="126">
                  <c:v>40786</c:v>
                </c:pt>
                <c:pt idx="127">
                  <c:v>40816</c:v>
                </c:pt>
                <c:pt idx="128">
                  <c:v>40847</c:v>
                </c:pt>
                <c:pt idx="129">
                  <c:v>40877</c:v>
                </c:pt>
                <c:pt idx="130">
                  <c:v>40908</c:v>
                </c:pt>
                <c:pt idx="131">
                  <c:v>40939</c:v>
                </c:pt>
                <c:pt idx="132">
                  <c:v>40968</c:v>
                </c:pt>
                <c:pt idx="133">
                  <c:v>40999</c:v>
                </c:pt>
                <c:pt idx="134">
                  <c:v>41029</c:v>
                </c:pt>
                <c:pt idx="135">
                  <c:v>41060</c:v>
                </c:pt>
                <c:pt idx="136">
                  <c:v>41090</c:v>
                </c:pt>
                <c:pt idx="137">
                  <c:v>41121</c:v>
                </c:pt>
                <c:pt idx="138">
                  <c:v>41152</c:v>
                </c:pt>
                <c:pt idx="139">
                  <c:v>41182</c:v>
                </c:pt>
                <c:pt idx="140">
                  <c:v>41213</c:v>
                </c:pt>
                <c:pt idx="141">
                  <c:v>41243</c:v>
                </c:pt>
                <c:pt idx="142">
                  <c:v>41274</c:v>
                </c:pt>
                <c:pt idx="143">
                  <c:v>41305</c:v>
                </c:pt>
                <c:pt idx="144">
                  <c:v>41333</c:v>
                </c:pt>
                <c:pt idx="145">
                  <c:v>41364</c:v>
                </c:pt>
                <c:pt idx="146">
                  <c:v>41394</c:v>
                </c:pt>
                <c:pt idx="147">
                  <c:v>41425</c:v>
                </c:pt>
                <c:pt idx="148">
                  <c:v>41455</c:v>
                </c:pt>
                <c:pt idx="149">
                  <c:v>41486</c:v>
                </c:pt>
                <c:pt idx="150">
                  <c:v>41517</c:v>
                </c:pt>
                <c:pt idx="151">
                  <c:v>41547</c:v>
                </c:pt>
                <c:pt idx="152">
                  <c:v>41578</c:v>
                </c:pt>
                <c:pt idx="153">
                  <c:v>41608</c:v>
                </c:pt>
                <c:pt idx="154">
                  <c:v>41639</c:v>
                </c:pt>
                <c:pt idx="155">
                  <c:v>41670</c:v>
                </c:pt>
                <c:pt idx="156">
                  <c:v>41698</c:v>
                </c:pt>
                <c:pt idx="157">
                  <c:v>41729</c:v>
                </c:pt>
                <c:pt idx="158">
                  <c:v>41759</c:v>
                </c:pt>
                <c:pt idx="159">
                  <c:v>41790</c:v>
                </c:pt>
                <c:pt idx="160">
                  <c:v>41820</c:v>
                </c:pt>
                <c:pt idx="161">
                  <c:v>41851</c:v>
                </c:pt>
                <c:pt idx="162">
                  <c:v>41882</c:v>
                </c:pt>
                <c:pt idx="163">
                  <c:v>41912</c:v>
                </c:pt>
                <c:pt idx="164">
                  <c:v>41943</c:v>
                </c:pt>
                <c:pt idx="165">
                  <c:v>41973</c:v>
                </c:pt>
                <c:pt idx="166">
                  <c:v>42004</c:v>
                </c:pt>
                <c:pt idx="167">
                  <c:v>42035</c:v>
                </c:pt>
                <c:pt idx="168">
                  <c:v>42063</c:v>
                </c:pt>
                <c:pt idx="169">
                  <c:v>42094</c:v>
                </c:pt>
                <c:pt idx="170">
                  <c:v>42124</c:v>
                </c:pt>
                <c:pt idx="171">
                  <c:v>42155</c:v>
                </c:pt>
                <c:pt idx="172">
                  <c:v>42185</c:v>
                </c:pt>
                <c:pt idx="173">
                  <c:v>42216</c:v>
                </c:pt>
                <c:pt idx="174">
                  <c:v>42247</c:v>
                </c:pt>
                <c:pt idx="175">
                  <c:v>42277</c:v>
                </c:pt>
                <c:pt idx="176">
                  <c:v>42308</c:v>
                </c:pt>
                <c:pt idx="177">
                  <c:v>42338</c:v>
                </c:pt>
              </c:numCache>
            </c:numRef>
          </c:cat>
          <c:val>
            <c:numRef>
              <c:f>'Prod Industrial'!$P$32:$GK$32</c:f>
              <c:numCache>
                <c:formatCode>0.0%</c:formatCode>
                <c:ptCount val="178"/>
                <c:pt idx="0">
                  <c:v>94.5</c:v>
                </c:pt>
                <c:pt idx="1">
                  <c:v>92.6</c:v>
                </c:pt>
                <c:pt idx="2">
                  <c:v>91</c:v>
                </c:pt>
                <c:pt idx="3">
                  <c:v>92.4</c:v>
                </c:pt>
                <c:pt idx="4">
                  <c:v>92.3</c:v>
                </c:pt>
                <c:pt idx="5">
                  <c:v>90</c:v>
                </c:pt>
                <c:pt idx="6">
                  <c:v>92.4</c:v>
                </c:pt>
                <c:pt idx="7">
                  <c:v>91.3</c:v>
                </c:pt>
                <c:pt idx="8">
                  <c:v>89.8</c:v>
                </c:pt>
                <c:pt idx="9">
                  <c:v>89</c:v>
                </c:pt>
                <c:pt idx="10">
                  <c:v>89.6</c:v>
                </c:pt>
                <c:pt idx="11">
                  <c:v>89.2</c:v>
                </c:pt>
                <c:pt idx="12">
                  <c:v>90</c:v>
                </c:pt>
                <c:pt idx="13">
                  <c:v>90.3</c:v>
                </c:pt>
                <c:pt idx="14">
                  <c:v>90.2</c:v>
                </c:pt>
                <c:pt idx="15">
                  <c:v>89.5</c:v>
                </c:pt>
                <c:pt idx="16">
                  <c:v>91.1</c:v>
                </c:pt>
                <c:pt idx="17">
                  <c:v>89.8</c:v>
                </c:pt>
                <c:pt idx="18">
                  <c:v>91.6</c:v>
                </c:pt>
                <c:pt idx="19">
                  <c:v>90.9</c:v>
                </c:pt>
                <c:pt idx="20">
                  <c:v>90</c:v>
                </c:pt>
                <c:pt idx="21">
                  <c:v>91.4</c:v>
                </c:pt>
                <c:pt idx="22">
                  <c:v>89.4</c:v>
                </c:pt>
                <c:pt idx="23">
                  <c:v>90.3</c:v>
                </c:pt>
                <c:pt idx="24">
                  <c:v>90.4</c:v>
                </c:pt>
                <c:pt idx="25">
                  <c:v>91</c:v>
                </c:pt>
                <c:pt idx="26">
                  <c:v>90.4</c:v>
                </c:pt>
                <c:pt idx="27">
                  <c:v>89.8</c:v>
                </c:pt>
                <c:pt idx="28">
                  <c:v>89.4</c:v>
                </c:pt>
                <c:pt idx="29">
                  <c:v>91.1</c:v>
                </c:pt>
                <c:pt idx="30">
                  <c:v>89</c:v>
                </c:pt>
                <c:pt idx="31">
                  <c:v>88.9</c:v>
                </c:pt>
                <c:pt idx="32">
                  <c:v>91.1</c:v>
                </c:pt>
                <c:pt idx="33">
                  <c:v>91.8</c:v>
                </c:pt>
                <c:pt idx="34">
                  <c:v>91.9</c:v>
                </c:pt>
                <c:pt idx="35">
                  <c:v>91.9</c:v>
                </c:pt>
                <c:pt idx="36">
                  <c:v>91.7</c:v>
                </c:pt>
                <c:pt idx="37">
                  <c:v>91.7</c:v>
                </c:pt>
                <c:pt idx="38">
                  <c:v>92.5</c:v>
                </c:pt>
                <c:pt idx="39">
                  <c:v>93.5</c:v>
                </c:pt>
                <c:pt idx="40">
                  <c:v>92.9</c:v>
                </c:pt>
                <c:pt idx="41">
                  <c:v>93.7</c:v>
                </c:pt>
                <c:pt idx="42">
                  <c:v>92.9</c:v>
                </c:pt>
                <c:pt idx="43">
                  <c:v>92.9</c:v>
                </c:pt>
                <c:pt idx="44">
                  <c:v>93.6</c:v>
                </c:pt>
                <c:pt idx="45">
                  <c:v>92.4</c:v>
                </c:pt>
                <c:pt idx="46">
                  <c:v>92.4</c:v>
                </c:pt>
                <c:pt idx="47">
                  <c:v>94.4</c:v>
                </c:pt>
                <c:pt idx="48">
                  <c:v>92.9</c:v>
                </c:pt>
                <c:pt idx="49">
                  <c:v>93.3</c:v>
                </c:pt>
                <c:pt idx="50">
                  <c:v>94.7</c:v>
                </c:pt>
                <c:pt idx="51">
                  <c:v>93.7</c:v>
                </c:pt>
                <c:pt idx="52">
                  <c:v>95.4</c:v>
                </c:pt>
                <c:pt idx="53">
                  <c:v>96.8</c:v>
                </c:pt>
                <c:pt idx="54">
                  <c:v>94.3</c:v>
                </c:pt>
                <c:pt idx="55">
                  <c:v>96.4</c:v>
                </c:pt>
                <c:pt idx="56">
                  <c:v>98.1</c:v>
                </c:pt>
                <c:pt idx="57">
                  <c:v>97.1</c:v>
                </c:pt>
                <c:pt idx="58">
                  <c:v>97.4</c:v>
                </c:pt>
                <c:pt idx="59">
                  <c:v>97.8</c:v>
                </c:pt>
                <c:pt idx="60">
                  <c:v>98</c:v>
                </c:pt>
                <c:pt idx="61">
                  <c:v>96.8</c:v>
                </c:pt>
                <c:pt idx="62">
                  <c:v>99.5</c:v>
                </c:pt>
                <c:pt idx="63">
                  <c:v>100.6</c:v>
                </c:pt>
                <c:pt idx="64">
                  <c:v>100.4</c:v>
                </c:pt>
                <c:pt idx="65">
                  <c:v>102</c:v>
                </c:pt>
                <c:pt idx="66">
                  <c:v>102.5</c:v>
                </c:pt>
                <c:pt idx="67">
                  <c:v>102.2</c:v>
                </c:pt>
                <c:pt idx="68">
                  <c:v>101.9</c:v>
                </c:pt>
                <c:pt idx="69">
                  <c:v>103.8</c:v>
                </c:pt>
                <c:pt idx="70">
                  <c:v>104.6</c:v>
                </c:pt>
                <c:pt idx="71">
                  <c:v>104.5</c:v>
                </c:pt>
                <c:pt idx="72">
                  <c:v>105.2</c:v>
                </c:pt>
                <c:pt idx="73">
                  <c:v>105.5</c:v>
                </c:pt>
                <c:pt idx="74">
                  <c:v>104.4</c:v>
                </c:pt>
                <c:pt idx="75">
                  <c:v>106.3</c:v>
                </c:pt>
                <c:pt idx="76">
                  <c:v>106.5</c:v>
                </c:pt>
                <c:pt idx="77">
                  <c:v>107.1</c:v>
                </c:pt>
                <c:pt idx="78">
                  <c:v>107.4</c:v>
                </c:pt>
                <c:pt idx="79">
                  <c:v>108.5</c:v>
                </c:pt>
                <c:pt idx="80">
                  <c:v>108.6</c:v>
                </c:pt>
                <c:pt idx="81">
                  <c:v>108.3</c:v>
                </c:pt>
                <c:pt idx="82">
                  <c:v>109.2</c:v>
                </c:pt>
                <c:pt idx="83">
                  <c:v>110.8</c:v>
                </c:pt>
                <c:pt idx="84">
                  <c:v>110.4</c:v>
                </c:pt>
                <c:pt idx="85">
                  <c:v>109.4</c:v>
                </c:pt>
                <c:pt idx="86">
                  <c:v>109.9</c:v>
                </c:pt>
                <c:pt idx="87">
                  <c:v>107.7</c:v>
                </c:pt>
                <c:pt idx="88">
                  <c:v>108.6</c:v>
                </c:pt>
                <c:pt idx="89">
                  <c:v>106.9</c:v>
                </c:pt>
                <c:pt idx="90">
                  <c:v>108.8</c:v>
                </c:pt>
                <c:pt idx="91">
                  <c:v>106.8</c:v>
                </c:pt>
                <c:pt idx="92">
                  <c:v>104.6</c:v>
                </c:pt>
                <c:pt idx="93">
                  <c:v>100.2</c:v>
                </c:pt>
                <c:pt idx="94">
                  <c:v>97</c:v>
                </c:pt>
                <c:pt idx="95">
                  <c:v>90.3</c:v>
                </c:pt>
                <c:pt idx="96">
                  <c:v>87.7</c:v>
                </c:pt>
                <c:pt idx="97">
                  <c:v>88.1</c:v>
                </c:pt>
                <c:pt idx="98">
                  <c:v>85.6</c:v>
                </c:pt>
                <c:pt idx="99">
                  <c:v>88.9</c:v>
                </c:pt>
                <c:pt idx="100">
                  <c:v>90.4</c:v>
                </c:pt>
                <c:pt idx="101">
                  <c:v>89.3</c:v>
                </c:pt>
                <c:pt idx="102">
                  <c:v>90.7</c:v>
                </c:pt>
                <c:pt idx="103">
                  <c:v>94</c:v>
                </c:pt>
                <c:pt idx="104">
                  <c:v>92.1</c:v>
                </c:pt>
                <c:pt idx="105">
                  <c:v>92.8</c:v>
                </c:pt>
                <c:pt idx="106">
                  <c:v>93.1</c:v>
                </c:pt>
                <c:pt idx="107">
                  <c:v>93.9</c:v>
                </c:pt>
                <c:pt idx="108">
                  <c:v>92.8</c:v>
                </c:pt>
                <c:pt idx="109">
                  <c:v>95.5</c:v>
                </c:pt>
                <c:pt idx="110">
                  <c:v>97.8</c:v>
                </c:pt>
                <c:pt idx="111">
                  <c:v>100.5</c:v>
                </c:pt>
                <c:pt idx="112">
                  <c:v>99.7</c:v>
                </c:pt>
                <c:pt idx="113">
                  <c:v>99.4</c:v>
                </c:pt>
                <c:pt idx="114">
                  <c:v>100.7</c:v>
                </c:pt>
                <c:pt idx="115">
                  <c:v>102</c:v>
                </c:pt>
                <c:pt idx="116">
                  <c:v>103.7</c:v>
                </c:pt>
                <c:pt idx="117">
                  <c:v>103.1</c:v>
                </c:pt>
                <c:pt idx="118">
                  <c:v>103.8</c:v>
                </c:pt>
                <c:pt idx="119">
                  <c:v>104.7</c:v>
                </c:pt>
                <c:pt idx="120">
                  <c:v>105.7</c:v>
                </c:pt>
                <c:pt idx="121">
                  <c:v>105.9</c:v>
                </c:pt>
                <c:pt idx="122">
                  <c:v>106.2</c:v>
                </c:pt>
                <c:pt idx="123">
                  <c:v>107.2</c:v>
                </c:pt>
                <c:pt idx="124">
                  <c:v>105.6</c:v>
                </c:pt>
                <c:pt idx="125">
                  <c:v>108.6</c:v>
                </c:pt>
                <c:pt idx="126">
                  <c:v>108</c:v>
                </c:pt>
                <c:pt idx="127">
                  <c:v>106.4</c:v>
                </c:pt>
                <c:pt idx="128">
                  <c:v>107.8</c:v>
                </c:pt>
                <c:pt idx="129">
                  <c:v>107.3</c:v>
                </c:pt>
                <c:pt idx="130">
                  <c:v>106.1</c:v>
                </c:pt>
                <c:pt idx="131">
                  <c:v>106.4</c:v>
                </c:pt>
                <c:pt idx="132">
                  <c:v>105.7</c:v>
                </c:pt>
                <c:pt idx="133">
                  <c:v>108</c:v>
                </c:pt>
                <c:pt idx="134">
                  <c:v>105.9</c:v>
                </c:pt>
                <c:pt idx="135">
                  <c:v>107.7</c:v>
                </c:pt>
                <c:pt idx="136">
                  <c:v>106.7</c:v>
                </c:pt>
                <c:pt idx="137">
                  <c:v>107.5</c:v>
                </c:pt>
                <c:pt idx="138">
                  <c:v>107.5</c:v>
                </c:pt>
                <c:pt idx="139">
                  <c:v>106.6</c:v>
                </c:pt>
                <c:pt idx="140">
                  <c:v>105.1</c:v>
                </c:pt>
                <c:pt idx="141">
                  <c:v>104.3</c:v>
                </c:pt>
                <c:pt idx="142">
                  <c:v>104.5</c:v>
                </c:pt>
                <c:pt idx="143">
                  <c:v>103.7</c:v>
                </c:pt>
                <c:pt idx="144">
                  <c:v>104.2</c:v>
                </c:pt>
                <c:pt idx="145">
                  <c:v>105.4</c:v>
                </c:pt>
                <c:pt idx="146">
                  <c:v>106.3</c:v>
                </c:pt>
                <c:pt idx="147">
                  <c:v>105.4</c:v>
                </c:pt>
                <c:pt idx="148">
                  <c:v>107.2</c:v>
                </c:pt>
                <c:pt idx="149">
                  <c:v>106</c:v>
                </c:pt>
                <c:pt idx="150">
                  <c:v>107.8</c:v>
                </c:pt>
                <c:pt idx="151">
                  <c:v>107.4</c:v>
                </c:pt>
                <c:pt idx="152">
                  <c:v>106.7</c:v>
                </c:pt>
                <c:pt idx="153">
                  <c:v>108.5</c:v>
                </c:pt>
                <c:pt idx="154">
                  <c:v>108.9</c:v>
                </c:pt>
                <c:pt idx="155">
                  <c:v>108.4</c:v>
                </c:pt>
                <c:pt idx="156">
                  <c:v>108.4</c:v>
                </c:pt>
                <c:pt idx="157">
                  <c:v>108.4</c:v>
                </c:pt>
                <c:pt idx="158">
                  <c:v>108</c:v>
                </c:pt>
                <c:pt idx="159">
                  <c:v>107.2</c:v>
                </c:pt>
                <c:pt idx="160">
                  <c:v>107.5</c:v>
                </c:pt>
                <c:pt idx="161">
                  <c:v>109</c:v>
                </c:pt>
                <c:pt idx="162">
                  <c:v>105.5</c:v>
                </c:pt>
                <c:pt idx="163">
                  <c:v>107.9</c:v>
                </c:pt>
                <c:pt idx="164">
                  <c:v>108.2</c:v>
                </c:pt>
                <c:pt idx="165">
                  <c:v>108.2</c:v>
                </c:pt>
                <c:pt idx="166">
                  <c:v>109.9</c:v>
                </c:pt>
                <c:pt idx="167">
                  <c:v>108.2</c:v>
                </c:pt>
                <c:pt idx="168">
                  <c:v>108.2</c:v>
                </c:pt>
                <c:pt idx="169">
                  <c:v>108.6</c:v>
                </c:pt>
                <c:pt idx="170">
                  <c:v>108.9</c:v>
                </c:pt>
                <c:pt idx="171">
                  <c:v>109.1</c:v>
                </c:pt>
                <c:pt idx="172">
                  <c:v>108.9</c:v>
                </c:pt>
                <c:pt idx="173">
                  <c:v>110</c:v>
                </c:pt>
                <c:pt idx="174">
                  <c:v>108.2</c:v>
                </c:pt>
                <c:pt idx="175">
                  <c:v>108.2</c:v>
                </c:pt>
                <c:pt idx="176">
                  <c:v>108.4</c:v>
                </c:pt>
                <c:pt idx="177">
                  <c:v>108</c:v>
                </c:pt>
              </c:numCache>
            </c:numRef>
          </c:val>
          <c:smooth val="0"/>
        </c:ser>
        <c:ser>
          <c:idx val="2"/>
          <c:order val="1"/>
          <c:tx>
            <c:v>PI ex Construcción y Energía</c:v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'Prod Industrial'!$P$31:$GK$31</c:f>
              <c:numCache>
                <c:formatCode>m/d/yyyy</c:formatCode>
                <c:ptCount val="178"/>
                <c:pt idx="0">
                  <c:v>36950</c:v>
                </c:pt>
                <c:pt idx="1">
                  <c:v>36981</c:v>
                </c:pt>
                <c:pt idx="2">
                  <c:v>37011</c:v>
                </c:pt>
                <c:pt idx="3">
                  <c:v>37042</c:v>
                </c:pt>
                <c:pt idx="4">
                  <c:v>37072</c:v>
                </c:pt>
                <c:pt idx="5">
                  <c:v>37103</c:v>
                </c:pt>
                <c:pt idx="6">
                  <c:v>37134</c:v>
                </c:pt>
                <c:pt idx="7">
                  <c:v>37164</c:v>
                </c:pt>
                <c:pt idx="8">
                  <c:v>37195</c:v>
                </c:pt>
                <c:pt idx="9">
                  <c:v>37225</c:v>
                </c:pt>
                <c:pt idx="10">
                  <c:v>37256</c:v>
                </c:pt>
                <c:pt idx="11">
                  <c:v>37287</c:v>
                </c:pt>
                <c:pt idx="12">
                  <c:v>37315</c:v>
                </c:pt>
                <c:pt idx="13">
                  <c:v>37346</c:v>
                </c:pt>
                <c:pt idx="14">
                  <c:v>37376</c:v>
                </c:pt>
                <c:pt idx="15">
                  <c:v>37407</c:v>
                </c:pt>
                <c:pt idx="16">
                  <c:v>37437</c:v>
                </c:pt>
                <c:pt idx="17">
                  <c:v>37468</c:v>
                </c:pt>
                <c:pt idx="18">
                  <c:v>37499</c:v>
                </c:pt>
                <c:pt idx="19">
                  <c:v>37529</c:v>
                </c:pt>
                <c:pt idx="20">
                  <c:v>37560</c:v>
                </c:pt>
                <c:pt idx="21">
                  <c:v>37590</c:v>
                </c:pt>
                <c:pt idx="22">
                  <c:v>37621</c:v>
                </c:pt>
                <c:pt idx="23">
                  <c:v>37652</c:v>
                </c:pt>
                <c:pt idx="24">
                  <c:v>37680</c:v>
                </c:pt>
                <c:pt idx="25">
                  <c:v>37711</c:v>
                </c:pt>
                <c:pt idx="26">
                  <c:v>37741</c:v>
                </c:pt>
                <c:pt idx="27">
                  <c:v>37772</c:v>
                </c:pt>
                <c:pt idx="28">
                  <c:v>37802</c:v>
                </c:pt>
                <c:pt idx="29">
                  <c:v>37833</c:v>
                </c:pt>
                <c:pt idx="30">
                  <c:v>37864</c:v>
                </c:pt>
                <c:pt idx="31">
                  <c:v>37894</c:v>
                </c:pt>
                <c:pt idx="32">
                  <c:v>37925</c:v>
                </c:pt>
                <c:pt idx="33">
                  <c:v>37955</c:v>
                </c:pt>
                <c:pt idx="34">
                  <c:v>37986</c:v>
                </c:pt>
                <c:pt idx="35">
                  <c:v>38017</c:v>
                </c:pt>
                <c:pt idx="36">
                  <c:v>38046</c:v>
                </c:pt>
                <c:pt idx="37">
                  <c:v>38077</c:v>
                </c:pt>
                <c:pt idx="38">
                  <c:v>38107</c:v>
                </c:pt>
                <c:pt idx="39">
                  <c:v>38138</c:v>
                </c:pt>
                <c:pt idx="40">
                  <c:v>38168</c:v>
                </c:pt>
                <c:pt idx="41">
                  <c:v>38199</c:v>
                </c:pt>
                <c:pt idx="42">
                  <c:v>38230</c:v>
                </c:pt>
                <c:pt idx="43">
                  <c:v>38260</c:v>
                </c:pt>
                <c:pt idx="44">
                  <c:v>38291</c:v>
                </c:pt>
                <c:pt idx="45">
                  <c:v>38321</c:v>
                </c:pt>
                <c:pt idx="46">
                  <c:v>38352</c:v>
                </c:pt>
                <c:pt idx="47">
                  <c:v>38383</c:v>
                </c:pt>
                <c:pt idx="48">
                  <c:v>38411</c:v>
                </c:pt>
                <c:pt idx="49">
                  <c:v>38442</c:v>
                </c:pt>
                <c:pt idx="50">
                  <c:v>38472</c:v>
                </c:pt>
                <c:pt idx="51">
                  <c:v>38503</c:v>
                </c:pt>
                <c:pt idx="52">
                  <c:v>38533</c:v>
                </c:pt>
                <c:pt idx="53">
                  <c:v>38564</c:v>
                </c:pt>
                <c:pt idx="54">
                  <c:v>38595</c:v>
                </c:pt>
                <c:pt idx="55">
                  <c:v>38625</c:v>
                </c:pt>
                <c:pt idx="56">
                  <c:v>38656</c:v>
                </c:pt>
                <c:pt idx="57">
                  <c:v>38686</c:v>
                </c:pt>
                <c:pt idx="58">
                  <c:v>38717</c:v>
                </c:pt>
                <c:pt idx="59">
                  <c:v>38748</c:v>
                </c:pt>
                <c:pt idx="60">
                  <c:v>38776</c:v>
                </c:pt>
                <c:pt idx="61">
                  <c:v>38807</c:v>
                </c:pt>
                <c:pt idx="62">
                  <c:v>38837</c:v>
                </c:pt>
                <c:pt idx="63">
                  <c:v>38868</c:v>
                </c:pt>
                <c:pt idx="64">
                  <c:v>38898</c:v>
                </c:pt>
                <c:pt idx="65">
                  <c:v>38929</c:v>
                </c:pt>
                <c:pt idx="66">
                  <c:v>38960</c:v>
                </c:pt>
                <c:pt idx="67">
                  <c:v>38990</c:v>
                </c:pt>
                <c:pt idx="68">
                  <c:v>39021</c:v>
                </c:pt>
                <c:pt idx="69">
                  <c:v>39051</c:v>
                </c:pt>
                <c:pt idx="70">
                  <c:v>39082</c:v>
                </c:pt>
                <c:pt idx="71">
                  <c:v>39113</c:v>
                </c:pt>
                <c:pt idx="72">
                  <c:v>39141</c:v>
                </c:pt>
                <c:pt idx="73">
                  <c:v>39172</c:v>
                </c:pt>
                <c:pt idx="74">
                  <c:v>39202</c:v>
                </c:pt>
                <c:pt idx="75">
                  <c:v>39233</c:v>
                </c:pt>
                <c:pt idx="76">
                  <c:v>39263</c:v>
                </c:pt>
                <c:pt idx="77">
                  <c:v>39294</c:v>
                </c:pt>
                <c:pt idx="78">
                  <c:v>39325</c:v>
                </c:pt>
                <c:pt idx="79">
                  <c:v>39355</c:v>
                </c:pt>
                <c:pt idx="80">
                  <c:v>39386</c:v>
                </c:pt>
                <c:pt idx="81">
                  <c:v>39416</c:v>
                </c:pt>
                <c:pt idx="82">
                  <c:v>39447</c:v>
                </c:pt>
                <c:pt idx="83">
                  <c:v>39478</c:v>
                </c:pt>
                <c:pt idx="84">
                  <c:v>39507</c:v>
                </c:pt>
                <c:pt idx="85">
                  <c:v>39538</c:v>
                </c:pt>
                <c:pt idx="86">
                  <c:v>39568</c:v>
                </c:pt>
                <c:pt idx="87">
                  <c:v>39599</c:v>
                </c:pt>
                <c:pt idx="88">
                  <c:v>39629</c:v>
                </c:pt>
                <c:pt idx="89">
                  <c:v>39660</c:v>
                </c:pt>
                <c:pt idx="90">
                  <c:v>39691</c:v>
                </c:pt>
                <c:pt idx="91">
                  <c:v>39721</c:v>
                </c:pt>
                <c:pt idx="92">
                  <c:v>39752</c:v>
                </c:pt>
                <c:pt idx="93">
                  <c:v>39782</c:v>
                </c:pt>
                <c:pt idx="94">
                  <c:v>39813</c:v>
                </c:pt>
                <c:pt idx="95">
                  <c:v>39844</c:v>
                </c:pt>
                <c:pt idx="96">
                  <c:v>39872</c:v>
                </c:pt>
                <c:pt idx="97">
                  <c:v>39903</c:v>
                </c:pt>
                <c:pt idx="98">
                  <c:v>39933</c:v>
                </c:pt>
                <c:pt idx="99">
                  <c:v>39964</c:v>
                </c:pt>
                <c:pt idx="100">
                  <c:v>39994</c:v>
                </c:pt>
                <c:pt idx="101">
                  <c:v>40025</c:v>
                </c:pt>
                <c:pt idx="102">
                  <c:v>40056</c:v>
                </c:pt>
                <c:pt idx="103">
                  <c:v>40086</c:v>
                </c:pt>
                <c:pt idx="104">
                  <c:v>40117</c:v>
                </c:pt>
                <c:pt idx="105">
                  <c:v>40147</c:v>
                </c:pt>
                <c:pt idx="106">
                  <c:v>40178</c:v>
                </c:pt>
                <c:pt idx="107">
                  <c:v>40209</c:v>
                </c:pt>
                <c:pt idx="108">
                  <c:v>40237</c:v>
                </c:pt>
                <c:pt idx="109">
                  <c:v>40268</c:v>
                </c:pt>
                <c:pt idx="110">
                  <c:v>40298</c:v>
                </c:pt>
                <c:pt idx="111">
                  <c:v>40329</c:v>
                </c:pt>
                <c:pt idx="112">
                  <c:v>40359</c:v>
                </c:pt>
                <c:pt idx="113">
                  <c:v>40390</c:v>
                </c:pt>
                <c:pt idx="114">
                  <c:v>40421</c:v>
                </c:pt>
                <c:pt idx="115">
                  <c:v>40451</c:v>
                </c:pt>
                <c:pt idx="116">
                  <c:v>40482</c:v>
                </c:pt>
                <c:pt idx="117">
                  <c:v>40512</c:v>
                </c:pt>
                <c:pt idx="118">
                  <c:v>40543</c:v>
                </c:pt>
                <c:pt idx="119">
                  <c:v>40574</c:v>
                </c:pt>
                <c:pt idx="120">
                  <c:v>40602</c:v>
                </c:pt>
                <c:pt idx="121">
                  <c:v>40633</c:v>
                </c:pt>
                <c:pt idx="122">
                  <c:v>40663</c:v>
                </c:pt>
                <c:pt idx="123">
                  <c:v>40694</c:v>
                </c:pt>
                <c:pt idx="124">
                  <c:v>40724</c:v>
                </c:pt>
                <c:pt idx="125">
                  <c:v>40755</c:v>
                </c:pt>
                <c:pt idx="126">
                  <c:v>40786</c:v>
                </c:pt>
                <c:pt idx="127">
                  <c:v>40816</c:v>
                </c:pt>
                <c:pt idx="128">
                  <c:v>40847</c:v>
                </c:pt>
                <c:pt idx="129">
                  <c:v>40877</c:v>
                </c:pt>
                <c:pt idx="130">
                  <c:v>40908</c:v>
                </c:pt>
                <c:pt idx="131">
                  <c:v>40939</c:v>
                </c:pt>
                <c:pt idx="132">
                  <c:v>40968</c:v>
                </c:pt>
                <c:pt idx="133">
                  <c:v>40999</c:v>
                </c:pt>
                <c:pt idx="134">
                  <c:v>41029</c:v>
                </c:pt>
                <c:pt idx="135">
                  <c:v>41060</c:v>
                </c:pt>
                <c:pt idx="136">
                  <c:v>41090</c:v>
                </c:pt>
                <c:pt idx="137">
                  <c:v>41121</c:v>
                </c:pt>
                <c:pt idx="138">
                  <c:v>41152</c:v>
                </c:pt>
                <c:pt idx="139">
                  <c:v>41182</c:v>
                </c:pt>
                <c:pt idx="140">
                  <c:v>41213</c:v>
                </c:pt>
                <c:pt idx="141">
                  <c:v>41243</c:v>
                </c:pt>
                <c:pt idx="142">
                  <c:v>41274</c:v>
                </c:pt>
                <c:pt idx="143">
                  <c:v>41305</c:v>
                </c:pt>
                <c:pt idx="144">
                  <c:v>41333</c:v>
                </c:pt>
                <c:pt idx="145">
                  <c:v>41364</c:v>
                </c:pt>
                <c:pt idx="146">
                  <c:v>41394</c:v>
                </c:pt>
                <c:pt idx="147">
                  <c:v>41425</c:v>
                </c:pt>
                <c:pt idx="148">
                  <c:v>41455</c:v>
                </c:pt>
                <c:pt idx="149">
                  <c:v>41486</c:v>
                </c:pt>
                <c:pt idx="150">
                  <c:v>41517</c:v>
                </c:pt>
                <c:pt idx="151">
                  <c:v>41547</c:v>
                </c:pt>
                <c:pt idx="152">
                  <c:v>41578</c:v>
                </c:pt>
                <c:pt idx="153">
                  <c:v>41608</c:v>
                </c:pt>
                <c:pt idx="154">
                  <c:v>41639</c:v>
                </c:pt>
                <c:pt idx="155">
                  <c:v>41670</c:v>
                </c:pt>
                <c:pt idx="156">
                  <c:v>41698</c:v>
                </c:pt>
                <c:pt idx="157">
                  <c:v>41729</c:v>
                </c:pt>
                <c:pt idx="158">
                  <c:v>41759</c:v>
                </c:pt>
                <c:pt idx="159">
                  <c:v>41790</c:v>
                </c:pt>
                <c:pt idx="160">
                  <c:v>41820</c:v>
                </c:pt>
                <c:pt idx="161">
                  <c:v>41851</c:v>
                </c:pt>
                <c:pt idx="162">
                  <c:v>41882</c:v>
                </c:pt>
                <c:pt idx="163">
                  <c:v>41912</c:v>
                </c:pt>
                <c:pt idx="164">
                  <c:v>41943</c:v>
                </c:pt>
                <c:pt idx="165">
                  <c:v>41973</c:v>
                </c:pt>
                <c:pt idx="166">
                  <c:v>42004</c:v>
                </c:pt>
                <c:pt idx="167">
                  <c:v>42035</c:v>
                </c:pt>
                <c:pt idx="168">
                  <c:v>42063</c:v>
                </c:pt>
                <c:pt idx="169">
                  <c:v>42094</c:v>
                </c:pt>
                <c:pt idx="170">
                  <c:v>42124</c:v>
                </c:pt>
                <c:pt idx="171">
                  <c:v>42155</c:v>
                </c:pt>
                <c:pt idx="172">
                  <c:v>42185</c:v>
                </c:pt>
                <c:pt idx="173">
                  <c:v>42216</c:v>
                </c:pt>
                <c:pt idx="174">
                  <c:v>42247</c:v>
                </c:pt>
                <c:pt idx="175">
                  <c:v>42277</c:v>
                </c:pt>
                <c:pt idx="176">
                  <c:v>42308</c:v>
                </c:pt>
                <c:pt idx="177">
                  <c:v>42338</c:v>
                </c:pt>
              </c:numCache>
            </c:numRef>
          </c:cat>
          <c:val>
            <c:numRef>
              <c:f>'Prod Industrial'!$P$34:$GK$34</c:f>
              <c:numCache>
                <c:formatCode>0.0%</c:formatCode>
                <c:ptCount val="178"/>
                <c:pt idx="0">
                  <c:v>6.3437139561707045E-2</c:v>
                </c:pt>
                <c:pt idx="1">
                  <c:v>4.4930875576036922E-2</c:v>
                </c:pt>
                <c:pt idx="2">
                  <c:v>1.3651877133105561E-2</c:v>
                </c:pt>
                <c:pt idx="3">
                  <c:v>1.1111111111110628E-3</c:v>
                </c:pt>
                <c:pt idx="4">
                  <c:v>2.8409090909090828E-2</c:v>
                </c:pt>
                <c:pt idx="5">
                  <c:v>-1.8994413407821265E-2</c:v>
                </c:pt>
                <c:pt idx="6">
                  <c:v>-1.1074197120708451E-3</c:v>
                </c:pt>
                <c:pt idx="7">
                  <c:v>-1.5486725663716894E-2</c:v>
                </c:pt>
                <c:pt idx="8">
                  <c:v>-2.9933481152993324E-2</c:v>
                </c:pt>
                <c:pt idx="9">
                  <c:v>-4.8458149779735615E-2</c:v>
                </c:pt>
                <c:pt idx="10">
                  <c:v>-5.0273224043715814E-2</c:v>
                </c:pt>
                <c:pt idx="11">
                  <c:v>-4.166666666666663E-2</c:v>
                </c:pt>
                <c:pt idx="12">
                  <c:v>-4.9891540130151957E-2</c:v>
                </c:pt>
                <c:pt idx="13">
                  <c:v>-3.19735391400221E-2</c:v>
                </c:pt>
                <c:pt idx="14">
                  <c:v>-1.3468013468013296E-2</c:v>
                </c:pt>
                <c:pt idx="15">
                  <c:v>-3.4406215316315159E-2</c:v>
                </c:pt>
                <c:pt idx="16">
                  <c:v>-1.1049723756906049E-2</c:v>
                </c:pt>
                <c:pt idx="17">
                  <c:v>0</c:v>
                </c:pt>
                <c:pt idx="18">
                  <c:v>-4.4345898004435336E-3</c:v>
                </c:pt>
                <c:pt idx="19">
                  <c:v>-3.370786516853852E-3</c:v>
                </c:pt>
                <c:pt idx="20">
                  <c:v>5.7142857142857828E-3</c:v>
                </c:pt>
                <c:pt idx="21">
                  <c:v>3.7037037037036979E-2</c:v>
                </c:pt>
                <c:pt idx="22">
                  <c:v>1.2658227848101111E-2</c:v>
                </c:pt>
                <c:pt idx="23">
                  <c:v>1.4874141876430214E-2</c:v>
                </c:pt>
                <c:pt idx="24">
                  <c:v>1.2557077625570789E-2</c:v>
                </c:pt>
                <c:pt idx="25">
                  <c:v>7.9726651480638289E-3</c:v>
                </c:pt>
                <c:pt idx="26">
                  <c:v>3.4129692832765013E-3</c:v>
                </c:pt>
                <c:pt idx="27">
                  <c:v>5.7471264367816577E-3</c:v>
                </c:pt>
                <c:pt idx="28">
                  <c:v>-2.6815642458100641E-2</c:v>
                </c:pt>
                <c:pt idx="29">
                  <c:v>1.5945330296127658E-2</c:v>
                </c:pt>
                <c:pt idx="30">
                  <c:v>-3.1180400890868598E-2</c:v>
                </c:pt>
                <c:pt idx="31">
                  <c:v>-2.2547914317925577E-2</c:v>
                </c:pt>
                <c:pt idx="32">
                  <c:v>1.5909090909090873E-2</c:v>
                </c:pt>
                <c:pt idx="33">
                  <c:v>6.6964285714286031E-3</c:v>
                </c:pt>
                <c:pt idx="34">
                  <c:v>2.9545454545454541E-2</c:v>
                </c:pt>
                <c:pt idx="35">
                  <c:v>1.3528748590755368E-2</c:v>
                </c:pt>
                <c:pt idx="36">
                  <c:v>1.916572717023679E-2</c:v>
                </c:pt>
                <c:pt idx="37">
                  <c:v>1.4689265536723228E-2</c:v>
                </c:pt>
                <c:pt idx="38">
                  <c:v>3.287981859410416E-2</c:v>
                </c:pt>
                <c:pt idx="39">
                  <c:v>5.2571428571428491E-2</c:v>
                </c:pt>
                <c:pt idx="40">
                  <c:v>5.0516647531573033E-2</c:v>
                </c:pt>
                <c:pt idx="41">
                  <c:v>3.811659192825112E-2</c:v>
                </c:pt>
                <c:pt idx="42">
                  <c:v>5.4022988505747049E-2</c:v>
                </c:pt>
                <c:pt idx="43">
                  <c:v>5.4209919261822392E-2</c:v>
                </c:pt>
                <c:pt idx="44">
                  <c:v>3.4675615212527822E-2</c:v>
                </c:pt>
                <c:pt idx="45">
                  <c:v>8.8691796008868451E-3</c:v>
                </c:pt>
                <c:pt idx="46">
                  <c:v>0</c:v>
                </c:pt>
                <c:pt idx="47">
                  <c:v>3.8932146829810943E-2</c:v>
                </c:pt>
                <c:pt idx="48">
                  <c:v>1.6592920353982299E-2</c:v>
                </c:pt>
                <c:pt idx="49">
                  <c:v>3.563474387527843E-2</c:v>
                </c:pt>
                <c:pt idx="50">
                  <c:v>2.9637760702524663E-2</c:v>
                </c:pt>
                <c:pt idx="51">
                  <c:v>5.4288816503800241E-3</c:v>
                </c:pt>
                <c:pt idx="52">
                  <c:v>3.3879781420764976E-2</c:v>
                </c:pt>
                <c:pt idx="53">
                  <c:v>3.6717062634989306E-2</c:v>
                </c:pt>
                <c:pt idx="54">
                  <c:v>1.7448200654307522E-2</c:v>
                </c:pt>
                <c:pt idx="55">
                  <c:v>4.9234135667395984E-2</c:v>
                </c:pt>
                <c:pt idx="56">
                  <c:v>5.7297297297297156E-2</c:v>
                </c:pt>
                <c:pt idx="57">
                  <c:v>6.1538461538461542E-2</c:v>
                </c:pt>
                <c:pt idx="58">
                  <c:v>6.5121412803532008E-2</c:v>
                </c:pt>
                <c:pt idx="59">
                  <c:v>3.8543897216273937E-2</c:v>
                </c:pt>
                <c:pt idx="60">
                  <c:v>6.0935799782372069E-2</c:v>
                </c:pt>
                <c:pt idx="61">
                  <c:v>3.8709677419354716E-2</c:v>
                </c:pt>
                <c:pt idx="62">
                  <c:v>5.4371002132196145E-2</c:v>
                </c:pt>
                <c:pt idx="63">
                  <c:v>8.3153347732181526E-2</c:v>
                </c:pt>
                <c:pt idx="64">
                  <c:v>5.3911205073995827E-2</c:v>
                </c:pt>
                <c:pt idx="65">
                  <c:v>5.7291666666666741E-2</c:v>
                </c:pt>
                <c:pt idx="66">
                  <c:v>9.539121114683824E-2</c:v>
                </c:pt>
                <c:pt idx="67">
                  <c:v>6.4650677789363842E-2</c:v>
                </c:pt>
                <c:pt idx="68">
                  <c:v>4.0899795501022407E-2</c:v>
                </c:pt>
                <c:pt idx="69">
                  <c:v>7.2463768115942129E-2</c:v>
                </c:pt>
                <c:pt idx="70">
                  <c:v>8.4974093264248651E-2</c:v>
                </c:pt>
                <c:pt idx="71">
                  <c:v>8.3505154639175183E-2</c:v>
                </c:pt>
                <c:pt idx="72">
                  <c:v>8.3076923076923048E-2</c:v>
                </c:pt>
                <c:pt idx="73">
                  <c:v>9.8343685300207095E-2</c:v>
                </c:pt>
                <c:pt idx="74">
                  <c:v>6.3700707785641963E-2</c:v>
                </c:pt>
                <c:pt idx="75">
                  <c:v>6.7796610169491567E-2</c:v>
                </c:pt>
                <c:pt idx="76">
                  <c:v>7.3219658976930724E-2</c:v>
                </c:pt>
                <c:pt idx="77">
                  <c:v>6.2068965517241281E-2</c:v>
                </c:pt>
                <c:pt idx="78">
                  <c:v>5.6751467710371761E-2</c:v>
                </c:pt>
                <c:pt idx="79">
                  <c:v>6.8560235063663155E-2</c:v>
                </c:pt>
                <c:pt idx="80">
                  <c:v>7.269155206286837E-2</c:v>
                </c:pt>
                <c:pt idx="81">
                  <c:v>5.212355212355213E-2</c:v>
                </c:pt>
                <c:pt idx="82">
                  <c:v>5.2531041069723061E-2</c:v>
                </c:pt>
                <c:pt idx="83">
                  <c:v>6.2797335870599547E-2</c:v>
                </c:pt>
                <c:pt idx="84">
                  <c:v>5.4924242424242431E-2</c:v>
                </c:pt>
                <c:pt idx="85">
                  <c:v>4.3355325164938785E-2</c:v>
                </c:pt>
                <c:pt idx="86">
                  <c:v>5.5133079847908606E-2</c:v>
                </c:pt>
                <c:pt idx="87">
                  <c:v>1.4939309056956285E-2</c:v>
                </c:pt>
                <c:pt idx="88">
                  <c:v>2.710280373831786E-2</c:v>
                </c:pt>
                <c:pt idx="89">
                  <c:v>2.7829313543599188E-3</c:v>
                </c:pt>
                <c:pt idx="90">
                  <c:v>2.1296296296296369E-2</c:v>
                </c:pt>
                <c:pt idx="91">
                  <c:v>-1.2832263978001746E-2</c:v>
                </c:pt>
                <c:pt idx="92">
                  <c:v>-3.5714285714285809E-2</c:v>
                </c:pt>
                <c:pt idx="93">
                  <c:v>-7.5229357798165197E-2</c:v>
                </c:pt>
                <c:pt idx="94">
                  <c:v>-0.12068965517241381</c:v>
                </c:pt>
                <c:pt idx="95">
                  <c:v>-0.20143240823634734</c:v>
                </c:pt>
                <c:pt idx="96">
                  <c:v>-0.22441651705565524</c:v>
                </c:pt>
                <c:pt idx="97">
                  <c:v>-0.21589882565492324</c:v>
                </c:pt>
                <c:pt idx="98">
                  <c:v>-0.24144144144144142</c:v>
                </c:pt>
                <c:pt idx="99">
                  <c:v>-0.18951241950321995</c:v>
                </c:pt>
                <c:pt idx="100">
                  <c:v>-0.19199272065514106</c:v>
                </c:pt>
                <c:pt idx="101">
                  <c:v>-0.18686401480111003</c:v>
                </c:pt>
                <c:pt idx="102">
                  <c:v>-0.19220308250226659</c:v>
                </c:pt>
                <c:pt idx="103">
                  <c:v>-0.13649025069637888</c:v>
                </c:pt>
                <c:pt idx="104">
                  <c:v>-0.13580246913580241</c:v>
                </c:pt>
                <c:pt idx="105">
                  <c:v>-8.6309523809523836E-2</c:v>
                </c:pt>
                <c:pt idx="106">
                  <c:v>-4.9535603715170407E-2</c:v>
                </c:pt>
                <c:pt idx="107">
                  <c:v>4.1479820627802644E-2</c:v>
                </c:pt>
                <c:pt idx="108">
                  <c:v>6.7129629629629539E-2</c:v>
                </c:pt>
                <c:pt idx="109">
                  <c:v>9.6774193548387233E-2</c:v>
                </c:pt>
                <c:pt idx="110">
                  <c:v>0.15083135391923985</c:v>
                </c:pt>
                <c:pt idx="111">
                  <c:v>0.1339387060158912</c:v>
                </c:pt>
                <c:pt idx="112">
                  <c:v>0.12162162162162149</c:v>
                </c:pt>
                <c:pt idx="113">
                  <c:v>0.12627986348122855</c:v>
                </c:pt>
                <c:pt idx="114">
                  <c:v>0.1301907968574636</c:v>
                </c:pt>
                <c:pt idx="115">
                  <c:v>9.7849462365591444E-2</c:v>
                </c:pt>
                <c:pt idx="116">
                  <c:v>0.14615384615384608</c:v>
                </c:pt>
                <c:pt idx="117">
                  <c:v>0.12703583061889256</c:v>
                </c:pt>
                <c:pt idx="118">
                  <c:v>0.14440825190010864</c:v>
                </c:pt>
                <c:pt idx="119">
                  <c:v>0.13347685683530663</c:v>
                </c:pt>
                <c:pt idx="120">
                  <c:v>0.15509761388286325</c:v>
                </c:pt>
                <c:pt idx="121">
                  <c:v>0.12605042016806722</c:v>
                </c:pt>
                <c:pt idx="122">
                  <c:v>0.11248710010319907</c:v>
                </c:pt>
                <c:pt idx="123">
                  <c:v>9.2092092092092015E-2</c:v>
                </c:pt>
                <c:pt idx="124">
                  <c:v>7.8313253012048278E-2</c:v>
                </c:pt>
                <c:pt idx="125">
                  <c:v>0.11717171717171704</c:v>
                </c:pt>
                <c:pt idx="126">
                  <c:v>9.235352532274077E-2</c:v>
                </c:pt>
                <c:pt idx="127">
                  <c:v>5.8765915768854038E-2</c:v>
                </c:pt>
                <c:pt idx="128">
                  <c:v>4.8897411313518768E-2</c:v>
                </c:pt>
                <c:pt idx="129">
                  <c:v>4.6242774566473965E-2</c:v>
                </c:pt>
                <c:pt idx="130">
                  <c:v>1.6129032258064502E-2</c:v>
                </c:pt>
                <c:pt idx="131">
                  <c:v>2.1842355175688555E-2</c:v>
                </c:pt>
                <c:pt idx="132">
                  <c:v>9.3896713615022609E-3</c:v>
                </c:pt>
                <c:pt idx="133">
                  <c:v>1.4925373134328401E-2</c:v>
                </c:pt>
                <c:pt idx="134">
                  <c:v>-9.27643784786647E-3</c:v>
                </c:pt>
                <c:pt idx="135">
                  <c:v>-1.8331805682858526E-3</c:v>
                </c:pt>
                <c:pt idx="136">
                  <c:v>1.8621973929235924E-3</c:v>
                </c:pt>
                <c:pt idx="137">
                  <c:v>-1.6274864376130127E-2</c:v>
                </c:pt>
                <c:pt idx="138">
                  <c:v>-1.1818181818181839E-2</c:v>
                </c:pt>
                <c:pt idx="139">
                  <c:v>-6.4754856614245293E-3</c:v>
                </c:pt>
                <c:pt idx="140">
                  <c:v>-3.1992687385740348E-2</c:v>
                </c:pt>
                <c:pt idx="141">
                  <c:v>-3.1307550644567139E-2</c:v>
                </c:pt>
                <c:pt idx="142">
                  <c:v>-1.0270774976657293E-2</c:v>
                </c:pt>
                <c:pt idx="143">
                  <c:v>-2.6022304832713727E-2</c:v>
                </c:pt>
                <c:pt idx="144">
                  <c:v>-1.7674418604651243E-2</c:v>
                </c:pt>
                <c:pt idx="145">
                  <c:v>-1.6544117647058765E-2</c:v>
                </c:pt>
                <c:pt idx="146">
                  <c:v>5.6179775280900124E-3</c:v>
                </c:pt>
                <c:pt idx="147">
                  <c:v>-1.9283746556473913E-2</c:v>
                </c:pt>
                <c:pt idx="148">
                  <c:v>8.3643122676579917E-3</c:v>
                </c:pt>
                <c:pt idx="149">
                  <c:v>-1.9301470588235281E-2</c:v>
                </c:pt>
                <c:pt idx="150">
                  <c:v>4.5998160073597028E-3</c:v>
                </c:pt>
                <c:pt idx="151">
                  <c:v>1.1173184357541777E-2</c:v>
                </c:pt>
                <c:pt idx="152">
                  <c:v>1.7941454202077267E-2</c:v>
                </c:pt>
                <c:pt idx="153">
                  <c:v>4.7528517110266177E-2</c:v>
                </c:pt>
                <c:pt idx="154">
                  <c:v>4.1509433962264142E-2</c:v>
                </c:pt>
                <c:pt idx="155">
                  <c:v>4.7709923664122078E-2</c:v>
                </c:pt>
                <c:pt idx="156">
                  <c:v>4.1666666666666741E-2</c:v>
                </c:pt>
                <c:pt idx="157">
                  <c:v>3.1775700934579598E-2</c:v>
                </c:pt>
                <c:pt idx="158">
                  <c:v>2.3277467411545683E-2</c:v>
                </c:pt>
                <c:pt idx="159">
                  <c:v>2.1535580524344455E-2</c:v>
                </c:pt>
                <c:pt idx="160">
                  <c:v>6.4516129032259339E-3</c:v>
                </c:pt>
                <c:pt idx="161">
                  <c:v>4.4048734770384179E-2</c:v>
                </c:pt>
                <c:pt idx="162">
                  <c:v>-2.0146520146520186E-2</c:v>
                </c:pt>
                <c:pt idx="163">
                  <c:v>9.208103130755152E-3</c:v>
                </c:pt>
                <c:pt idx="164">
                  <c:v>1.855287569573294E-2</c:v>
                </c:pt>
                <c:pt idx="165">
                  <c:v>-1.8148820326678861E-3</c:v>
                </c:pt>
                <c:pt idx="166">
                  <c:v>1.26811594202898E-2</c:v>
                </c:pt>
                <c:pt idx="167">
                  <c:v>-9.1074681238612065E-4</c:v>
                </c:pt>
                <c:pt idx="168">
                  <c:v>-9.0909090909085943E-4</c:v>
                </c:pt>
                <c:pt idx="169">
                  <c:v>-3.6231884057971175E-3</c:v>
                </c:pt>
                <c:pt idx="170">
                  <c:v>3.6396724294813776E-3</c:v>
                </c:pt>
                <c:pt idx="171">
                  <c:v>1.7415215398716821E-2</c:v>
                </c:pt>
                <c:pt idx="172">
                  <c:v>1.2820512820512775E-2</c:v>
                </c:pt>
                <c:pt idx="173">
                  <c:v>2.6929982046677292E-3</c:v>
                </c:pt>
                <c:pt idx="174">
                  <c:v>2.5233644859813165E-2</c:v>
                </c:pt>
                <c:pt idx="175">
                  <c:v>1.8248175182482562E-3</c:v>
                </c:pt>
                <c:pt idx="176">
                  <c:v>4.5537340619308253E-3</c:v>
                </c:pt>
                <c:pt idx="177">
                  <c:v>-2.7272727272726893E-3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27040"/>
        <c:axId val="329128576"/>
      </c:lineChart>
      <c:dateAx>
        <c:axId val="329127040"/>
        <c:scaling>
          <c:orientation val="minMax"/>
          <c:min val="40513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9128576"/>
        <c:crosses val="autoZero"/>
        <c:auto val="1"/>
        <c:lblOffset val="100"/>
        <c:baseTimeUnit val="months"/>
      </c:dateAx>
      <c:valAx>
        <c:axId val="329128576"/>
        <c:scaling>
          <c:orientation val="minMax"/>
          <c:max val="0.16"/>
          <c:min val="-0.0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9127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537800346746115E-2"/>
          <c:y val="0.89895385488193136"/>
          <c:w val="0.89617353755627283"/>
          <c:h val="9.0983248049620394E-2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3532478843737"/>
          <c:y val="6.2993019489585092E-2"/>
          <c:w val="0.84561703329684712"/>
          <c:h val="0.57923895683252369"/>
        </c:manualLayout>
      </c:layout>
      <c:lineChart>
        <c:grouping val="standard"/>
        <c:varyColors val="0"/>
        <c:ser>
          <c:idx val="0"/>
          <c:order val="0"/>
          <c:tx>
            <c:strRef>
              <c:f>PIB!$A$39</c:f>
              <c:strCache>
                <c:ptCount val="1"/>
                <c:pt idx="0">
                  <c:v>     Government Final Consumption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PIB!$G$39:$BP$39</c:f>
              <c:numCache>
                <c:formatCode>0.00%</c:formatCode>
                <c:ptCount val="62"/>
                <c:pt idx="0">
                  <c:v>1.3605442176870763E-2</c:v>
                </c:pt>
                <c:pt idx="1">
                  <c:v>1.4048531289910793E-2</c:v>
                </c:pt>
                <c:pt idx="2">
                  <c:v>5.6367191993558219E-3</c:v>
                </c:pt>
                <c:pt idx="3">
                  <c:v>2.1130656046022711E-2</c:v>
                </c:pt>
                <c:pt idx="4">
                  <c:v>3.0713229439200962E-3</c:v>
                </c:pt>
                <c:pt idx="5">
                  <c:v>3.6638424547743575E-3</c:v>
                </c:pt>
                <c:pt idx="6">
                  <c:v>3.4317089910775866E-3</c:v>
                </c:pt>
                <c:pt idx="7">
                  <c:v>1.0075839653304497E-2</c:v>
                </c:pt>
                <c:pt idx="8">
                  <c:v>4.309367203447545E-3</c:v>
                </c:pt>
                <c:pt idx="9">
                  <c:v>1.163586584531151E-2</c:v>
                </c:pt>
                <c:pt idx="10">
                  <c:v>1.7897856817145508E-2</c:v>
                </c:pt>
                <c:pt idx="11">
                  <c:v>1.4158532661160406E-2</c:v>
                </c:pt>
                <c:pt idx="12">
                  <c:v>7.5654923215899839E-3</c:v>
                </c:pt>
                <c:pt idx="13">
                  <c:v>5.2999548940009245E-3</c:v>
                </c:pt>
                <c:pt idx="14">
                  <c:v>8.6235860678687271E-3</c:v>
                </c:pt>
                <c:pt idx="15">
                  <c:v>7.4034902168174099E-4</c:v>
                </c:pt>
                <c:pt idx="16">
                  <c:v>5.6034965818674287E-4</c:v>
                </c:pt>
                <c:pt idx="17">
                  <c:v>-5.7206954570948598E-3</c:v>
                </c:pt>
                <c:pt idx="18">
                  <c:v>-5.3297801465690409E-3</c:v>
                </c:pt>
                <c:pt idx="19">
                  <c:v>-2.0503064891143508E-2</c:v>
                </c:pt>
                <c:pt idx="20">
                  <c:v>-3.5842293906810374E-3</c:v>
                </c:pt>
                <c:pt idx="21">
                  <c:v>1.3876353790613694E-2</c:v>
                </c:pt>
                <c:pt idx="22">
                  <c:v>3.2373297611074658E-3</c:v>
                </c:pt>
                <c:pt idx="23">
                  <c:v>5.826499784203687E-3</c:v>
                </c:pt>
                <c:pt idx="24">
                  <c:v>1.809802158273377E-2</c:v>
                </c:pt>
                <c:pt idx="25">
                  <c:v>-1.1127183709813693E-4</c:v>
                </c:pt>
                <c:pt idx="26">
                  <c:v>1.1349727383999086E-2</c:v>
                </c:pt>
                <c:pt idx="27">
                  <c:v>9.3327612100408963E-3</c:v>
                </c:pt>
                <c:pt idx="28">
                  <c:v>1.667218725847408E-2</c:v>
                </c:pt>
                <c:pt idx="29">
                  <c:v>1.8028043623414147E-2</c:v>
                </c:pt>
                <c:pt idx="30">
                  <c:v>1.0012102541533618E-2</c:v>
                </c:pt>
                <c:pt idx="31">
                  <c:v>1.3922839834201284E-2</c:v>
                </c:pt>
                <c:pt idx="32">
                  <c:v>2.4869678540399676E-2</c:v>
                </c:pt>
                <c:pt idx="33">
                  <c:v>4.0227372103191827E-2</c:v>
                </c:pt>
                <c:pt idx="34">
                  <c:v>3.5185185185185208E-2</c:v>
                </c:pt>
                <c:pt idx="35">
                  <c:v>3.5429769392033572E-2</c:v>
                </c:pt>
                <c:pt idx="36">
                  <c:v>3.7723852919359979E-2</c:v>
                </c:pt>
                <c:pt idx="37">
                  <c:v>2.1017234131988305E-2</c:v>
                </c:pt>
                <c:pt idx="38">
                  <c:v>3.6093865095232935E-2</c:v>
                </c:pt>
                <c:pt idx="39">
                  <c:v>2.5814942296011223E-2</c:v>
                </c:pt>
                <c:pt idx="40">
                  <c:v>2.2567139793730151E-2</c:v>
                </c:pt>
                <c:pt idx="41">
                  <c:v>7.5133799917661559E-3</c:v>
                </c:pt>
                <c:pt idx="42">
                  <c:v>1.0562665041641273E-2</c:v>
                </c:pt>
                <c:pt idx="43">
                  <c:v>1.1250370077963145E-2</c:v>
                </c:pt>
                <c:pt idx="44">
                  <c:v>3.6948272418615424E-3</c:v>
                </c:pt>
                <c:pt idx="45">
                  <c:v>1.5119011134947513E-2</c:v>
                </c:pt>
                <c:pt idx="46">
                  <c:v>6.3316582914572095E-3</c:v>
                </c:pt>
                <c:pt idx="47">
                  <c:v>1.2393871376988441E-2</c:v>
                </c:pt>
                <c:pt idx="48">
                  <c:v>7.4619440851657615E-3</c:v>
                </c:pt>
                <c:pt idx="49">
                  <c:v>8.8557914863640619E-3</c:v>
                </c:pt>
                <c:pt idx="50">
                  <c:v>1.4581044641965635E-2</c:v>
                </c:pt>
                <c:pt idx="51">
                  <c:v>1.1181800655484908E-2</c:v>
                </c:pt>
                <c:pt idx="52">
                  <c:v>1.7578510764368893E-2</c:v>
                </c:pt>
                <c:pt idx="53">
                  <c:v>6.2842892768080194E-3</c:v>
                </c:pt>
                <c:pt idx="54">
                  <c:v>1.2107490894772921E-2</c:v>
                </c:pt>
                <c:pt idx="55">
                  <c:v>1.2392755004766443E-2</c:v>
                </c:pt>
                <c:pt idx="56">
                  <c:v>7.569875776397339E-3</c:v>
                </c:pt>
                <c:pt idx="57">
                  <c:v>1.2886597938144506E-2</c:v>
                </c:pt>
                <c:pt idx="58">
                  <c:v>1.1670881151526924E-2</c:v>
                </c:pt>
                <c:pt idx="59">
                  <c:v>1.5819209039547921E-2</c:v>
                </c:pt>
                <c:pt idx="60">
                  <c:v>2.1864765941052022E-2</c:v>
                </c:pt>
                <c:pt idx="61">
                  <c:v>2.7500489332550337E-2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PIB!$A$37</c:f>
              <c:strCache>
                <c:ptCount val="1"/>
                <c:pt idx="0">
                  <c:v>      Final consumption expenditures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PIB!$G$37:$BQ$37</c:f>
              <c:numCache>
                <c:formatCode>0.00%</c:formatCode>
                <c:ptCount val="63"/>
                <c:pt idx="0">
                  <c:v>2.0177383592017595E-2</c:v>
                </c:pt>
                <c:pt idx="1">
                  <c:v>3.4299359600564516E-2</c:v>
                </c:pt>
                <c:pt idx="2">
                  <c:v>2.8942008789795137E-2</c:v>
                </c:pt>
                <c:pt idx="3">
                  <c:v>2.5497195308517018E-3</c:v>
                </c:pt>
                <c:pt idx="4">
                  <c:v>2.0973701369267683E-2</c:v>
                </c:pt>
                <c:pt idx="5">
                  <c:v>1.4167278833036034E-2</c:v>
                </c:pt>
                <c:pt idx="6">
                  <c:v>1.3230544848421788E-2</c:v>
                </c:pt>
                <c:pt idx="7">
                  <c:v>1.6276703967446737E-2</c:v>
                </c:pt>
                <c:pt idx="8">
                  <c:v>-1.3624268227780734E-2</c:v>
                </c:pt>
                <c:pt idx="9">
                  <c:v>-1.3658940397351049E-2</c:v>
                </c:pt>
                <c:pt idx="10">
                  <c:v>-4.0098704503392923E-3</c:v>
                </c:pt>
                <c:pt idx="11">
                  <c:v>-1.0010010010019776E-4</c:v>
                </c:pt>
                <c:pt idx="12">
                  <c:v>2.2661055357720006E-3</c:v>
                </c:pt>
                <c:pt idx="13">
                  <c:v>8.0780528745281188E-3</c:v>
                </c:pt>
                <c:pt idx="14">
                  <c:v>2.2710849592237903E-3</c:v>
                </c:pt>
                <c:pt idx="15">
                  <c:v>-7.4081489638602172E-3</c:v>
                </c:pt>
                <c:pt idx="16">
                  <c:v>1.141257536606366E-2</c:v>
                </c:pt>
                <c:pt idx="17">
                  <c:v>3.4342803621605356E-3</c:v>
                </c:pt>
                <c:pt idx="18">
                  <c:v>2.6779276959520981E-3</c:v>
                </c:pt>
                <c:pt idx="19">
                  <c:v>1.2708018154311551E-2</c:v>
                </c:pt>
                <c:pt idx="20">
                  <c:v>-4.3644879710452722E-3</c:v>
                </c:pt>
                <c:pt idx="21">
                  <c:v>1.3171541174030299E-2</c:v>
                </c:pt>
                <c:pt idx="22">
                  <c:v>9.9640472521829171E-3</c:v>
                </c:pt>
                <c:pt idx="23">
                  <c:v>-2.1910168309928757E-3</c:v>
                </c:pt>
                <c:pt idx="24">
                  <c:v>1.6572222816208626E-2</c:v>
                </c:pt>
                <c:pt idx="25">
                  <c:v>8.0868052001228374E-3</c:v>
                </c:pt>
                <c:pt idx="26">
                  <c:v>1.2103336045565571E-2</c:v>
                </c:pt>
                <c:pt idx="27">
                  <c:v>2.305619323285768E-2</c:v>
                </c:pt>
                <c:pt idx="28">
                  <c:v>9.4657130837183523E-4</c:v>
                </c:pt>
                <c:pt idx="29">
                  <c:v>2.5385865150284737E-3</c:v>
                </c:pt>
                <c:pt idx="30">
                  <c:v>4.4216661642044741E-3</c:v>
                </c:pt>
                <c:pt idx="31">
                  <c:v>-7.9999999999998961E-3</c:v>
                </c:pt>
                <c:pt idx="32">
                  <c:v>7.4603341389092304E-3</c:v>
                </c:pt>
                <c:pt idx="33">
                  <c:v>1.1344069684999347E-2</c:v>
                </c:pt>
                <c:pt idx="34">
                  <c:v>7.2036018009005165E-3</c:v>
                </c:pt>
                <c:pt idx="35">
                  <c:v>-1.6719118804091604E-3</c:v>
                </c:pt>
                <c:pt idx="36">
                  <c:v>5.4234459741344665E-3</c:v>
                </c:pt>
                <c:pt idx="37">
                  <c:v>2.9043565348023659E-3</c:v>
                </c:pt>
                <c:pt idx="38">
                  <c:v>-3.6753749875831909E-3</c:v>
                </c:pt>
                <c:pt idx="39">
                  <c:v>1.57619938922271E-3</c:v>
                </c:pt>
                <c:pt idx="40">
                  <c:v>-5.3941908713693865E-3</c:v>
                </c:pt>
                <c:pt idx="41">
                  <c:v>-4.7932893948472444E-3</c:v>
                </c:pt>
                <c:pt idx="42">
                  <c:v>9.7706879361914023E-3</c:v>
                </c:pt>
                <c:pt idx="43">
                  <c:v>1.4950329497393389E-2</c:v>
                </c:pt>
                <c:pt idx="44">
                  <c:v>1.6270337922402955E-2</c:v>
                </c:pt>
                <c:pt idx="45">
                  <c:v>1.3345374272526467E-2</c:v>
                </c:pt>
                <c:pt idx="46">
                  <c:v>1.708135860979465E-2</c:v>
                </c:pt>
                <c:pt idx="47">
                  <c:v>7.1712375230159608E-3</c:v>
                </c:pt>
                <c:pt idx="48">
                  <c:v>2.2167487684729092E-2</c:v>
                </c:pt>
                <c:pt idx="49">
                  <c:v>1.3763738984057916E-2</c:v>
                </c:pt>
                <c:pt idx="50">
                  <c:v>8.1545481021259025E-3</c:v>
                </c:pt>
                <c:pt idx="51">
                  <c:v>1.0584046954680959E-2</c:v>
                </c:pt>
                <c:pt idx="52">
                  <c:v>-4.417670682730912E-3</c:v>
                </c:pt>
                <c:pt idx="53">
                  <c:v>9.5721820668099866E-3</c:v>
                </c:pt>
                <c:pt idx="54">
                  <c:v>1.6947520462205157E-2</c:v>
                </c:pt>
                <c:pt idx="55">
                  <c:v>6.7599733409502427E-3</c:v>
                </c:pt>
                <c:pt idx="56">
                  <c:v>8.4711577248890446E-3</c:v>
                </c:pt>
                <c:pt idx="57">
                  <c:v>6.7724458204334592E-3</c:v>
                </c:pt>
                <c:pt idx="58">
                  <c:v>5.8706561878609786E-3</c:v>
                </c:pt>
                <c:pt idx="59">
                  <c:v>1.3902023832040866E-2</c:v>
                </c:pt>
                <c:pt idx="60">
                  <c:v>2.079999999999993E-2</c:v>
                </c:pt>
                <c:pt idx="61">
                  <c:v>1.6817220834134172E-2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32160"/>
        <c:axId val="315142144"/>
      </c:lineChart>
      <c:dateAx>
        <c:axId val="315132160"/>
        <c:scaling>
          <c:orientation val="minMax"/>
          <c:min val="37316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15142144"/>
        <c:crosses val="autoZero"/>
        <c:auto val="1"/>
        <c:lblOffset val="100"/>
        <c:baseTimeUnit val="months"/>
      </c:dateAx>
      <c:valAx>
        <c:axId val="315142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1513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409495898214525"/>
          <c:y val="0.84562863684592626"/>
          <c:w val="0.65127125925402862"/>
          <c:h val="0.14278483274697051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3532478843737"/>
          <c:y val="6.2993019489585092E-2"/>
          <c:w val="0.84561703329684712"/>
          <c:h val="0.53952264477578582"/>
        </c:manualLayout>
      </c:layout>
      <c:lineChart>
        <c:grouping val="standard"/>
        <c:varyColors val="0"/>
        <c:ser>
          <c:idx val="0"/>
          <c:order val="0"/>
          <c:tx>
            <c:strRef>
              <c:f>PIB!$A$43</c:f>
              <c:strCache>
                <c:ptCount val="1"/>
                <c:pt idx="0">
                  <c:v>     Gross Fixed Capital Formation</c:v>
                </c:pt>
              </c:strCache>
            </c:strRef>
          </c:tx>
          <c:spPr>
            <a:ln w="19050"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PIB!$G$43:$BP$43</c:f>
              <c:numCache>
                <c:formatCode>0.00%</c:formatCode>
                <c:ptCount val="62"/>
                <c:pt idx="0">
                  <c:v>6.2428538760576302E-2</c:v>
                </c:pt>
                <c:pt idx="1">
                  <c:v>2.1078673923800251E-2</c:v>
                </c:pt>
                <c:pt idx="2">
                  <c:v>1.0406629408363788E-2</c:v>
                </c:pt>
                <c:pt idx="3">
                  <c:v>6.0807600950119056E-3</c:v>
                </c:pt>
                <c:pt idx="4">
                  <c:v>-2.2600086095566629E-3</c:v>
                </c:pt>
                <c:pt idx="5">
                  <c:v>-1.424694708276808E-2</c:v>
                </c:pt>
                <c:pt idx="6">
                  <c:v>-3.471295060080104E-2</c:v>
                </c:pt>
                <c:pt idx="7">
                  <c:v>-4.665218623099443E-2</c:v>
                </c:pt>
                <c:pt idx="8">
                  <c:v>-8.3378276345593694E-2</c:v>
                </c:pt>
                <c:pt idx="9">
                  <c:v>-5.7418149641136451E-2</c:v>
                </c:pt>
                <c:pt idx="10">
                  <c:v>-4.2975696502667415E-2</c:v>
                </c:pt>
                <c:pt idx="11">
                  <c:v>-4.9628528974740016E-2</c:v>
                </c:pt>
                <c:pt idx="12">
                  <c:v>-2.8124264532831234E-2</c:v>
                </c:pt>
                <c:pt idx="13">
                  <c:v>-2.1591738812975936E-2</c:v>
                </c:pt>
                <c:pt idx="14">
                  <c:v>-6.8132548776712598E-3</c:v>
                </c:pt>
                <c:pt idx="15">
                  <c:v>1.4592453616844026E-3</c:v>
                </c:pt>
                <c:pt idx="16">
                  <c:v>3.9956411187795915E-3</c:v>
                </c:pt>
                <c:pt idx="17">
                  <c:v>-2.6652452025586193E-3</c:v>
                </c:pt>
                <c:pt idx="18">
                  <c:v>-6.9639330630910656E-3</c:v>
                </c:pt>
                <c:pt idx="19">
                  <c:v>7.8059950041631243E-3</c:v>
                </c:pt>
                <c:pt idx="20">
                  <c:v>-4.6068499758803783E-2</c:v>
                </c:pt>
                <c:pt idx="21">
                  <c:v>2.1592731159807643E-2</c:v>
                </c:pt>
                <c:pt idx="22">
                  <c:v>1.0048147372827998E-2</c:v>
                </c:pt>
                <c:pt idx="23">
                  <c:v>3.6972012805948529E-2</c:v>
                </c:pt>
                <c:pt idx="24">
                  <c:v>7.9646017699115168E-2</c:v>
                </c:pt>
                <c:pt idx="25">
                  <c:v>6.1630218687872773E-2</c:v>
                </c:pt>
                <c:pt idx="26">
                  <c:v>7.1813471502590653E-2</c:v>
                </c:pt>
                <c:pt idx="27">
                  <c:v>8.7740264913853228E-2</c:v>
                </c:pt>
                <c:pt idx="28">
                  <c:v>9.8594847775175465E-2</c:v>
                </c:pt>
                <c:pt idx="29">
                  <c:v>2.9765424797949969E-2</c:v>
                </c:pt>
                <c:pt idx="30">
                  <c:v>2.6684714299526124E-2</c:v>
                </c:pt>
                <c:pt idx="31">
                  <c:v>1.8677897820911893E-2</c:v>
                </c:pt>
                <c:pt idx="32">
                  <c:v>1.3110211042421716E-2</c:v>
                </c:pt>
                <c:pt idx="33">
                  <c:v>4.6707503828483876E-2</c:v>
                </c:pt>
                <c:pt idx="34">
                  <c:v>2.627366042000201E-2</c:v>
                </c:pt>
                <c:pt idx="35">
                  <c:v>-2.3009167715261514E-2</c:v>
                </c:pt>
                <c:pt idx="36">
                  <c:v>-0.1144660704892162</c:v>
                </c:pt>
                <c:pt idx="37">
                  <c:v>-0.11997073884418441</c:v>
                </c:pt>
                <c:pt idx="38">
                  <c:v>-8.9741236924206325E-2</c:v>
                </c:pt>
                <c:pt idx="39">
                  <c:v>-8.0404783808647684E-2</c:v>
                </c:pt>
                <c:pt idx="40">
                  <c:v>5.4651300938575176E-3</c:v>
                </c:pt>
                <c:pt idx="41">
                  <c:v>7.02410640066502E-2</c:v>
                </c:pt>
                <c:pt idx="42">
                  <c:v>6.6028225806451513E-2</c:v>
                </c:pt>
                <c:pt idx="43">
                  <c:v>6.6526610644257689E-2</c:v>
                </c:pt>
                <c:pt idx="44">
                  <c:v>0.13671274961597546</c:v>
                </c:pt>
                <c:pt idx="45">
                  <c:v>5.9126213592233023E-2</c:v>
                </c:pt>
                <c:pt idx="46">
                  <c:v>5.1536643026004691E-2</c:v>
                </c:pt>
                <c:pt idx="47">
                  <c:v>5.252790544977004E-2</c:v>
                </c:pt>
                <c:pt idx="48">
                  <c:v>2.4532224532224589E-2</c:v>
                </c:pt>
                <c:pt idx="49">
                  <c:v>-9.1667430561921392E-3</c:v>
                </c:pt>
                <c:pt idx="50">
                  <c:v>-1.2679856115107913E-2</c:v>
                </c:pt>
                <c:pt idx="51">
                  <c:v>-2.477497549238028E-2</c:v>
                </c:pt>
                <c:pt idx="52">
                  <c:v>-6.8892045454545525E-2</c:v>
                </c:pt>
                <c:pt idx="53">
                  <c:v>-9.2515496345646486E-4</c:v>
                </c:pt>
                <c:pt idx="54">
                  <c:v>2.7324892977502735E-3</c:v>
                </c:pt>
                <c:pt idx="55">
                  <c:v>1.5809193091473883E-2</c:v>
                </c:pt>
                <c:pt idx="56">
                  <c:v>9.1642148850386906E-2</c:v>
                </c:pt>
                <c:pt idx="57">
                  <c:v>2.2039077692379117E-2</c:v>
                </c:pt>
                <c:pt idx="58">
                  <c:v>1.6077754564447266E-2</c:v>
                </c:pt>
                <c:pt idx="59">
                  <c:v>1.7272400143936606E-2</c:v>
                </c:pt>
                <c:pt idx="60">
                  <c:v>-9.9820323417854073E-4</c:v>
                </c:pt>
                <c:pt idx="61">
                  <c:v>8.4262027724923971E-3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PIB!$A$44</c:f>
              <c:strCache>
                <c:ptCount val="1"/>
                <c:pt idx="0">
                  <c:v>         Machinery and Equipment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PIB!$G$44:$BQ$44</c:f>
              <c:numCache>
                <c:formatCode>0.00%</c:formatCode>
                <c:ptCount val="63"/>
                <c:pt idx="0">
                  <c:v>0.10011840547296402</c:v>
                </c:pt>
                <c:pt idx="1">
                  <c:v>9.7810394610202023E-2</c:v>
                </c:pt>
                <c:pt idx="2">
                  <c:v>0.10888835649257289</c:v>
                </c:pt>
                <c:pt idx="3">
                  <c:v>8.3392369193401317E-2</c:v>
                </c:pt>
                <c:pt idx="4">
                  <c:v>6.1707725424539506E-2</c:v>
                </c:pt>
                <c:pt idx="5">
                  <c:v>-3.5068493150683944E-3</c:v>
                </c:pt>
                <c:pt idx="6">
                  <c:v>-7.0217132980447183E-2</c:v>
                </c:pt>
                <c:pt idx="7">
                  <c:v>-9.1732835123773837E-2</c:v>
                </c:pt>
                <c:pt idx="8">
                  <c:v>-0.14079747690921374</c:v>
                </c:pt>
                <c:pt idx="9">
                  <c:v>-8.3470801715605392E-2</c:v>
                </c:pt>
                <c:pt idx="10">
                  <c:v>-5.739514348785868E-2</c:v>
                </c:pt>
                <c:pt idx="11">
                  <c:v>-4.1653810552298665E-2</c:v>
                </c:pt>
                <c:pt idx="12">
                  <c:v>5.1127425275301341E-3</c:v>
                </c:pt>
                <c:pt idx="13">
                  <c:v>-1.3558915286777218E-2</c:v>
                </c:pt>
                <c:pt idx="14">
                  <c:v>3.451251078516071E-3</c:v>
                </c:pt>
                <c:pt idx="15">
                  <c:v>3.2195750160979308E-3</c:v>
                </c:pt>
                <c:pt idx="16">
                  <c:v>8.8691796008868451E-3</c:v>
                </c:pt>
                <c:pt idx="17">
                  <c:v>3.6005352146940783E-2</c:v>
                </c:pt>
                <c:pt idx="18">
                  <c:v>5.8346640461859778E-2</c:v>
                </c:pt>
                <c:pt idx="19">
                  <c:v>7.3384681215233227E-2</c:v>
                </c:pt>
                <c:pt idx="20">
                  <c:v>1.848739495798335E-2</c:v>
                </c:pt>
                <c:pt idx="21">
                  <c:v>7.9018433720793757E-2</c:v>
                </c:pt>
                <c:pt idx="22">
                  <c:v>4.1898792943361185E-2</c:v>
                </c:pt>
                <c:pt idx="23">
                  <c:v>9.497707793502097E-2</c:v>
                </c:pt>
                <c:pt idx="24">
                  <c:v>0.15105356689515115</c:v>
                </c:pt>
                <c:pt idx="25">
                  <c:v>0.12056583242655061</c:v>
                </c:pt>
                <c:pt idx="26">
                  <c:v>0.10693995766960018</c:v>
                </c:pt>
                <c:pt idx="27">
                  <c:v>0.10366797123873672</c:v>
                </c:pt>
                <c:pt idx="28">
                  <c:v>0.1070798411998235</c:v>
                </c:pt>
                <c:pt idx="29">
                  <c:v>8.506506117692747E-2</c:v>
                </c:pt>
                <c:pt idx="30">
                  <c:v>9.2482640636006863E-2</c:v>
                </c:pt>
                <c:pt idx="31">
                  <c:v>8.2220023090878946E-2</c:v>
                </c:pt>
                <c:pt idx="32">
                  <c:v>3.8848490885546427E-2</c:v>
                </c:pt>
                <c:pt idx="33">
                  <c:v>6.2824413817791358E-2</c:v>
                </c:pt>
                <c:pt idx="34">
                  <c:v>5.2781871775976485E-2</c:v>
                </c:pt>
                <c:pt idx="35">
                  <c:v>-3.6881810561609329E-2</c:v>
                </c:pt>
                <c:pt idx="36">
                  <c:v>-0.20577236551922529</c:v>
                </c:pt>
                <c:pt idx="37">
                  <c:v>-0.25016840687100039</c:v>
                </c:pt>
                <c:pt idx="38">
                  <c:v>-0.23151631813806983</c:v>
                </c:pt>
                <c:pt idx="39">
                  <c:v>-0.20080702587230004</c:v>
                </c:pt>
                <c:pt idx="40">
                  <c:v>2.3300736448146786E-2</c:v>
                </c:pt>
                <c:pt idx="41">
                  <c:v>0.10039303761931495</c:v>
                </c:pt>
                <c:pt idx="42">
                  <c:v>0.13457816235910292</c:v>
                </c:pt>
                <c:pt idx="43">
                  <c:v>0.16414216414216409</c:v>
                </c:pt>
                <c:pt idx="44">
                  <c:v>0.14039641340254816</c:v>
                </c:pt>
                <c:pt idx="45">
                  <c:v>6.9394836207776533E-2</c:v>
                </c:pt>
                <c:pt idx="46">
                  <c:v>5.7701956848971392E-2</c:v>
                </c:pt>
                <c:pt idx="47">
                  <c:v>2.313121864104084E-2</c:v>
                </c:pt>
                <c:pt idx="48">
                  <c:v>2.4105110697289378E-2</c:v>
                </c:pt>
                <c:pt idx="49">
                  <c:v>-3.7694436492031747E-2</c:v>
                </c:pt>
                <c:pt idx="50">
                  <c:v>-6.290322580645169E-2</c:v>
                </c:pt>
                <c:pt idx="51">
                  <c:v>-4.4551575097664387E-2</c:v>
                </c:pt>
                <c:pt idx="52">
                  <c:v>-0.10253560965754105</c:v>
                </c:pt>
                <c:pt idx="53">
                  <c:v>-5.6525188417295702E-3</c:v>
                </c:pt>
                <c:pt idx="54">
                  <c:v>-1.052951301002325E-2</c:v>
                </c:pt>
                <c:pt idx="55">
                  <c:v>2.8360156589821495E-2</c:v>
                </c:pt>
                <c:pt idx="56">
                  <c:v>9.7816298964430448E-2</c:v>
                </c:pt>
                <c:pt idx="57">
                  <c:v>5.5250822778498021E-2</c:v>
                </c:pt>
                <c:pt idx="58">
                  <c:v>4.5226644837818464E-2</c:v>
                </c:pt>
                <c:pt idx="59">
                  <c:v>2.9608324168852063E-2</c:v>
                </c:pt>
                <c:pt idx="60">
                  <c:v>1.5482415666974392E-2</c:v>
                </c:pt>
                <c:pt idx="61">
                  <c:v>1.7578678763821909E-2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PIB!$A$45</c:f>
              <c:strCache>
                <c:ptCount val="1"/>
                <c:pt idx="0">
                  <c:v>         Construction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PIB!$G$45:$BP$45</c:f>
              <c:numCache>
                <c:formatCode>0.00%</c:formatCode>
                <c:ptCount val="62"/>
                <c:pt idx="0">
                  <c:v>3.6113499570077368E-2</c:v>
                </c:pt>
                <c:pt idx="1">
                  <c:v>-2.9910887253002838E-2</c:v>
                </c:pt>
                <c:pt idx="2">
                  <c:v>-5.3741092636579557E-2</c:v>
                </c:pt>
                <c:pt idx="3">
                  <c:v>-6.4362531811838153E-2</c:v>
                </c:pt>
                <c:pt idx="4">
                  <c:v>-6.5006915629322259E-2</c:v>
                </c:pt>
                <c:pt idx="5">
                  <c:v>-4.1297228213116099E-2</c:v>
                </c:pt>
                <c:pt idx="6">
                  <c:v>-3.3652337621587702E-2</c:v>
                </c:pt>
                <c:pt idx="7">
                  <c:v>-3.0709835921733819E-2</c:v>
                </c:pt>
                <c:pt idx="8">
                  <c:v>-7.0414201183432001E-2</c:v>
                </c:pt>
                <c:pt idx="9">
                  <c:v>-5.6990501583069397E-2</c:v>
                </c:pt>
                <c:pt idx="10">
                  <c:v>-4.6188814027112612E-2</c:v>
                </c:pt>
                <c:pt idx="11">
                  <c:v>-7.08789716665158E-2</c:v>
                </c:pt>
                <c:pt idx="12">
                  <c:v>-6.1213664332696927E-2</c:v>
                </c:pt>
                <c:pt idx="13">
                  <c:v>-3.1542675384343632E-2</c:v>
                </c:pt>
                <c:pt idx="14">
                  <c:v>-1.378723404255322E-2</c:v>
                </c:pt>
                <c:pt idx="15">
                  <c:v>3.3125487139518128E-3</c:v>
                </c:pt>
                <c:pt idx="16">
                  <c:v>-4.294270539043854E-3</c:v>
                </c:pt>
                <c:pt idx="17">
                  <c:v>-3.6401788158014758E-2</c:v>
                </c:pt>
                <c:pt idx="18">
                  <c:v>-5.9199171556782892E-2</c:v>
                </c:pt>
                <c:pt idx="19">
                  <c:v>-4.9135754515439944E-2</c:v>
                </c:pt>
                <c:pt idx="20">
                  <c:v>-0.11746680286006117</c:v>
                </c:pt>
                <c:pt idx="21">
                  <c:v>-1.7610301079341029E-2</c:v>
                </c:pt>
                <c:pt idx="22">
                  <c:v>-1.3575490735644791E-2</c:v>
                </c:pt>
                <c:pt idx="23">
                  <c:v>-8.5784313725491002E-3</c:v>
                </c:pt>
                <c:pt idx="24">
                  <c:v>3.4079218106995768E-2</c:v>
                </c:pt>
                <c:pt idx="25">
                  <c:v>2.0624518118735446E-2</c:v>
                </c:pt>
                <c:pt idx="26">
                  <c:v>5.179468104891205E-2</c:v>
                </c:pt>
                <c:pt idx="27">
                  <c:v>8.3333333333333259E-2</c:v>
                </c:pt>
                <c:pt idx="28">
                  <c:v>0.12212411391617972</c:v>
                </c:pt>
                <c:pt idx="29">
                  <c:v>-1.8885741265344702E-2</c:v>
                </c:pt>
                <c:pt idx="30">
                  <c:v>-2.8998320219255636E-2</c:v>
                </c:pt>
                <c:pt idx="31">
                  <c:v>-5.239136635922792E-2</c:v>
                </c:pt>
                <c:pt idx="32">
                  <c:v>-1.9284051867449969E-2</c:v>
                </c:pt>
                <c:pt idx="33">
                  <c:v>3.0317613089509088E-2</c:v>
                </c:pt>
                <c:pt idx="34">
                  <c:v>-6.6466357097332285E-3</c:v>
                </c:pt>
                <c:pt idx="35">
                  <c:v>-3.0102347983142708E-2</c:v>
                </c:pt>
                <c:pt idx="36">
                  <c:v>-8.4529325347496798E-2</c:v>
                </c:pt>
                <c:pt idx="37">
                  <c:v>-5.352638953759925E-2</c:v>
                </c:pt>
                <c:pt idx="38">
                  <c:v>-1.0449129239230026E-2</c:v>
                </c:pt>
                <c:pt idx="39">
                  <c:v>7.8626112145665505E-3</c:v>
                </c:pt>
                <c:pt idx="40">
                  <c:v>-1.1356622639180358E-2</c:v>
                </c:pt>
                <c:pt idx="41">
                  <c:v>7.3430714567706445E-2</c:v>
                </c:pt>
                <c:pt idx="42">
                  <c:v>4.4738792145239126E-2</c:v>
                </c:pt>
                <c:pt idx="43">
                  <c:v>9.648942722233711E-3</c:v>
                </c:pt>
                <c:pt idx="44">
                  <c:v>0.16881008865026836</c:v>
                </c:pt>
                <c:pt idx="45">
                  <c:v>5.0294225818315441E-2</c:v>
                </c:pt>
                <c:pt idx="46">
                  <c:v>4.4596152141147094E-2</c:v>
                </c:pt>
                <c:pt idx="47">
                  <c:v>8.682391215941454E-2</c:v>
                </c:pt>
                <c:pt idx="48">
                  <c:v>3.0018160452943032E-2</c:v>
                </c:pt>
                <c:pt idx="49">
                  <c:v>-8.7542677055130191E-5</c:v>
                </c:pt>
                <c:pt idx="50">
                  <c:v>9.3362756747581432E-3</c:v>
                </c:pt>
                <c:pt idx="51">
                  <c:v>-1.5902712815715647E-2</c:v>
                </c:pt>
                <c:pt idx="52">
                  <c:v>-7.3947313835303841E-2</c:v>
                </c:pt>
                <c:pt idx="53">
                  <c:v>2.7140605848363641E-3</c:v>
                </c:pt>
                <c:pt idx="54">
                  <c:v>1.0679448368651201E-2</c:v>
                </c:pt>
                <c:pt idx="55">
                  <c:v>5.5133079847908828E-3</c:v>
                </c:pt>
                <c:pt idx="56">
                  <c:v>0.11098667263971329</c:v>
                </c:pt>
                <c:pt idx="57">
                  <c:v>-6.723129311097531E-3</c:v>
                </c:pt>
                <c:pt idx="58">
                  <c:v>-1.1481820450952585E-2</c:v>
                </c:pt>
                <c:pt idx="59">
                  <c:v>3.9705048213272143E-3</c:v>
                </c:pt>
                <c:pt idx="60">
                  <c:v>-1.9959677419354893E-2</c:v>
                </c:pt>
                <c:pt idx="61">
                  <c:v>-2.6371308016881478E-4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PIB!$A$46</c:f>
              <c:strCache>
                <c:ptCount val="1"/>
                <c:pt idx="0">
                  <c:v>         Other Products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PIB!$G$46:$BQ$46</c:f>
              <c:numCache>
                <c:formatCode>0.00%</c:formatCode>
                <c:ptCount val="63"/>
                <c:pt idx="0">
                  <c:v>6.4287697861705295E-2</c:v>
                </c:pt>
                <c:pt idx="1">
                  <c:v>3.9107646821663788E-2</c:v>
                </c:pt>
                <c:pt idx="2">
                  <c:v>3.6404553878739643E-2</c:v>
                </c:pt>
                <c:pt idx="3">
                  <c:v>5.1028084252758177E-2</c:v>
                </c:pt>
                <c:pt idx="4">
                  <c:v>5.2315720808871369E-2</c:v>
                </c:pt>
                <c:pt idx="5">
                  <c:v>6.1045007759958692E-2</c:v>
                </c:pt>
                <c:pt idx="6">
                  <c:v>5.5690381913398923E-2</c:v>
                </c:pt>
                <c:pt idx="7">
                  <c:v>3.1015149707741996E-2</c:v>
                </c:pt>
                <c:pt idx="8">
                  <c:v>1.8596578229605809E-2</c:v>
                </c:pt>
                <c:pt idx="9">
                  <c:v>4.631886884446601E-3</c:v>
                </c:pt>
                <c:pt idx="10">
                  <c:v>-6.0496067755611005E-4</c:v>
                </c:pt>
                <c:pt idx="11">
                  <c:v>-3.5867175749161317E-3</c:v>
                </c:pt>
                <c:pt idx="12">
                  <c:v>-5.9639727361245898E-3</c:v>
                </c:pt>
                <c:pt idx="13">
                  <c:v>-7.1584566852705978E-3</c:v>
                </c:pt>
                <c:pt idx="14">
                  <c:v>-6.1743341404357777E-3</c:v>
                </c:pt>
                <c:pt idx="15">
                  <c:v>-5.8058522991175643E-3</c:v>
                </c:pt>
                <c:pt idx="16">
                  <c:v>1.6529937553569241E-2</c:v>
                </c:pt>
                <c:pt idx="17">
                  <c:v>2.0408163265306145E-2</c:v>
                </c:pt>
                <c:pt idx="18">
                  <c:v>2.6190766232184082E-2</c:v>
                </c:pt>
                <c:pt idx="19">
                  <c:v>2.2191076851202807E-2</c:v>
                </c:pt>
                <c:pt idx="20">
                  <c:v>9.2748735244521097E-3</c:v>
                </c:pt>
                <c:pt idx="21">
                  <c:v>1.4850299401197642E-2</c:v>
                </c:pt>
                <c:pt idx="22">
                  <c:v>1.2226970560303974E-2</c:v>
                </c:pt>
                <c:pt idx="23">
                  <c:v>2.3765996343692919E-2</c:v>
                </c:pt>
                <c:pt idx="24">
                  <c:v>4.3203246210764989E-2</c:v>
                </c:pt>
                <c:pt idx="25">
                  <c:v>4.7439225867359047E-2</c:v>
                </c:pt>
                <c:pt idx="26">
                  <c:v>5.2656268324146938E-2</c:v>
                </c:pt>
                <c:pt idx="27">
                  <c:v>6.3058035714285809E-2</c:v>
                </c:pt>
                <c:pt idx="28">
                  <c:v>3.2261754947946475E-2</c:v>
                </c:pt>
                <c:pt idx="29">
                  <c:v>3.8756196484903027E-2</c:v>
                </c:pt>
                <c:pt idx="30">
                  <c:v>4.2669340463458161E-2</c:v>
                </c:pt>
                <c:pt idx="31">
                  <c:v>4.9973753280839972E-2</c:v>
                </c:pt>
                <c:pt idx="32">
                  <c:v>3.9233071040673639E-2</c:v>
                </c:pt>
                <c:pt idx="33">
                  <c:v>5.086767895878519E-2</c:v>
                </c:pt>
                <c:pt idx="34">
                  <c:v>5.2569718987071301E-2</c:v>
                </c:pt>
                <c:pt idx="35">
                  <c:v>4.4595540445955262E-2</c:v>
                </c:pt>
                <c:pt idx="36">
                  <c:v>1.471686040311404E-2</c:v>
                </c:pt>
                <c:pt idx="37">
                  <c:v>2.9930849416865968E-3</c:v>
                </c:pt>
                <c:pt idx="38">
                  <c:v>2.3347883463606944E-3</c:v>
                </c:pt>
                <c:pt idx="39">
                  <c:v>3.8288503876726665E-4</c:v>
                </c:pt>
                <c:pt idx="40">
                  <c:v>1.4608512874408897E-2</c:v>
                </c:pt>
                <c:pt idx="41">
                  <c:v>4.7334842560196044E-3</c:v>
                </c:pt>
                <c:pt idx="42">
                  <c:v>4.1523192221997185E-3</c:v>
                </c:pt>
                <c:pt idx="43">
                  <c:v>2.0667878671897455E-2</c:v>
                </c:pt>
                <c:pt idx="44">
                  <c:v>5.8835715765485741E-2</c:v>
                </c:pt>
                <c:pt idx="45">
                  <c:v>6.339614911921343E-2</c:v>
                </c:pt>
                <c:pt idx="46">
                  <c:v>5.8900655572365013E-2</c:v>
                </c:pt>
                <c:pt idx="47">
                  <c:v>3.4123933627074221E-2</c:v>
                </c:pt>
                <c:pt idx="48">
                  <c:v>1.2815495989043191E-2</c:v>
                </c:pt>
                <c:pt idx="49">
                  <c:v>1.8202831551574761E-2</c:v>
                </c:pt>
                <c:pt idx="50">
                  <c:v>1.5715782455471894E-2</c:v>
                </c:pt>
                <c:pt idx="51">
                  <c:v>-1.7224186383827389E-3</c:v>
                </c:pt>
                <c:pt idx="52">
                  <c:v>7.7272288225633812E-3</c:v>
                </c:pt>
                <c:pt idx="53">
                  <c:v>-4.5402951191827468E-3</c:v>
                </c:pt>
                <c:pt idx="54">
                  <c:v>-1.1252813203300738E-3</c:v>
                </c:pt>
                <c:pt idx="55">
                  <c:v>2.0613875771885226E-2</c:v>
                </c:pt>
                <c:pt idx="56">
                  <c:v>3.7860634525064718E-2</c:v>
                </c:pt>
                <c:pt idx="57">
                  <c:v>4.5515013302926732E-2</c:v>
                </c:pt>
                <c:pt idx="58">
                  <c:v>4.6657904618850887E-2</c:v>
                </c:pt>
                <c:pt idx="59">
                  <c:v>3.1764391849808726E-2</c:v>
                </c:pt>
                <c:pt idx="60">
                  <c:v>1.9578869597340232E-2</c:v>
                </c:pt>
                <c:pt idx="61">
                  <c:v>1.5722984640552662E-2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60928"/>
        <c:axId val="315262464"/>
      </c:lineChart>
      <c:dateAx>
        <c:axId val="315260928"/>
        <c:scaling>
          <c:orientation val="minMax"/>
          <c:min val="40238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15262464"/>
        <c:crosses val="autoZero"/>
        <c:auto val="1"/>
        <c:lblOffset val="100"/>
        <c:baseTimeUnit val="months"/>
        <c:majorUnit val="3"/>
        <c:majorTimeUnit val="months"/>
      </c:dateAx>
      <c:valAx>
        <c:axId val="315262464"/>
        <c:scaling>
          <c:orientation val="minMax"/>
          <c:min val="-0.150000000000000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1526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2293360138493321"/>
          <c:w val="1"/>
          <c:h val="0.17706639861506679"/>
        </c:manualLayout>
      </c:layout>
      <c:overlay val="0"/>
      <c:txPr>
        <a:bodyPr/>
        <a:lstStyle/>
        <a:p>
          <a:pPr>
            <a:defRPr lang="es-ES" sz="9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3532478843737"/>
          <c:y val="6.2993019489585092E-2"/>
          <c:w val="0.84561703329684712"/>
          <c:h val="0.65867158094599898"/>
        </c:manualLayout>
      </c:layout>
      <c:lineChart>
        <c:grouping val="standard"/>
        <c:varyColors val="0"/>
        <c:ser>
          <c:idx val="0"/>
          <c:order val="0"/>
          <c:tx>
            <c:strRef>
              <c:f>PIB!$A$34</c:f>
              <c:strCache>
                <c:ptCount val="1"/>
                <c:pt idx="0">
                  <c:v>GDP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PIB!$G$34:$BP$34</c:f>
              <c:numCache>
                <c:formatCode>0.00%</c:formatCode>
                <c:ptCount val="62"/>
                <c:pt idx="0">
                  <c:v>89.55</c:v>
                </c:pt>
                <c:pt idx="1">
                  <c:v>91.05</c:v>
                </c:pt>
                <c:pt idx="2">
                  <c:v>92.66</c:v>
                </c:pt>
                <c:pt idx="3">
                  <c:v>92.41</c:v>
                </c:pt>
                <c:pt idx="4">
                  <c:v>91.66</c:v>
                </c:pt>
                <c:pt idx="5">
                  <c:v>92.51</c:v>
                </c:pt>
                <c:pt idx="6">
                  <c:v>94.06</c:v>
                </c:pt>
                <c:pt idx="7">
                  <c:v>93.67</c:v>
                </c:pt>
                <c:pt idx="8">
                  <c:v>90.59</c:v>
                </c:pt>
                <c:pt idx="9">
                  <c:v>92.65</c:v>
                </c:pt>
                <c:pt idx="10">
                  <c:v>95.07</c:v>
                </c:pt>
                <c:pt idx="11">
                  <c:v>93.58</c:v>
                </c:pt>
                <c:pt idx="12">
                  <c:v>90.25</c:v>
                </c:pt>
                <c:pt idx="13">
                  <c:v>91.43</c:v>
                </c:pt>
                <c:pt idx="14">
                  <c:v>94.27</c:v>
                </c:pt>
                <c:pt idx="15">
                  <c:v>93.28</c:v>
                </c:pt>
                <c:pt idx="16">
                  <c:v>91.7</c:v>
                </c:pt>
                <c:pt idx="17">
                  <c:v>92.9</c:v>
                </c:pt>
                <c:pt idx="18">
                  <c:v>94.82</c:v>
                </c:pt>
                <c:pt idx="19">
                  <c:v>94.14</c:v>
                </c:pt>
                <c:pt idx="20">
                  <c:v>91.03</c:v>
                </c:pt>
                <c:pt idx="21">
                  <c:v>94.07</c:v>
                </c:pt>
                <c:pt idx="22">
                  <c:v>96.04</c:v>
                </c:pt>
                <c:pt idx="23">
                  <c:v>95.06</c:v>
                </c:pt>
                <c:pt idx="24">
                  <c:v>94.95</c:v>
                </c:pt>
                <c:pt idx="25">
                  <c:v>96.32</c:v>
                </c:pt>
                <c:pt idx="26">
                  <c:v>99.42</c:v>
                </c:pt>
                <c:pt idx="27">
                  <c:v>99.41</c:v>
                </c:pt>
                <c:pt idx="28">
                  <c:v>99.05</c:v>
                </c:pt>
                <c:pt idx="29">
                  <c:v>99.6</c:v>
                </c:pt>
                <c:pt idx="30">
                  <c:v>102.71</c:v>
                </c:pt>
                <c:pt idx="31">
                  <c:v>101.47</c:v>
                </c:pt>
                <c:pt idx="32">
                  <c:v>101.12</c:v>
                </c:pt>
                <c:pt idx="33">
                  <c:v>102.67</c:v>
                </c:pt>
                <c:pt idx="34">
                  <c:v>103.83</c:v>
                </c:pt>
                <c:pt idx="35">
                  <c:v>99.59</c:v>
                </c:pt>
                <c:pt idx="36">
                  <c:v>94.49</c:v>
                </c:pt>
                <c:pt idx="37">
                  <c:v>94.61</c:v>
                </c:pt>
                <c:pt idx="38">
                  <c:v>97.99</c:v>
                </c:pt>
                <c:pt idx="39">
                  <c:v>97.22</c:v>
                </c:pt>
                <c:pt idx="40">
                  <c:v>96.95</c:v>
                </c:pt>
                <c:pt idx="41">
                  <c:v>99.07</c:v>
                </c:pt>
                <c:pt idx="42">
                  <c:v>102.49</c:v>
                </c:pt>
                <c:pt idx="43">
                  <c:v>101.5</c:v>
                </c:pt>
                <c:pt idx="44">
                  <c:v>102.78</c:v>
                </c:pt>
                <c:pt idx="45">
                  <c:v>102.75</c:v>
                </c:pt>
                <c:pt idx="46">
                  <c:v>105.76</c:v>
                </c:pt>
                <c:pt idx="47">
                  <c:v>103.33</c:v>
                </c:pt>
                <c:pt idx="48">
                  <c:v>104.4</c:v>
                </c:pt>
                <c:pt idx="49">
                  <c:v>103.14</c:v>
                </c:pt>
                <c:pt idx="50">
                  <c:v>105.96</c:v>
                </c:pt>
                <c:pt idx="51">
                  <c:v>103.19</c:v>
                </c:pt>
                <c:pt idx="52">
                  <c:v>102.87</c:v>
                </c:pt>
                <c:pt idx="53">
                  <c:v>104.04</c:v>
                </c:pt>
                <c:pt idx="54">
                  <c:v>107.19</c:v>
                </c:pt>
                <c:pt idx="55">
                  <c:v>104.6</c:v>
                </c:pt>
                <c:pt idx="56">
                  <c:v>105.55</c:v>
                </c:pt>
                <c:pt idx="57">
                  <c:v>105.02</c:v>
                </c:pt>
                <c:pt idx="58">
                  <c:v>108.43</c:v>
                </c:pt>
                <c:pt idx="59">
                  <c:v>106.38</c:v>
                </c:pt>
                <c:pt idx="60" formatCode="General">
                  <c:v>106.89</c:v>
                </c:pt>
                <c:pt idx="61" formatCode="General">
                  <c:v>106.89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PIB!$A$75</c:f>
              <c:strCache>
                <c:ptCount val="1"/>
                <c:pt idx="0">
                  <c:v>  Manufacturing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PIB!$G$33:$BQ$33</c:f>
              <c:numCache>
                <c:formatCode>m/d/yyyy</c:formatCode>
                <c:ptCount val="6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</c:numCache>
            </c:numRef>
          </c:cat>
          <c:val>
            <c:numRef>
              <c:f>PIB!$G$75:$BQ$75</c:f>
              <c:numCache>
                <c:formatCode>0.00%</c:formatCode>
                <c:ptCount val="63"/>
                <c:pt idx="0">
                  <c:v>8.9930335655478144E-2</c:v>
                </c:pt>
                <c:pt idx="1">
                  <c:v>8.148325933037337E-2</c:v>
                </c:pt>
                <c:pt idx="2">
                  <c:v>6.9927579247299088E-2</c:v>
                </c:pt>
                <c:pt idx="3">
                  <c:v>5.1202034211742964E-2</c:v>
                </c:pt>
                <c:pt idx="4">
                  <c:v>5.7408483439860492E-2</c:v>
                </c:pt>
                <c:pt idx="5">
                  <c:v>1.6755437194851286E-2</c:v>
                </c:pt>
                <c:pt idx="6">
                  <c:v>1.775410563692903E-3</c:v>
                </c:pt>
                <c:pt idx="7">
                  <c:v>-1.9571192963166562E-2</c:v>
                </c:pt>
                <c:pt idx="8">
                  <c:v>-6.4512583800417578E-2</c:v>
                </c:pt>
                <c:pt idx="9">
                  <c:v>-1.4733165993670139E-2</c:v>
                </c:pt>
                <c:pt idx="10">
                  <c:v>3.8768276473193364E-3</c:v>
                </c:pt>
                <c:pt idx="11">
                  <c:v>-7.2894471234721259E-3</c:v>
                </c:pt>
                <c:pt idx="12">
                  <c:v>2.3731203007518742E-2</c:v>
                </c:pt>
                <c:pt idx="13">
                  <c:v>-8.7505538325211019E-3</c:v>
                </c:pt>
                <c:pt idx="14">
                  <c:v>2.2067747986318498E-3</c:v>
                </c:pt>
                <c:pt idx="15">
                  <c:v>2.1802982376863955E-2</c:v>
                </c:pt>
                <c:pt idx="16">
                  <c:v>2.9607528115675796E-2</c:v>
                </c:pt>
                <c:pt idx="17">
                  <c:v>5.6989607777405471E-2</c:v>
                </c:pt>
                <c:pt idx="18">
                  <c:v>3.9084003082682006E-2</c:v>
                </c:pt>
                <c:pt idx="19">
                  <c:v>2.3548922056384702E-2</c:v>
                </c:pt>
                <c:pt idx="20">
                  <c:v>-5.7958091841283643E-3</c:v>
                </c:pt>
                <c:pt idx="21">
                  <c:v>2.3892589068611914E-2</c:v>
                </c:pt>
                <c:pt idx="22">
                  <c:v>1.6211061665607041E-2</c:v>
                </c:pt>
                <c:pt idx="23">
                  <c:v>2.9055951609418873E-2</c:v>
                </c:pt>
                <c:pt idx="24">
                  <c:v>0.10829596412556053</c:v>
                </c:pt>
                <c:pt idx="25">
                  <c:v>5.6995353639649027E-2</c:v>
                </c:pt>
                <c:pt idx="26">
                  <c:v>7.9240955062037433E-2</c:v>
                </c:pt>
                <c:pt idx="27">
                  <c:v>9.4153458591371919E-2</c:v>
                </c:pt>
                <c:pt idx="28">
                  <c:v>5.4622698765931732E-2</c:v>
                </c:pt>
                <c:pt idx="29">
                  <c:v>4.3567451401777868E-2</c:v>
                </c:pt>
                <c:pt idx="30">
                  <c:v>4.7724857501690643E-2</c:v>
                </c:pt>
                <c:pt idx="31">
                  <c:v>2.9355333844973241E-2</c:v>
                </c:pt>
                <c:pt idx="32">
                  <c:v>-1.9182812200280175E-4</c:v>
                </c:pt>
                <c:pt idx="33">
                  <c:v>3.5476925957128147E-2</c:v>
                </c:pt>
                <c:pt idx="34">
                  <c:v>-1.3001383125864407E-2</c:v>
                </c:pt>
                <c:pt idx="35">
                  <c:v>-0.10344827586206895</c:v>
                </c:pt>
                <c:pt idx="36">
                  <c:v>-0.22400230237912511</c:v>
                </c:pt>
                <c:pt idx="37">
                  <c:v>-0.24679081540408621</c:v>
                </c:pt>
                <c:pt idx="38">
                  <c:v>-0.18675261584454417</c:v>
                </c:pt>
                <c:pt idx="39">
                  <c:v>-0.10062370062370074</c:v>
                </c:pt>
                <c:pt idx="40">
                  <c:v>0.15749783656817895</c:v>
                </c:pt>
                <c:pt idx="41">
                  <c:v>0.20319251080172829</c:v>
                </c:pt>
                <c:pt idx="42">
                  <c:v>0.1778288340034464</c:v>
                </c:pt>
                <c:pt idx="43">
                  <c:v>0.19729542302357839</c:v>
                </c:pt>
                <c:pt idx="44">
                  <c:v>0.13745594360781799</c:v>
                </c:pt>
                <c:pt idx="45">
                  <c:v>9.3167082294264292E-2</c:v>
                </c:pt>
                <c:pt idx="46">
                  <c:v>8.4853213693553142E-2</c:v>
                </c:pt>
                <c:pt idx="47">
                  <c:v>3.0504874987933084E-2</c:v>
                </c:pt>
                <c:pt idx="48">
                  <c:v>6.4788732394365223E-3</c:v>
                </c:pt>
                <c:pt idx="49">
                  <c:v>-2.2264805182954595E-2</c:v>
                </c:pt>
                <c:pt idx="50">
                  <c:v>-3.3084599478558019E-2</c:v>
                </c:pt>
                <c:pt idx="51">
                  <c:v>-3.9812646370023463E-2</c:v>
                </c:pt>
                <c:pt idx="52">
                  <c:v>-3.8716298162141949E-2</c:v>
                </c:pt>
                <c:pt idx="53">
                  <c:v>6.0662622491833851E-3</c:v>
                </c:pt>
                <c:pt idx="54">
                  <c:v>7.1594607159459756E-3</c:v>
                </c:pt>
                <c:pt idx="55">
                  <c:v>3.2097560975609785E-2</c:v>
                </c:pt>
                <c:pt idx="56">
                  <c:v>7.6766304347825942E-2</c:v>
                </c:pt>
                <c:pt idx="57">
                  <c:v>4.2578849721707002E-2</c:v>
                </c:pt>
                <c:pt idx="58">
                  <c:v>5.6960856720827291E-2</c:v>
                </c:pt>
                <c:pt idx="59">
                  <c:v>4.5467435485395447E-2</c:v>
                </c:pt>
                <c:pt idx="60">
                  <c:v>4.5966651644884227E-3</c:v>
                </c:pt>
                <c:pt idx="61">
                  <c:v>1.5748732093602502E-2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8848"/>
        <c:axId val="315280384"/>
      </c:lineChart>
      <c:dateAx>
        <c:axId val="315278848"/>
        <c:scaling>
          <c:orientation val="minMax"/>
          <c:min val="40238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15280384"/>
        <c:crosses val="autoZero"/>
        <c:auto val="1"/>
        <c:lblOffset val="100"/>
        <c:baseTimeUnit val="months"/>
      </c:dateAx>
      <c:valAx>
        <c:axId val="315280384"/>
        <c:scaling>
          <c:orientation val="minMax"/>
          <c:min val="-5.0000000000000024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1527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409495898214525"/>
          <c:y val="0.89101870776791148"/>
          <c:w val="0.65127125925402862"/>
          <c:h val="9.7394761824984633E-2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Confianza!$A$20</c:f>
              <c:strCache>
                <c:ptCount val="1"/>
                <c:pt idx="0">
                  <c:v>Expectativas Economicas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Confianza!$D$20:$EB$20</c:f>
              <c:numCache>
                <c:formatCode>General</c:formatCode>
                <c:ptCount val="129"/>
                <c:pt idx="0">
                  <c:v>-13</c:v>
                </c:pt>
                <c:pt idx="1">
                  <c:v>-18.2</c:v>
                </c:pt>
                <c:pt idx="2">
                  <c:v>-15.6</c:v>
                </c:pt>
                <c:pt idx="3">
                  <c:v>-16.3</c:v>
                </c:pt>
                <c:pt idx="4">
                  <c:v>-13.4</c:v>
                </c:pt>
                <c:pt idx="5">
                  <c:v>-15.7</c:v>
                </c:pt>
                <c:pt idx="6">
                  <c:v>-11.6</c:v>
                </c:pt>
                <c:pt idx="7">
                  <c:v>-4.5</c:v>
                </c:pt>
                <c:pt idx="8">
                  <c:v>1.4</c:v>
                </c:pt>
                <c:pt idx="9">
                  <c:v>-8.6</c:v>
                </c:pt>
                <c:pt idx="10">
                  <c:v>11.9</c:v>
                </c:pt>
                <c:pt idx="11">
                  <c:v>23.5</c:v>
                </c:pt>
                <c:pt idx="12">
                  <c:v>22.3</c:v>
                </c:pt>
                <c:pt idx="13">
                  <c:v>14</c:v>
                </c:pt>
                <c:pt idx="14">
                  <c:v>22.2</c:v>
                </c:pt>
                <c:pt idx="15">
                  <c:v>30.9</c:v>
                </c:pt>
                <c:pt idx="16">
                  <c:v>20.399999999999999</c:v>
                </c:pt>
                <c:pt idx="17">
                  <c:v>15.6</c:v>
                </c:pt>
                <c:pt idx="18">
                  <c:v>11.4</c:v>
                </c:pt>
                <c:pt idx="19">
                  <c:v>12.4</c:v>
                </c:pt>
                <c:pt idx="20">
                  <c:v>6.9</c:v>
                </c:pt>
                <c:pt idx="21">
                  <c:v>10.3</c:v>
                </c:pt>
                <c:pt idx="22">
                  <c:v>35.700000000000003</c:v>
                </c:pt>
                <c:pt idx="23">
                  <c:v>37.5</c:v>
                </c:pt>
                <c:pt idx="24">
                  <c:v>53.3</c:v>
                </c:pt>
                <c:pt idx="25">
                  <c:v>53.1</c:v>
                </c:pt>
                <c:pt idx="26">
                  <c:v>61</c:v>
                </c:pt>
                <c:pt idx="27">
                  <c:v>69.5</c:v>
                </c:pt>
                <c:pt idx="28">
                  <c:v>69</c:v>
                </c:pt>
                <c:pt idx="29">
                  <c:v>64.8</c:v>
                </c:pt>
                <c:pt idx="30">
                  <c:v>48.4</c:v>
                </c:pt>
                <c:pt idx="31">
                  <c:v>40.700000000000003</c:v>
                </c:pt>
                <c:pt idx="32">
                  <c:v>39.1</c:v>
                </c:pt>
                <c:pt idx="33">
                  <c:v>24.1</c:v>
                </c:pt>
                <c:pt idx="34">
                  <c:v>23.6</c:v>
                </c:pt>
                <c:pt idx="35">
                  <c:v>28.7</c:v>
                </c:pt>
                <c:pt idx="36">
                  <c:v>14.6</c:v>
                </c:pt>
                <c:pt idx="37">
                  <c:v>15</c:v>
                </c:pt>
                <c:pt idx="38">
                  <c:v>23.3</c:v>
                </c:pt>
                <c:pt idx="39">
                  <c:v>13.4</c:v>
                </c:pt>
                <c:pt idx="40">
                  <c:v>7.5</c:v>
                </c:pt>
                <c:pt idx="41">
                  <c:v>-8</c:v>
                </c:pt>
                <c:pt idx="42">
                  <c:v>-21.8</c:v>
                </c:pt>
                <c:pt idx="43">
                  <c:v>-15.7</c:v>
                </c:pt>
                <c:pt idx="44">
                  <c:v>-27.5</c:v>
                </c:pt>
                <c:pt idx="45">
                  <c:v>-30.1</c:v>
                </c:pt>
                <c:pt idx="46">
                  <c:v>-32.4</c:v>
                </c:pt>
                <c:pt idx="47">
                  <c:v>-32.9</c:v>
                </c:pt>
                <c:pt idx="48">
                  <c:v>-27.9</c:v>
                </c:pt>
                <c:pt idx="49">
                  <c:v>-32.799999999999997</c:v>
                </c:pt>
                <c:pt idx="50">
                  <c:v>-31.2</c:v>
                </c:pt>
                <c:pt idx="51">
                  <c:v>-28.3</c:v>
                </c:pt>
                <c:pt idx="52">
                  <c:v>-22.6</c:v>
                </c:pt>
                <c:pt idx="53">
                  <c:v>-14</c:v>
                </c:pt>
                <c:pt idx="54">
                  <c:v>-7.5</c:v>
                </c:pt>
                <c:pt idx="55">
                  <c:v>3.4</c:v>
                </c:pt>
                <c:pt idx="56">
                  <c:v>8.6999999999999993</c:v>
                </c:pt>
                <c:pt idx="57">
                  <c:v>0.9</c:v>
                </c:pt>
                <c:pt idx="58">
                  <c:v>1.7</c:v>
                </c:pt>
                <c:pt idx="59">
                  <c:v>1.5</c:v>
                </c:pt>
                <c:pt idx="60">
                  <c:v>-5.6</c:v>
                </c:pt>
                <c:pt idx="61">
                  <c:v>4.5</c:v>
                </c:pt>
                <c:pt idx="62">
                  <c:v>22.5</c:v>
                </c:pt>
                <c:pt idx="63">
                  <c:v>3.9</c:v>
                </c:pt>
                <c:pt idx="64">
                  <c:v>5.5</c:v>
                </c:pt>
                <c:pt idx="65">
                  <c:v>36.799999999999997</c:v>
                </c:pt>
                <c:pt idx="66">
                  <c:v>46.6</c:v>
                </c:pt>
                <c:pt idx="67">
                  <c:v>53.5</c:v>
                </c:pt>
                <c:pt idx="68">
                  <c:v>56</c:v>
                </c:pt>
                <c:pt idx="69">
                  <c:v>65.8</c:v>
                </c:pt>
                <c:pt idx="70">
                  <c:v>58.8</c:v>
                </c:pt>
                <c:pt idx="71">
                  <c:v>58.8</c:v>
                </c:pt>
                <c:pt idx="72">
                  <c:v>57.1</c:v>
                </c:pt>
                <c:pt idx="73">
                  <c:v>49.5</c:v>
                </c:pt>
                <c:pt idx="74">
                  <c:v>47.3</c:v>
                </c:pt>
                <c:pt idx="75">
                  <c:v>46.1</c:v>
                </c:pt>
                <c:pt idx="76">
                  <c:v>50.3</c:v>
                </c:pt>
                <c:pt idx="77">
                  <c:v>44.6</c:v>
                </c:pt>
                <c:pt idx="78">
                  <c:v>13.4</c:v>
                </c:pt>
                <c:pt idx="79">
                  <c:v>4.8</c:v>
                </c:pt>
                <c:pt idx="80">
                  <c:v>-6.2</c:v>
                </c:pt>
                <c:pt idx="81">
                  <c:v>-7.2</c:v>
                </c:pt>
                <c:pt idx="82">
                  <c:v>-0.9</c:v>
                </c:pt>
                <c:pt idx="83">
                  <c:v>7.5</c:v>
                </c:pt>
                <c:pt idx="84">
                  <c:v>5.9</c:v>
                </c:pt>
                <c:pt idx="85">
                  <c:v>7.2</c:v>
                </c:pt>
                <c:pt idx="86">
                  <c:v>8.5</c:v>
                </c:pt>
                <c:pt idx="87">
                  <c:v>19.600000000000001</c:v>
                </c:pt>
                <c:pt idx="88">
                  <c:v>3</c:v>
                </c:pt>
                <c:pt idx="89">
                  <c:v>-5.6</c:v>
                </c:pt>
                <c:pt idx="90">
                  <c:v>-18.899999999999999</c:v>
                </c:pt>
                <c:pt idx="91">
                  <c:v>-17.2</c:v>
                </c:pt>
                <c:pt idx="92">
                  <c:v>-15.8</c:v>
                </c:pt>
                <c:pt idx="93">
                  <c:v>-14.6</c:v>
                </c:pt>
                <c:pt idx="94">
                  <c:v>-17.899999999999999</c:v>
                </c:pt>
                <c:pt idx="95">
                  <c:v>-11.3</c:v>
                </c:pt>
                <c:pt idx="96">
                  <c:v>-2.5</c:v>
                </c:pt>
                <c:pt idx="97">
                  <c:v>0.6</c:v>
                </c:pt>
                <c:pt idx="98">
                  <c:v>-1.5</c:v>
                </c:pt>
                <c:pt idx="99">
                  <c:v>-0.2</c:v>
                </c:pt>
                <c:pt idx="100">
                  <c:v>1.1000000000000001</c:v>
                </c:pt>
                <c:pt idx="101">
                  <c:v>4.3</c:v>
                </c:pt>
                <c:pt idx="102">
                  <c:v>1.8</c:v>
                </c:pt>
                <c:pt idx="103">
                  <c:v>10.7</c:v>
                </c:pt>
                <c:pt idx="104">
                  <c:v>11.3</c:v>
                </c:pt>
                <c:pt idx="105">
                  <c:v>20.3</c:v>
                </c:pt>
                <c:pt idx="106">
                  <c:v>23.3</c:v>
                </c:pt>
                <c:pt idx="107">
                  <c:v>35.299999999999997</c:v>
                </c:pt>
                <c:pt idx="108">
                  <c:v>31.9</c:v>
                </c:pt>
                <c:pt idx="109">
                  <c:v>33.200000000000003</c:v>
                </c:pt>
                <c:pt idx="110">
                  <c:v>32.1</c:v>
                </c:pt>
                <c:pt idx="111">
                  <c:v>38.5</c:v>
                </c:pt>
                <c:pt idx="112">
                  <c:v>46.2</c:v>
                </c:pt>
                <c:pt idx="113">
                  <c:v>45.9</c:v>
                </c:pt>
                <c:pt idx="114">
                  <c:v>10.4</c:v>
                </c:pt>
                <c:pt idx="115">
                  <c:v>4.4000000000000004</c:v>
                </c:pt>
                <c:pt idx="116">
                  <c:v>4.3</c:v>
                </c:pt>
                <c:pt idx="117">
                  <c:v>1.6</c:v>
                </c:pt>
                <c:pt idx="118">
                  <c:v>14.5</c:v>
                </c:pt>
                <c:pt idx="119">
                  <c:v>22.5</c:v>
                </c:pt>
                <c:pt idx="120">
                  <c:v>27.2</c:v>
                </c:pt>
                <c:pt idx="121">
                  <c:v>36.799999999999997</c:v>
                </c:pt>
                <c:pt idx="122">
                  <c:v>35.299999999999997</c:v>
                </c:pt>
                <c:pt idx="123">
                  <c:v>38.299999999999997</c:v>
                </c:pt>
                <c:pt idx="124">
                  <c:v>24.9</c:v>
                </c:pt>
                <c:pt idx="125">
                  <c:v>18.399999999999999</c:v>
                </c:pt>
                <c:pt idx="126">
                  <c:v>16.600000000000001</c:v>
                </c:pt>
                <c:pt idx="127">
                  <c:v>6.4</c:v>
                </c:pt>
                <c:pt idx="128">
                  <c:v>-2.9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Confianza!$A$21</c:f>
              <c:strCache>
                <c:ptCount val="1"/>
                <c:pt idx="0">
                  <c:v>Ingreso Esperado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Confianza!$D$21:$DY$21</c:f>
              <c:numCache>
                <c:formatCode>General</c:formatCode>
                <c:ptCount val="126"/>
                <c:pt idx="0">
                  <c:v>0</c:v>
                </c:pt>
                <c:pt idx="1">
                  <c:v>-5.9</c:v>
                </c:pt>
                <c:pt idx="2">
                  <c:v>0.1</c:v>
                </c:pt>
                <c:pt idx="3">
                  <c:v>-13.3</c:v>
                </c:pt>
                <c:pt idx="4">
                  <c:v>-9.9</c:v>
                </c:pt>
                <c:pt idx="5">
                  <c:v>-14.8</c:v>
                </c:pt>
                <c:pt idx="6">
                  <c:v>-10.6</c:v>
                </c:pt>
                <c:pt idx="7">
                  <c:v>-11.7</c:v>
                </c:pt>
                <c:pt idx="8">
                  <c:v>-5.0999999999999996</c:v>
                </c:pt>
                <c:pt idx="9">
                  <c:v>-12.9</c:v>
                </c:pt>
                <c:pt idx="10">
                  <c:v>-11.3</c:v>
                </c:pt>
                <c:pt idx="11">
                  <c:v>4.5</c:v>
                </c:pt>
                <c:pt idx="12">
                  <c:v>3.2</c:v>
                </c:pt>
                <c:pt idx="13">
                  <c:v>1</c:v>
                </c:pt>
                <c:pt idx="14">
                  <c:v>-0.5</c:v>
                </c:pt>
                <c:pt idx="15">
                  <c:v>5.2</c:v>
                </c:pt>
                <c:pt idx="16">
                  <c:v>-8.9</c:v>
                </c:pt>
                <c:pt idx="17">
                  <c:v>-3.8</c:v>
                </c:pt>
                <c:pt idx="18">
                  <c:v>-3.8</c:v>
                </c:pt>
                <c:pt idx="19">
                  <c:v>-8.8000000000000007</c:v>
                </c:pt>
                <c:pt idx="20">
                  <c:v>0.2</c:v>
                </c:pt>
                <c:pt idx="21">
                  <c:v>-6.4</c:v>
                </c:pt>
                <c:pt idx="22">
                  <c:v>-16.600000000000001</c:v>
                </c:pt>
                <c:pt idx="23">
                  <c:v>-5.0999999999999996</c:v>
                </c:pt>
                <c:pt idx="24">
                  <c:v>2.9</c:v>
                </c:pt>
                <c:pt idx="25">
                  <c:v>15.9</c:v>
                </c:pt>
                <c:pt idx="26">
                  <c:v>29.6</c:v>
                </c:pt>
                <c:pt idx="27">
                  <c:v>33.6</c:v>
                </c:pt>
                <c:pt idx="28">
                  <c:v>28.7</c:v>
                </c:pt>
                <c:pt idx="29">
                  <c:v>27.9</c:v>
                </c:pt>
                <c:pt idx="30">
                  <c:v>9.1999999999999993</c:v>
                </c:pt>
                <c:pt idx="31">
                  <c:v>2.2999999999999998</c:v>
                </c:pt>
                <c:pt idx="32">
                  <c:v>-0.7</c:v>
                </c:pt>
                <c:pt idx="33">
                  <c:v>0</c:v>
                </c:pt>
                <c:pt idx="34">
                  <c:v>-1.7</c:v>
                </c:pt>
                <c:pt idx="35">
                  <c:v>-4.7</c:v>
                </c:pt>
                <c:pt idx="36">
                  <c:v>-0.5</c:v>
                </c:pt>
                <c:pt idx="37">
                  <c:v>1.5</c:v>
                </c:pt>
                <c:pt idx="38">
                  <c:v>10.5</c:v>
                </c:pt>
                <c:pt idx="39">
                  <c:v>-4.3</c:v>
                </c:pt>
                <c:pt idx="40">
                  <c:v>-7.2</c:v>
                </c:pt>
                <c:pt idx="41">
                  <c:v>-20</c:v>
                </c:pt>
                <c:pt idx="42">
                  <c:v>-16.8</c:v>
                </c:pt>
                <c:pt idx="43">
                  <c:v>-14.1</c:v>
                </c:pt>
                <c:pt idx="44">
                  <c:v>-12.9</c:v>
                </c:pt>
                <c:pt idx="45">
                  <c:v>-6.9</c:v>
                </c:pt>
                <c:pt idx="46">
                  <c:v>-15.4</c:v>
                </c:pt>
                <c:pt idx="47">
                  <c:v>-20.5</c:v>
                </c:pt>
                <c:pt idx="48">
                  <c:v>-11</c:v>
                </c:pt>
                <c:pt idx="49">
                  <c:v>-11.4</c:v>
                </c:pt>
                <c:pt idx="50">
                  <c:v>-8</c:v>
                </c:pt>
                <c:pt idx="51">
                  <c:v>-9.3000000000000007</c:v>
                </c:pt>
                <c:pt idx="52">
                  <c:v>-3.3</c:v>
                </c:pt>
                <c:pt idx="53">
                  <c:v>1.8</c:v>
                </c:pt>
                <c:pt idx="54">
                  <c:v>8.8000000000000007</c:v>
                </c:pt>
                <c:pt idx="55">
                  <c:v>16</c:v>
                </c:pt>
                <c:pt idx="56">
                  <c:v>12.9</c:v>
                </c:pt>
                <c:pt idx="57">
                  <c:v>6.2</c:v>
                </c:pt>
                <c:pt idx="58">
                  <c:v>15</c:v>
                </c:pt>
                <c:pt idx="59">
                  <c:v>12.5</c:v>
                </c:pt>
                <c:pt idx="60">
                  <c:v>12</c:v>
                </c:pt>
                <c:pt idx="61">
                  <c:v>13.5</c:v>
                </c:pt>
                <c:pt idx="62">
                  <c:v>35.200000000000003</c:v>
                </c:pt>
                <c:pt idx="63">
                  <c:v>23.7</c:v>
                </c:pt>
                <c:pt idx="64">
                  <c:v>8.1999999999999993</c:v>
                </c:pt>
                <c:pt idx="65">
                  <c:v>29.1</c:v>
                </c:pt>
                <c:pt idx="66">
                  <c:v>36</c:v>
                </c:pt>
                <c:pt idx="67">
                  <c:v>45.2</c:v>
                </c:pt>
                <c:pt idx="68">
                  <c:v>36</c:v>
                </c:pt>
                <c:pt idx="69">
                  <c:v>44.9</c:v>
                </c:pt>
                <c:pt idx="70">
                  <c:v>40.299999999999997</c:v>
                </c:pt>
                <c:pt idx="71">
                  <c:v>37.700000000000003</c:v>
                </c:pt>
                <c:pt idx="72">
                  <c:v>42.9</c:v>
                </c:pt>
                <c:pt idx="73">
                  <c:v>40.5</c:v>
                </c:pt>
                <c:pt idx="74">
                  <c:v>35</c:v>
                </c:pt>
                <c:pt idx="75">
                  <c:v>25.9</c:v>
                </c:pt>
                <c:pt idx="76">
                  <c:v>44.6</c:v>
                </c:pt>
                <c:pt idx="77">
                  <c:v>34.6</c:v>
                </c:pt>
                <c:pt idx="78">
                  <c:v>27.6</c:v>
                </c:pt>
                <c:pt idx="79">
                  <c:v>35.1</c:v>
                </c:pt>
                <c:pt idx="80">
                  <c:v>36.5</c:v>
                </c:pt>
                <c:pt idx="81">
                  <c:v>31.1</c:v>
                </c:pt>
                <c:pt idx="82">
                  <c:v>34</c:v>
                </c:pt>
                <c:pt idx="83">
                  <c:v>34.1</c:v>
                </c:pt>
                <c:pt idx="84">
                  <c:v>41.3</c:v>
                </c:pt>
                <c:pt idx="85">
                  <c:v>34.299999999999997</c:v>
                </c:pt>
                <c:pt idx="86">
                  <c:v>33</c:v>
                </c:pt>
                <c:pt idx="87">
                  <c:v>32</c:v>
                </c:pt>
                <c:pt idx="88">
                  <c:v>40.1</c:v>
                </c:pt>
                <c:pt idx="89">
                  <c:v>36.299999999999997</c:v>
                </c:pt>
                <c:pt idx="90">
                  <c:v>31.6</c:v>
                </c:pt>
                <c:pt idx="91">
                  <c:v>23.9</c:v>
                </c:pt>
                <c:pt idx="92">
                  <c:v>29.9</c:v>
                </c:pt>
                <c:pt idx="93">
                  <c:v>17.8</c:v>
                </c:pt>
                <c:pt idx="94">
                  <c:v>21.2</c:v>
                </c:pt>
                <c:pt idx="95">
                  <c:v>36</c:v>
                </c:pt>
                <c:pt idx="96">
                  <c:v>31.8</c:v>
                </c:pt>
                <c:pt idx="97">
                  <c:v>29.4</c:v>
                </c:pt>
                <c:pt idx="98">
                  <c:v>30.8</c:v>
                </c:pt>
                <c:pt idx="99">
                  <c:v>33.9</c:v>
                </c:pt>
                <c:pt idx="100">
                  <c:v>36.200000000000003</c:v>
                </c:pt>
                <c:pt idx="101">
                  <c:v>42.8</c:v>
                </c:pt>
                <c:pt idx="102">
                  <c:v>37.200000000000003</c:v>
                </c:pt>
                <c:pt idx="103">
                  <c:v>33.700000000000003</c:v>
                </c:pt>
                <c:pt idx="104">
                  <c:v>32.700000000000003</c:v>
                </c:pt>
                <c:pt idx="105">
                  <c:v>45.2</c:v>
                </c:pt>
                <c:pt idx="106">
                  <c:v>39.5</c:v>
                </c:pt>
                <c:pt idx="107">
                  <c:v>46.2</c:v>
                </c:pt>
                <c:pt idx="108">
                  <c:v>48.6</c:v>
                </c:pt>
                <c:pt idx="109">
                  <c:v>45.6</c:v>
                </c:pt>
                <c:pt idx="110">
                  <c:v>52.3</c:v>
                </c:pt>
                <c:pt idx="111">
                  <c:v>47.8</c:v>
                </c:pt>
                <c:pt idx="112">
                  <c:v>47.2</c:v>
                </c:pt>
                <c:pt idx="113">
                  <c:v>54.7</c:v>
                </c:pt>
                <c:pt idx="114">
                  <c:v>50.1</c:v>
                </c:pt>
                <c:pt idx="115">
                  <c:v>43.4</c:v>
                </c:pt>
                <c:pt idx="116">
                  <c:v>46.9</c:v>
                </c:pt>
                <c:pt idx="117">
                  <c:v>48.5</c:v>
                </c:pt>
                <c:pt idx="118">
                  <c:v>41</c:v>
                </c:pt>
                <c:pt idx="119">
                  <c:v>47.8</c:v>
                </c:pt>
                <c:pt idx="120">
                  <c:v>50.6</c:v>
                </c:pt>
                <c:pt idx="121">
                  <c:v>53.1</c:v>
                </c:pt>
                <c:pt idx="122">
                  <c:v>55.1</c:v>
                </c:pt>
                <c:pt idx="123">
                  <c:v>52</c:v>
                </c:pt>
                <c:pt idx="124">
                  <c:v>57.2</c:v>
                </c:pt>
                <c:pt idx="125">
                  <c:v>58.6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Confianza!$A$22</c:f>
              <c:strCache>
                <c:ptCount val="1"/>
                <c:pt idx="0">
                  <c:v>Disposición a Comprar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Confianza!$D$22:$EB$22</c:f>
              <c:numCache>
                <c:formatCode>General</c:formatCode>
                <c:ptCount val="129"/>
                <c:pt idx="0">
                  <c:v>-12.2</c:v>
                </c:pt>
                <c:pt idx="1">
                  <c:v>-12.3</c:v>
                </c:pt>
                <c:pt idx="2">
                  <c:v>-27.1</c:v>
                </c:pt>
                <c:pt idx="3">
                  <c:v>-21.3</c:v>
                </c:pt>
                <c:pt idx="4">
                  <c:v>-25.8</c:v>
                </c:pt>
                <c:pt idx="5">
                  <c:v>-13.1</c:v>
                </c:pt>
                <c:pt idx="6">
                  <c:v>-4.5</c:v>
                </c:pt>
                <c:pt idx="7">
                  <c:v>-13.4</c:v>
                </c:pt>
                <c:pt idx="8">
                  <c:v>-10.199999999999999</c:v>
                </c:pt>
                <c:pt idx="9">
                  <c:v>-8.1</c:v>
                </c:pt>
                <c:pt idx="10">
                  <c:v>2.1</c:v>
                </c:pt>
                <c:pt idx="11">
                  <c:v>20.3</c:v>
                </c:pt>
                <c:pt idx="12">
                  <c:v>11.9</c:v>
                </c:pt>
                <c:pt idx="13">
                  <c:v>19.5</c:v>
                </c:pt>
                <c:pt idx="14">
                  <c:v>34.5</c:v>
                </c:pt>
                <c:pt idx="15">
                  <c:v>49.8</c:v>
                </c:pt>
                <c:pt idx="16">
                  <c:v>54.2</c:v>
                </c:pt>
                <c:pt idx="17">
                  <c:v>57.5</c:v>
                </c:pt>
                <c:pt idx="18">
                  <c:v>56.1</c:v>
                </c:pt>
                <c:pt idx="19">
                  <c:v>62.3</c:v>
                </c:pt>
                <c:pt idx="20">
                  <c:v>64.400000000000006</c:v>
                </c:pt>
                <c:pt idx="21">
                  <c:v>63.9</c:v>
                </c:pt>
                <c:pt idx="22">
                  <c:v>59.9</c:v>
                </c:pt>
                <c:pt idx="23">
                  <c:v>-5.0999999999999996</c:v>
                </c:pt>
                <c:pt idx="24">
                  <c:v>-16</c:v>
                </c:pt>
                <c:pt idx="25">
                  <c:v>-12.3</c:v>
                </c:pt>
                <c:pt idx="26">
                  <c:v>-6.5</c:v>
                </c:pt>
                <c:pt idx="27">
                  <c:v>-4.0999999999999996</c:v>
                </c:pt>
                <c:pt idx="28">
                  <c:v>9.1</c:v>
                </c:pt>
                <c:pt idx="29">
                  <c:v>9</c:v>
                </c:pt>
                <c:pt idx="30">
                  <c:v>6.4</c:v>
                </c:pt>
                <c:pt idx="31">
                  <c:v>-2.4</c:v>
                </c:pt>
                <c:pt idx="32">
                  <c:v>-12.9</c:v>
                </c:pt>
                <c:pt idx="33">
                  <c:v>-21.8</c:v>
                </c:pt>
                <c:pt idx="34">
                  <c:v>-10.7</c:v>
                </c:pt>
                <c:pt idx="35">
                  <c:v>-8.8000000000000007</c:v>
                </c:pt>
                <c:pt idx="36">
                  <c:v>-15</c:v>
                </c:pt>
                <c:pt idx="37">
                  <c:v>-10.199999999999999</c:v>
                </c:pt>
                <c:pt idx="38">
                  <c:v>-4.7</c:v>
                </c:pt>
                <c:pt idx="39">
                  <c:v>-20.399999999999999</c:v>
                </c:pt>
                <c:pt idx="40">
                  <c:v>-23.7</c:v>
                </c:pt>
                <c:pt idx="41">
                  <c:v>-26.2</c:v>
                </c:pt>
                <c:pt idx="42">
                  <c:v>-27.9</c:v>
                </c:pt>
                <c:pt idx="43">
                  <c:v>-12.8</c:v>
                </c:pt>
                <c:pt idx="44">
                  <c:v>-18.2</c:v>
                </c:pt>
                <c:pt idx="45">
                  <c:v>-6.7</c:v>
                </c:pt>
                <c:pt idx="46">
                  <c:v>-6.3</c:v>
                </c:pt>
                <c:pt idx="47">
                  <c:v>15.5</c:v>
                </c:pt>
                <c:pt idx="48">
                  <c:v>14.6</c:v>
                </c:pt>
                <c:pt idx="49">
                  <c:v>13.9</c:v>
                </c:pt>
                <c:pt idx="50">
                  <c:v>12.4</c:v>
                </c:pt>
                <c:pt idx="51">
                  <c:v>12.5</c:v>
                </c:pt>
                <c:pt idx="52">
                  <c:v>14.5</c:v>
                </c:pt>
                <c:pt idx="53">
                  <c:v>25.1</c:v>
                </c:pt>
                <c:pt idx="54">
                  <c:v>31.1</c:v>
                </c:pt>
                <c:pt idx="55">
                  <c:v>36.5</c:v>
                </c:pt>
                <c:pt idx="56">
                  <c:v>26.1</c:v>
                </c:pt>
                <c:pt idx="57">
                  <c:v>26.3</c:v>
                </c:pt>
                <c:pt idx="58">
                  <c:v>21.2</c:v>
                </c:pt>
                <c:pt idx="59">
                  <c:v>25.4</c:v>
                </c:pt>
                <c:pt idx="60">
                  <c:v>24.2</c:v>
                </c:pt>
                <c:pt idx="61">
                  <c:v>23.4</c:v>
                </c:pt>
                <c:pt idx="62">
                  <c:v>21.6</c:v>
                </c:pt>
                <c:pt idx="63">
                  <c:v>18.100000000000001</c:v>
                </c:pt>
                <c:pt idx="64">
                  <c:v>30.4</c:v>
                </c:pt>
                <c:pt idx="65">
                  <c:v>27.9</c:v>
                </c:pt>
                <c:pt idx="66">
                  <c:v>27.9</c:v>
                </c:pt>
                <c:pt idx="67">
                  <c:v>30.7</c:v>
                </c:pt>
                <c:pt idx="68">
                  <c:v>22.5</c:v>
                </c:pt>
                <c:pt idx="69">
                  <c:v>39.299999999999997</c:v>
                </c:pt>
                <c:pt idx="70">
                  <c:v>33.799999999999997</c:v>
                </c:pt>
                <c:pt idx="71">
                  <c:v>41.8</c:v>
                </c:pt>
                <c:pt idx="72">
                  <c:v>38.9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31.5</c:v>
                </c:pt>
                <c:pt idx="76">
                  <c:v>35.1</c:v>
                </c:pt>
                <c:pt idx="77">
                  <c:v>34.1</c:v>
                </c:pt>
                <c:pt idx="78">
                  <c:v>36.9</c:v>
                </c:pt>
                <c:pt idx="79">
                  <c:v>29.7</c:v>
                </c:pt>
                <c:pt idx="80">
                  <c:v>31.2</c:v>
                </c:pt>
                <c:pt idx="81">
                  <c:v>40.299999999999997</c:v>
                </c:pt>
                <c:pt idx="82">
                  <c:v>27.4</c:v>
                </c:pt>
                <c:pt idx="83">
                  <c:v>41.8</c:v>
                </c:pt>
                <c:pt idx="84">
                  <c:v>39.200000000000003</c:v>
                </c:pt>
                <c:pt idx="85">
                  <c:v>38.6</c:v>
                </c:pt>
                <c:pt idx="86">
                  <c:v>27.6</c:v>
                </c:pt>
                <c:pt idx="87">
                  <c:v>32</c:v>
                </c:pt>
                <c:pt idx="88">
                  <c:v>32.700000000000003</c:v>
                </c:pt>
                <c:pt idx="89">
                  <c:v>35.799999999999997</c:v>
                </c:pt>
                <c:pt idx="90">
                  <c:v>33.1</c:v>
                </c:pt>
                <c:pt idx="91">
                  <c:v>33.1</c:v>
                </c:pt>
                <c:pt idx="92">
                  <c:v>33.9</c:v>
                </c:pt>
                <c:pt idx="93">
                  <c:v>29.4</c:v>
                </c:pt>
                <c:pt idx="94">
                  <c:v>20.100000000000001</c:v>
                </c:pt>
                <c:pt idx="95">
                  <c:v>35.299999999999997</c:v>
                </c:pt>
                <c:pt idx="96">
                  <c:v>37</c:v>
                </c:pt>
                <c:pt idx="97">
                  <c:v>36.200000000000003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36.5</c:v>
                </c:pt>
                <c:pt idx="101">
                  <c:v>40.700000000000003</c:v>
                </c:pt>
                <c:pt idx="102">
                  <c:v>44.4</c:v>
                </c:pt>
                <c:pt idx="103">
                  <c:v>45</c:v>
                </c:pt>
                <c:pt idx="104">
                  <c:v>44.4</c:v>
                </c:pt>
                <c:pt idx="105">
                  <c:v>45.7</c:v>
                </c:pt>
                <c:pt idx="106">
                  <c:v>46.1</c:v>
                </c:pt>
                <c:pt idx="107">
                  <c:v>50</c:v>
                </c:pt>
                <c:pt idx="108">
                  <c:v>48.9</c:v>
                </c:pt>
                <c:pt idx="109">
                  <c:v>55.5</c:v>
                </c:pt>
                <c:pt idx="110">
                  <c:v>48.6</c:v>
                </c:pt>
                <c:pt idx="111">
                  <c:v>49.5</c:v>
                </c:pt>
                <c:pt idx="112">
                  <c:v>53.2</c:v>
                </c:pt>
                <c:pt idx="113">
                  <c:v>51</c:v>
                </c:pt>
                <c:pt idx="114">
                  <c:v>49.3</c:v>
                </c:pt>
                <c:pt idx="115">
                  <c:v>42.5</c:v>
                </c:pt>
                <c:pt idx="116">
                  <c:v>45.6</c:v>
                </c:pt>
                <c:pt idx="117">
                  <c:v>47.5</c:v>
                </c:pt>
                <c:pt idx="118">
                  <c:v>49.1</c:v>
                </c:pt>
                <c:pt idx="119">
                  <c:v>57.4</c:v>
                </c:pt>
                <c:pt idx="120">
                  <c:v>59.1</c:v>
                </c:pt>
                <c:pt idx="121">
                  <c:v>63</c:v>
                </c:pt>
                <c:pt idx="122">
                  <c:v>58.3</c:v>
                </c:pt>
                <c:pt idx="123">
                  <c:v>62.6</c:v>
                </c:pt>
                <c:pt idx="124">
                  <c:v>57</c:v>
                </c:pt>
                <c:pt idx="125">
                  <c:v>55.4</c:v>
                </c:pt>
                <c:pt idx="126">
                  <c:v>52</c:v>
                </c:pt>
                <c:pt idx="127">
                  <c:v>50.4</c:v>
                </c:pt>
                <c:pt idx="128">
                  <c:v>45.9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Confianza!$A$23</c:f>
              <c:strCache>
                <c:ptCount val="1"/>
                <c:pt idx="0">
                  <c:v>Ahorros Actuales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Confianza!$D$23:$EB$23</c:f>
              <c:numCache>
                <c:formatCode>General</c:formatCode>
                <c:ptCount val="129"/>
                <c:pt idx="0">
                  <c:v>8.6999999999999993</c:v>
                </c:pt>
                <c:pt idx="1">
                  <c:v>7.8</c:v>
                </c:pt>
                <c:pt idx="2">
                  <c:v>11.1</c:v>
                </c:pt>
                <c:pt idx="3">
                  <c:v>4.4000000000000004</c:v>
                </c:pt>
                <c:pt idx="4">
                  <c:v>9.3000000000000007</c:v>
                </c:pt>
                <c:pt idx="5">
                  <c:v>5</c:v>
                </c:pt>
                <c:pt idx="6">
                  <c:v>10</c:v>
                </c:pt>
                <c:pt idx="7">
                  <c:v>10.5</c:v>
                </c:pt>
                <c:pt idx="8">
                  <c:v>10.6</c:v>
                </c:pt>
                <c:pt idx="9">
                  <c:v>10.199999999999999</c:v>
                </c:pt>
                <c:pt idx="10">
                  <c:v>15.4</c:v>
                </c:pt>
                <c:pt idx="11">
                  <c:v>14.7</c:v>
                </c:pt>
                <c:pt idx="12">
                  <c:v>15.4</c:v>
                </c:pt>
                <c:pt idx="13">
                  <c:v>19.3</c:v>
                </c:pt>
                <c:pt idx="14">
                  <c:v>14</c:v>
                </c:pt>
                <c:pt idx="15">
                  <c:v>13</c:v>
                </c:pt>
                <c:pt idx="16">
                  <c:v>3.5</c:v>
                </c:pt>
                <c:pt idx="17">
                  <c:v>11.7</c:v>
                </c:pt>
                <c:pt idx="18">
                  <c:v>12.9</c:v>
                </c:pt>
                <c:pt idx="19">
                  <c:v>17.2</c:v>
                </c:pt>
                <c:pt idx="20">
                  <c:v>14.9</c:v>
                </c:pt>
                <c:pt idx="21">
                  <c:v>11.8</c:v>
                </c:pt>
                <c:pt idx="22">
                  <c:v>14.4</c:v>
                </c:pt>
                <c:pt idx="23">
                  <c:v>16.899999999999999</c:v>
                </c:pt>
                <c:pt idx="24">
                  <c:v>17.600000000000001</c:v>
                </c:pt>
                <c:pt idx="25">
                  <c:v>21.4</c:v>
                </c:pt>
                <c:pt idx="26">
                  <c:v>18</c:v>
                </c:pt>
                <c:pt idx="27">
                  <c:v>29.5</c:v>
                </c:pt>
                <c:pt idx="28">
                  <c:v>19.100000000000001</c:v>
                </c:pt>
                <c:pt idx="29">
                  <c:v>23.9</c:v>
                </c:pt>
                <c:pt idx="30">
                  <c:v>21.8</c:v>
                </c:pt>
                <c:pt idx="31">
                  <c:v>26.5</c:v>
                </c:pt>
                <c:pt idx="32">
                  <c:v>26.6</c:v>
                </c:pt>
                <c:pt idx="33">
                  <c:v>25.9</c:v>
                </c:pt>
                <c:pt idx="34">
                  <c:v>23.9</c:v>
                </c:pt>
                <c:pt idx="35">
                  <c:v>26.2</c:v>
                </c:pt>
                <c:pt idx="36">
                  <c:v>23.2</c:v>
                </c:pt>
                <c:pt idx="37">
                  <c:v>25.7</c:v>
                </c:pt>
                <c:pt idx="38">
                  <c:v>24.6</c:v>
                </c:pt>
                <c:pt idx="39">
                  <c:v>22.2</c:v>
                </c:pt>
                <c:pt idx="40">
                  <c:v>29.9</c:v>
                </c:pt>
                <c:pt idx="41">
                  <c:v>23</c:v>
                </c:pt>
                <c:pt idx="42">
                  <c:v>25</c:v>
                </c:pt>
                <c:pt idx="43">
                  <c:v>19.3</c:v>
                </c:pt>
                <c:pt idx="44">
                  <c:v>7.6</c:v>
                </c:pt>
                <c:pt idx="45">
                  <c:v>3.6</c:v>
                </c:pt>
                <c:pt idx="46">
                  <c:v>0.8</c:v>
                </c:pt>
                <c:pt idx="47">
                  <c:v>2.9</c:v>
                </c:pt>
                <c:pt idx="48">
                  <c:v>9.1</c:v>
                </c:pt>
                <c:pt idx="49">
                  <c:v>5.7</c:v>
                </c:pt>
                <c:pt idx="50">
                  <c:v>0.8</c:v>
                </c:pt>
                <c:pt idx="51">
                  <c:v>4.7</c:v>
                </c:pt>
                <c:pt idx="52">
                  <c:v>3.9</c:v>
                </c:pt>
                <c:pt idx="53">
                  <c:v>-7.8</c:v>
                </c:pt>
                <c:pt idx="54">
                  <c:v>6.7</c:v>
                </c:pt>
                <c:pt idx="55">
                  <c:v>3.2</c:v>
                </c:pt>
                <c:pt idx="56">
                  <c:v>12.2</c:v>
                </c:pt>
                <c:pt idx="57">
                  <c:v>4.5999999999999996</c:v>
                </c:pt>
                <c:pt idx="58">
                  <c:v>15.1</c:v>
                </c:pt>
                <c:pt idx="59">
                  <c:v>17</c:v>
                </c:pt>
                <c:pt idx="60">
                  <c:v>11.9</c:v>
                </c:pt>
                <c:pt idx="61">
                  <c:v>5.6</c:v>
                </c:pt>
                <c:pt idx="62">
                  <c:v>8.6999999999999993</c:v>
                </c:pt>
                <c:pt idx="63">
                  <c:v>-2.8</c:v>
                </c:pt>
                <c:pt idx="64">
                  <c:v>-21.2</c:v>
                </c:pt>
                <c:pt idx="65">
                  <c:v>-1.9</c:v>
                </c:pt>
                <c:pt idx="66">
                  <c:v>-2.8</c:v>
                </c:pt>
                <c:pt idx="67">
                  <c:v>4.7</c:v>
                </c:pt>
                <c:pt idx="68">
                  <c:v>0</c:v>
                </c:pt>
                <c:pt idx="69">
                  <c:v>8</c:v>
                </c:pt>
                <c:pt idx="70">
                  <c:v>8.1</c:v>
                </c:pt>
                <c:pt idx="71">
                  <c:v>7.7</c:v>
                </c:pt>
                <c:pt idx="72">
                  <c:v>5.4</c:v>
                </c:pt>
                <c:pt idx="73">
                  <c:v>8.6999999999999993</c:v>
                </c:pt>
                <c:pt idx="74">
                  <c:v>15.1</c:v>
                </c:pt>
                <c:pt idx="75">
                  <c:v>8.9</c:v>
                </c:pt>
                <c:pt idx="76">
                  <c:v>7.8</c:v>
                </c:pt>
                <c:pt idx="77">
                  <c:v>12.9</c:v>
                </c:pt>
                <c:pt idx="78">
                  <c:v>1.4</c:v>
                </c:pt>
                <c:pt idx="79">
                  <c:v>-2.4</c:v>
                </c:pt>
                <c:pt idx="80">
                  <c:v>-10.3</c:v>
                </c:pt>
                <c:pt idx="81">
                  <c:v>-13.3</c:v>
                </c:pt>
                <c:pt idx="82">
                  <c:v>-12.2</c:v>
                </c:pt>
                <c:pt idx="83">
                  <c:v>-12</c:v>
                </c:pt>
                <c:pt idx="84">
                  <c:v>-0.5</c:v>
                </c:pt>
                <c:pt idx="85">
                  <c:v>-6.2</c:v>
                </c:pt>
                <c:pt idx="86">
                  <c:v>-4.2</c:v>
                </c:pt>
                <c:pt idx="87">
                  <c:v>-7.2</c:v>
                </c:pt>
                <c:pt idx="88">
                  <c:v>-7.2</c:v>
                </c:pt>
                <c:pt idx="89">
                  <c:v>-22.3</c:v>
                </c:pt>
                <c:pt idx="90">
                  <c:v>-25.6</c:v>
                </c:pt>
                <c:pt idx="91">
                  <c:v>-18.5</c:v>
                </c:pt>
                <c:pt idx="92">
                  <c:v>-24</c:v>
                </c:pt>
                <c:pt idx="93">
                  <c:v>-19.899999999999999</c:v>
                </c:pt>
                <c:pt idx="94">
                  <c:v>-17.2</c:v>
                </c:pt>
                <c:pt idx="95">
                  <c:v>-13.7</c:v>
                </c:pt>
                <c:pt idx="96">
                  <c:v>-15.8</c:v>
                </c:pt>
                <c:pt idx="97">
                  <c:v>-23.1</c:v>
                </c:pt>
                <c:pt idx="98">
                  <c:v>-27</c:v>
                </c:pt>
                <c:pt idx="99">
                  <c:v>-30.6</c:v>
                </c:pt>
                <c:pt idx="100">
                  <c:v>-34.799999999999997</c:v>
                </c:pt>
                <c:pt idx="101">
                  <c:v>-29.2</c:v>
                </c:pt>
                <c:pt idx="102">
                  <c:v>-25.4</c:v>
                </c:pt>
                <c:pt idx="103">
                  <c:v>-35.700000000000003</c:v>
                </c:pt>
                <c:pt idx="104">
                  <c:v>-35.6</c:v>
                </c:pt>
                <c:pt idx="105">
                  <c:v>-39.700000000000003</c:v>
                </c:pt>
                <c:pt idx="106">
                  <c:v>-45.8</c:v>
                </c:pt>
                <c:pt idx="107">
                  <c:v>-49.4</c:v>
                </c:pt>
                <c:pt idx="108">
                  <c:v>-49.2</c:v>
                </c:pt>
                <c:pt idx="109">
                  <c:v>-37.299999999999997</c:v>
                </c:pt>
                <c:pt idx="110">
                  <c:v>-34.1</c:v>
                </c:pt>
                <c:pt idx="111">
                  <c:v>-34.299999999999997</c:v>
                </c:pt>
                <c:pt idx="112">
                  <c:v>-45.8</c:v>
                </c:pt>
                <c:pt idx="113">
                  <c:v>-45.7</c:v>
                </c:pt>
                <c:pt idx="114">
                  <c:v>-31.7</c:v>
                </c:pt>
                <c:pt idx="115">
                  <c:v>-42.2</c:v>
                </c:pt>
                <c:pt idx="116">
                  <c:v>-42.5</c:v>
                </c:pt>
                <c:pt idx="117">
                  <c:v>-49.4</c:v>
                </c:pt>
                <c:pt idx="118">
                  <c:v>-58.8</c:v>
                </c:pt>
                <c:pt idx="119">
                  <c:v>-62.6</c:v>
                </c:pt>
                <c:pt idx="120">
                  <c:v>-70.7</c:v>
                </c:pt>
                <c:pt idx="121">
                  <c:v>-64.2</c:v>
                </c:pt>
                <c:pt idx="122">
                  <c:v>-61.4</c:v>
                </c:pt>
                <c:pt idx="123">
                  <c:v>-60.3</c:v>
                </c:pt>
                <c:pt idx="124">
                  <c:v>-53.7</c:v>
                </c:pt>
                <c:pt idx="125">
                  <c:v>-57.4</c:v>
                </c:pt>
                <c:pt idx="126">
                  <c:v>-53</c:v>
                </c:pt>
                <c:pt idx="127">
                  <c:v>-44.5</c:v>
                </c:pt>
                <c:pt idx="128">
                  <c:v>-55.3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Confianza!$A$24</c:f>
              <c:strCache>
                <c:ptCount val="1"/>
                <c:pt idx="0">
                  <c:v>Precios Esperados 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Confianza!$D$24:$EB$24</c:f>
              <c:numCache>
                <c:formatCode>General</c:formatCode>
                <c:ptCount val="129"/>
                <c:pt idx="0">
                  <c:v>-43.1</c:v>
                </c:pt>
                <c:pt idx="1">
                  <c:v>-43.4</c:v>
                </c:pt>
                <c:pt idx="2">
                  <c:v>-44.9</c:v>
                </c:pt>
                <c:pt idx="3">
                  <c:v>-44.2</c:v>
                </c:pt>
                <c:pt idx="4">
                  <c:v>-41.3</c:v>
                </c:pt>
                <c:pt idx="5">
                  <c:v>-31</c:v>
                </c:pt>
                <c:pt idx="6">
                  <c:v>-35.5</c:v>
                </c:pt>
                <c:pt idx="7">
                  <c:v>-25</c:v>
                </c:pt>
                <c:pt idx="8">
                  <c:v>-29.3</c:v>
                </c:pt>
                <c:pt idx="9">
                  <c:v>-20.5</c:v>
                </c:pt>
                <c:pt idx="10">
                  <c:v>-22.1</c:v>
                </c:pt>
                <c:pt idx="11">
                  <c:v>-30.7</c:v>
                </c:pt>
                <c:pt idx="12">
                  <c:v>-22.9</c:v>
                </c:pt>
                <c:pt idx="13">
                  <c:v>-24.9</c:v>
                </c:pt>
                <c:pt idx="14">
                  <c:v>-19.7</c:v>
                </c:pt>
                <c:pt idx="15">
                  <c:v>-10.5</c:v>
                </c:pt>
                <c:pt idx="16">
                  <c:v>-2.2000000000000002</c:v>
                </c:pt>
                <c:pt idx="17">
                  <c:v>-0.8</c:v>
                </c:pt>
                <c:pt idx="18">
                  <c:v>4.8</c:v>
                </c:pt>
                <c:pt idx="19">
                  <c:v>6.9</c:v>
                </c:pt>
                <c:pt idx="20">
                  <c:v>15.7</c:v>
                </c:pt>
                <c:pt idx="21">
                  <c:v>15.8</c:v>
                </c:pt>
                <c:pt idx="22">
                  <c:v>16.8</c:v>
                </c:pt>
                <c:pt idx="23">
                  <c:v>0.3</c:v>
                </c:pt>
                <c:pt idx="24">
                  <c:v>-16.8</c:v>
                </c:pt>
                <c:pt idx="25">
                  <c:v>-26.6</c:v>
                </c:pt>
                <c:pt idx="26">
                  <c:v>-27.2</c:v>
                </c:pt>
                <c:pt idx="27">
                  <c:v>-26.7</c:v>
                </c:pt>
                <c:pt idx="28">
                  <c:v>-22.9</c:v>
                </c:pt>
                <c:pt idx="29">
                  <c:v>-27.1</c:v>
                </c:pt>
                <c:pt idx="30">
                  <c:v>16</c:v>
                </c:pt>
                <c:pt idx="31">
                  <c:v>15.9</c:v>
                </c:pt>
                <c:pt idx="32">
                  <c:v>13.3</c:v>
                </c:pt>
                <c:pt idx="33">
                  <c:v>15.6</c:v>
                </c:pt>
                <c:pt idx="34">
                  <c:v>7.4</c:v>
                </c:pt>
                <c:pt idx="35">
                  <c:v>5.4</c:v>
                </c:pt>
                <c:pt idx="36">
                  <c:v>4.8</c:v>
                </c:pt>
                <c:pt idx="37">
                  <c:v>6.4</c:v>
                </c:pt>
                <c:pt idx="38">
                  <c:v>4.0999999999999996</c:v>
                </c:pt>
                <c:pt idx="39">
                  <c:v>12.6</c:v>
                </c:pt>
                <c:pt idx="40">
                  <c:v>22.8</c:v>
                </c:pt>
                <c:pt idx="41">
                  <c:v>19.399999999999999</c:v>
                </c:pt>
                <c:pt idx="42">
                  <c:v>12.9</c:v>
                </c:pt>
                <c:pt idx="43">
                  <c:v>4.2</c:v>
                </c:pt>
                <c:pt idx="44">
                  <c:v>8.8000000000000007</c:v>
                </c:pt>
                <c:pt idx="45">
                  <c:v>-19.3</c:v>
                </c:pt>
                <c:pt idx="46">
                  <c:v>-33.1</c:v>
                </c:pt>
                <c:pt idx="47">
                  <c:v>-31.5</c:v>
                </c:pt>
                <c:pt idx="48">
                  <c:v>-50.4</c:v>
                </c:pt>
                <c:pt idx="49">
                  <c:v>-48.7</c:v>
                </c:pt>
                <c:pt idx="50">
                  <c:v>-57.3</c:v>
                </c:pt>
                <c:pt idx="51">
                  <c:v>-64.7</c:v>
                </c:pt>
                <c:pt idx="52">
                  <c:v>-62.9</c:v>
                </c:pt>
                <c:pt idx="53">
                  <c:v>-64.400000000000006</c:v>
                </c:pt>
                <c:pt idx="54">
                  <c:v>-69.5</c:v>
                </c:pt>
                <c:pt idx="55">
                  <c:v>-65.099999999999994</c:v>
                </c:pt>
                <c:pt idx="56">
                  <c:v>-63.8</c:v>
                </c:pt>
                <c:pt idx="57">
                  <c:v>-57.2</c:v>
                </c:pt>
                <c:pt idx="58">
                  <c:v>-50.6</c:v>
                </c:pt>
                <c:pt idx="59">
                  <c:v>-48.5</c:v>
                </c:pt>
                <c:pt idx="60">
                  <c:v>-49.5</c:v>
                </c:pt>
                <c:pt idx="61">
                  <c:v>-44.8</c:v>
                </c:pt>
                <c:pt idx="62">
                  <c:v>-38.200000000000003</c:v>
                </c:pt>
                <c:pt idx="63">
                  <c:v>-31.4</c:v>
                </c:pt>
                <c:pt idx="64">
                  <c:v>-26.9</c:v>
                </c:pt>
                <c:pt idx="65">
                  <c:v>-32.1</c:v>
                </c:pt>
                <c:pt idx="66">
                  <c:v>-32.5</c:v>
                </c:pt>
                <c:pt idx="67">
                  <c:v>-28.4</c:v>
                </c:pt>
                <c:pt idx="68">
                  <c:v>-34.6</c:v>
                </c:pt>
                <c:pt idx="69">
                  <c:v>-32.1</c:v>
                </c:pt>
                <c:pt idx="70">
                  <c:v>-24.9</c:v>
                </c:pt>
                <c:pt idx="71">
                  <c:v>-21.3</c:v>
                </c:pt>
                <c:pt idx="72">
                  <c:v>-15.3</c:v>
                </c:pt>
                <c:pt idx="73">
                  <c:v>-8.9</c:v>
                </c:pt>
                <c:pt idx="74">
                  <c:v>-4.4000000000000004</c:v>
                </c:pt>
                <c:pt idx="75">
                  <c:v>-4.0999999999999996</c:v>
                </c:pt>
                <c:pt idx="76">
                  <c:v>-4.3</c:v>
                </c:pt>
                <c:pt idx="77">
                  <c:v>-5</c:v>
                </c:pt>
                <c:pt idx="78">
                  <c:v>-5.8</c:v>
                </c:pt>
                <c:pt idx="79">
                  <c:v>-4.2</c:v>
                </c:pt>
                <c:pt idx="80">
                  <c:v>-1.7</c:v>
                </c:pt>
                <c:pt idx="81">
                  <c:v>-4.0999999999999996</c:v>
                </c:pt>
                <c:pt idx="82">
                  <c:v>-1.8</c:v>
                </c:pt>
                <c:pt idx="83">
                  <c:v>-8.5</c:v>
                </c:pt>
                <c:pt idx="84">
                  <c:v>-2.7</c:v>
                </c:pt>
                <c:pt idx="85">
                  <c:v>-0.5</c:v>
                </c:pt>
                <c:pt idx="86">
                  <c:v>2</c:v>
                </c:pt>
                <c:pt idx="87">
                  <c:v>-7</c:v>
                </c:pt>
                <c:pt idx="88">
                  <c:v>-8.6</c:v>
                </c:pt>
                <c:pt idx="89">
                  <c:v>-6.7</c:v>
                </c:pt>
                <c:pt idx="90">
                  <c:v>-5.7</c:v>
                </c:pt>
                <c:pt idx="91">
                  <c:v>-2.2000000000000002</c:v>
                </c:pt>
                <c:pt idx="92">
                  <c:v>1.9</c:v>
                </c:pt>
                <c:pt idx="93">
                  <c:v>0.1</c:v>
                </c:pt>
                <c:pt idx="94">
                  <c:v>0</c:v>
                </c:pt>
                <c:pt idx="95">
                  <c:v>-2.6</c:v>
                </c:pt>
                <c:pt idx="96">
                  <c:v>-3.6</c:v>
                </c:pt>
                <c:pt idx="97">
                  <c:v>-3.8</c:v>
                </c:pt>
                <c:pt idx="98">
                  <c:v>-2.1</c:v>
                </c:pt>
                <c:pt idx="99">
                  <c:v>-8.9</c:v>
                </c:pt>
                <c:pt idx="100">
                  <c:v>-9.1</c:v>
                </c:pt>
                <c:pt idx="101">
                  <c:v>-7.5</c:v>
                </c:pt>
                <c:pt idx="102">
                  <c:v>0.7</c:v>
                </c:pt>
                <c:pt idx="103">
                  <c:v>-1.5</c:v>
                </c:pt>
                <c:pt idx="104">
                  <c:v>-1.2</c:v>
                </c:pt>
                <c:pt idx="105">
                  <c:v>-5.0999999999999996</c:v>
                </c:pt>
                <c:pt idx="106">
                  <c:v>-4.5999999999999996</c:v>
                </c:pt>
                <c:pt idx="107">
                  <c:v>-5.3</c:v>
                </c:pt>
                <c:pt idx="108">
                  <c:v>-8.8000000000000007</c:v>
                </c:pt>
                <c:pt idx="109">
                  <c:v>-10.8</c:v>
                </c:pt>
                <c:pt idx="110">
                  <c:v>-9.1</c:v>
                </c:pt>
                <c:pt idx="111">
                  <c:v>-15.3</c:v>
                </c:pt>
                <c:pt idx="112">
                  <c:v>-20.399999999999999</c:v>
                </c:pt>
                <c:pt idx="113">
                  <c:v>-18.899999999999999</c:v>
                </c:pt>
                <c:pt idx="114">
                  <c:v>-20.100000000000001</c:v>
                </c:pt>
                <c:pt idx="115">
                  <c:v>-28.7</c:v>
                </c:pt>
                <c:pt idx="116">
                  <c:v>-25.6</c:v>
                </c:pt>
                <c:pt idx="117">
                  <c:v>-30.3</c:v>
                </c:pt>
                <c:pt idx="118">
                  <c:v>-32.700000000000003</c:v>
                </c:pt>
                <c:pt idx="119">
                  <c:v>-44.6</c:v>
                </c:pt>
                <c:pt idx="120">
                  <c:v>-46.8</c:v>
                </c:pt>
                <c:pt idx="121">
                  <c:v>-40.799999999999997</c:v>
                </c:pt>
                <c:pt idx="122">
                  <c:v>-36.799999999999997</c:v>
                </c:pt>
                <c:pt idx="123">
                  <c:v>-30.4</c:v>
                </c:pt>
                <c:pt idx="124">
                  <c:v>-31.1</c:v>
                </c:pt>
                <c:pt idx="125">
                  <c:v>-34.5</c:v>
                </c:pt>
                <c:pt idx="126">
                  <c:v>-43.9</c:v>
                </c:pt>
                <c:pt idx="127">
                  <c:v>-34.200000000000003</c:v>
                </c:pt>
                <c:pt idx="128">
                  <c:v>-43.9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03232"/>
        <c:axId val="327521408"/>
      </c:lineChart>
      <c:lineChart>
        <c:grouping val="standard"/>
        <c:varyColors val="0"/>
        <c:ser>
          <c:idx val="0"/>
          <c:order val="0"/>
          <c:tx>
            <c:strRef>
              <c:f>Confianza!$A$18</c:f>
              <c:strCache>
                <c:ptCount val="1"/>
                <c:pt idx="0">
                  <c:v>Confianza del Consumidor, eje der.</c:v>
                </c:pt>
              </c:strCache>
            </c:strRef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Confianza!$D$18:$EB$18</c:f>
              <c:numCache>
                <c:formatCode>General</c:formatCode>
                <c:ptCount val="129"/>
                <c:pt idx="0">
                  <c:v>4.4000000000000004</c:v>
                </c:pt>
                <c:pt idx="1">
                  <c:v>4.9000000000000004</c:v>
                </c:pt>
                <c:pt idx="2">
                  <c:v>5</c:v>
                </c:pt>
                <c:pt idx="3">
                  <c:v>4.7</c:v>
                </c:pt>
                <c:pt idx="4">
                  <c:v>4.2</c:v>
                </c:pt>
                <c:pt idx="5">
                  <c:v>3.6</c:v>
                </c:pt>
                <c:pt idx="6">
                  <c:v>3.2</c:v>
                </c:pt>
                <c:pt idx="7">
                  <c:v>3.2</c:v>
                </c:pt>
                <c:pt idx="8">
                  <c:v>3.3</c:v>
                </c:pt>
                <c:pt idx="9">
                  <c:v>3.5</c:v>
                </c:pt>
                <c:pt idx="10">
                  <c:v>3.5</c:v>
                </c:pt>
                <c:pt idx="11">
                  <c:v>4</c:v>
                </c:pt>
                <c:pt idx="12">
                  <c:v>4.7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5.9</c:v>
                </c:pt>
                <c:pt idx="16">
                  <c:v>7.1</c:v>
                </c:pt>
                <c:pt idx="17">
                  <c:v>7.9</c:v>
                </c:pt>
                <c:pt idx="18">
                  <c:v>8.5</c:v>
                </c:pt>
                <c:pt idx="19">
                  <c:v>8.6999999999999993</c:v>
                </c:pt>
                <c:pt idx="20">
                  <c:v>8.9</c:v>
                </c:pt>
                <c:pt idx="21">
                  <c:v>9.1</c:v>
                </c:pt>
                <c:pt idx="22">
                  <c:v>9.1</c:v>
                </c:pt>
                <c:pt idx="23">
                  <c:v>8.6</c:v>
                </c:pt>
                <c:pt idx="24">
                  <c:v>4.8</c:v>
                </c:pt>
                <c:pt idx="25">
                  <c:v>4.4000000000000004</c:v>
                </c:pt>
                <c:pt idx="26">
                  <c:v>4.5</c:v>
                </c:pt>
                <c:pt idx="27">
                  <c:v>5.7</c:v>
                </c:pt>
                <c:pt idx="28">
                  <c:v>7.4</c:v>
                </c:pt>
                <c:pt idx="29">
                  <c:v>8.4</c:v>
                </c:pt>
                <c:pt idx="30">
                  <c:v>8.3000000000000007</c:v>
                </c:pt>
                <c:pt idx="31">
                  <c:v>7.3</c:v>
                </c:pt>
                <c:pt idx="32">
                  <c:v>6.4</c:v>
                </c:pt>
                <c:pt idx="33">
                  <c:v>4.7</c:v>
                </c:pt>
                <c:pt idx="34">
                  <c:v>4.3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5</c:v>
                </c:pt>
                <c:pt idx="40">
                  <c:v>4.4000000000000004</c:v>
                </c:pt>
                <c:pt idx="41">
                  <c:v>3.4</c:v>
                </c:pt>
                <c:pt idx="42">
                  <c:v>1.8</c:v>
                </c:pt>
                <c:pt idx="43">
                  <c:v>1.5</c:v>
                </c:pt>
                <c:pt idx="44">
                  <c:v>1.7</c:v>
                </c:pt>
                <c:pt idx="45">
                  <c:v>1.9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2.7</c:v>
                </c:pt>
                <c:pt idx="53">
                  <c:v>3</c:v>
                </c:pt>
                <c:pt idx="54">
                  <c:v>3.4</c:v>
                </c:pt>
                <c:pt idx="55">
                  <c:v>3.8</c:v>
                </c:pt>
                <c:pt idx="56">
                  <c:v>4.2</c:v>
                </c:pt>
                <c:pt idx="57">
                  <c:v>3.9</c:v>
                </c:pt>
                <c:pt idx="58">
                  <c:v>3.6</c:v>
                </c:pt>
                <c:pt idx="59">
                  <c:v>3.4</c:v>
                </c:pt>
                <c:pt idx="60">
                  <c:v>3.3</c:v>
                </c:pt>
                <c:pt idx="61">
                  <c:v>3.2</c:v>
                </c:pt>
                <c:pt idx="62">
                  <c:v>3.4</c:v>
                </c:pt>
                <c:pt idx="63">
                  <c:v>3.7</c:v>
                </c:pt>
                <c:pt idx="64">
                  <c:v>3.5</c:v>
                </c:pt>
                <c:pt idx="65">
                  <c:v>3.7</c:v>
                </c:pt>
                <c:pt idx="66">
                  <c:v>4.0999999999999996</c:v>
                </c:pt>
                <c:pt idx="67">
                  <c:v>4.4000000000000004</c:v>
                </c:pt>
                <c:pt idx="68">
                  <c:v>5</c:v>
                </c:pt>
                <c:pt idx="69">
                  <c:v>5.2</c:v>
                </c:pt>
                <c:pt idx="70">
                  <c:v>5.5</c:v>
                </c:pt>
                <c:pt idx="71">
                  <c:v>5.6</c:v>
                </c:pt>
                <c:pt idx="72">
                  <c:v>5.8</c:v>
                </c:pt>
                <c:pt idx="73">
                  <c:v>6</c:v>
                </c:pt>
                <c:pt idx="74">
                  <c:v>5.9</c:v>
                </c:pt>
                <c:pt idx="75">
                  <c:v>5.6</c:v>
                </c:pt>
                <c:pt idx="76">
                  <c:v>5.6</c:v>
                </c:pt>
                <c:pt idx="77">
                  <c:v>5.4</c:v>
                </c:pt>
                <c:pt idx="78">
                  <c:v>5.3</c:v>
                </c:pt>
                <c:pt idx="79">
                  <c:v>5.2</c:v>
                </c:pt>
                <c:pt idx="80">
                  <c:v>5.3</c:v>
                </c:pt>
                <c:pt idx="81">
                  <c:v>5.4</c:v>
                </c:pt>
                <c:pt idx="82">
                  <c:v>5.6</c:v>
                </c:pt>
                <c:pt idx="83">
                  <c:v>5.7</c:v>
                </c:pt>
                <c:pt idx="84">
                  <c:v>5.9</c:v>
                </c:pt>
                <c:pt idx="85">
                  <c:v>5.9</c:v>
                </c:pt>
                <c:pt idx="86">
                  <c:v>5.8</c:v>
                </c:pt>
                <c:pt idx="87">
                  <c:v>5.7</c:v>
                </c:pt>
                <c:pt idx="88">
                  <c:v>5.7</c:v>
                </c:pt>
                <c:pt idx="89">
                  <c:v>5.8</c:v>
                </c:pt>
                <c:pt idx="90">
                  <c:v>5.8</c:v>
                </c:pt>
                <c:pt idx="91">
                  <c:v>6</c:v>
                </c:pt>
                <c:pt idx="92">
                  <c:v>6.1</c:v>
                </c:pt>
                <c:pt idx="93">
                  <c:v>6</c:v>
                </c:pt>
                <c:pt idx="94">
                  <c:v>5.8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6.2</c:v>
                </c:pt>
                <c:pt idx="100">
                  <c:v>6.5</c:v>
                </c:pt>
                <c:pt idx="101">
                  <c:v>6.8</c:v>
                </c:pt>
                <c:pt idx="102">
                  <c:v>7</c:v>
                </c:pt>
                <c:pt idx="103">
                  <c:v>7</c:v>
                </c:pt>
                <c:pt idx="104">
                  <c:v>7.1</c:v>
                </c:pt>
                <c:pt idx="105">
                  <c:v>7.1</c:v>
                </c:pt>
                <c:pt idx="106">
                  <c:v>7.4</c:v>
                </c:pt>
                <c:pt idx="107">
                  <c:v>7.7</c:v>
                </c:pt>
                <c:pt idx="108">
                  <c:v>8.3000000000000007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8.6</c:v>
                </c:pt>
                <c:pt idx="113">
                  <c:v>8.9</c:v>
                </c:pt>
                <c:pt idx="114">
                  <c:v>8.9</c:v>
                </c:pt>
                <c:pt idx="115">
                  <c:v>8.6</c:v>
                </c:pt>
                <c:pt idx="116">
                  <c:v>8.4</c:v>
                </c:pt>
                <c:pt idx="117">
                  <c:v>8.5</c:v>
                </c:pt>
                <c:pt idx="118">
                  <c:v>8.6999999999999993</c:v>
                </c:pt>
                <c:pt idx="119">
                  <c:v>9</c:v>
                </c:pt>
                <c:pt idx="120">
                  <c:v>9.3000000000000007</c:v>
                </c:pt>
                <c:pt idx="121">
                  <c:v>9.6999999999999993</c:v>
                </c:pt>
                <c:pt idx="122">
                  <c:v>10</c:v>
                </c:pt>
                <c:pt idx="123">
                  <c:v>10.1</c:v>
                </c:pt>
                <c:pt idx="124">
                  <c:v>10.199999999999999</c:v>
                </c:pt>
                <c:pt idx="125">
                  <c:v>10.1</c:v>
                </c:pt>
                <c:pt idx="126">
                  <c:v>10.1</c:v>
                </c:pt>
                <c:pt idx="127">
                  <c:v>9.9</c:v>
                </c:pt>
                <c:pt idx="128">
                  <c:v>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24736"/>
        <c:axId val="327522944"/>
      </c:lineChart>
      <c:dateAx>
        <c:axId val="327503232"/>
        <c:scaling>
          <c:orientation val="minMax"/>
          <c:min val="40210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521408"/>
        <c:crosses val="autoZero"/>
        <c:auto val="1"/>
        <c:lblOffset val="100"/>
        <c:baseTimeUnit val="months"/>
      </c:dateAx>
      <c:valAx>
        <c:axId val="327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503232"/>
        <c:crosses val="autoZero"/>
        <c:crossBetween val="between"/>
      </c:valAx>
      <c:valAx>
        <c:axId val="32752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524736"/>
        <c:crosses val="max"/>
        <c:crossBetween val="between"/>
      </c:valAx>
      <c:dateAx>
        <c:axId val="327524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7522944"/>
        <c:crosses val="autoZero"/>
        <c:auto val="1"/>
        <c:lblOffset val="100"/>
        <c:baseTimeUnit val="months"/>
      </c:date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29059341044427E-2"/>
          <c:y val="5.5031076505771367E-2"/>
          <c:w val="0.57609459996692736"/>
          <c:h val="0.73009083901687055"/>
        </c:manualLayout>
      </c:layout>
      <c:lineChart>
        <c:grouping val="standard"/>
        <c:varyColors val="0"/>
        <c:ser>
          <c:idx val="6"/>
          <c:order val="0"/>
          <c:tx>
            <c:strRef>
              <c:f>Confianza!$A$49</c:f>
              <c:strCache>
                <c:ptCount val="1"/>
                <c:pt idx="0">
                  <c:v>Confianza del Consumidor</c:v>
                </c:pt>
              </c:strCache>
            </c:strRef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Confianza!$D$49:$EA$49</c:f>
              <c:numCache>
                <c:formatCode>General</c:formatCode>
                <c:ptCount val="128"/>
                <c:pt idx="0">
                  <c:v>-16</c:v>
                </c:pt>
                <c:pt idx="1">
                  <c:v>-18.2</c:v>
                </c:pt>
                <c:pt idx="2">
                  <c:v>-14.5</c:v>
                </c:pt>
                <c:pt idx="3">
                  <c:v>-13.1</c:v>
                </c:pt>
                <c:pt idx="4">
                  <c:v>-14.5</c:v>
                </c:pt>
                <c:pt idx="5">
                  <c:v>-15.9</c:v>
                </c:pt>
                <c:pt idx="6">
                  <c:v>-14.8</c:v>
                </c:pt>
                <c:pt idx="7">
                  <c:v>-13.1</c:v>
                </c:pt>
                <c:pt idx="8">
                  <c:v>-11</c:v>
                </c:pt>
                <c:pt idx="9">
                  <c:v>-12.2</c:v>
                </c:pt>
                <c:pt idx="10">
                  <c:v>-8.3000000000000007</c:v>
                </c:pt>
                <c:pt idx="11">
                  <c:v>-6.3</c:v>
                </c:pt>
                <c:pt idx="12">
                  <c:v>-8.1999999999999993</c:v>
                </c:pt>
                <c:pt idx="13">
                  <c:v>-8.4</c:v>
                </c:pt>
                <c:pt idx="14">
                  <c:v>-5.4</c:v>
                </c:pt>
                <c:pt idx="15">
                  <c:v>-2.7</c:v>
                </c:pt>
                <c:pt idx="16">
                  <c:v>-4.4000000000000004</c:v>
                </c:pt>
                <c:pt idx="17">
                  <c:v>-5.4</c:v>
                </c:pt>
                <c:pt idx="18">
                  <c:v>-7.3</c:v>
                </c:pt>
                <c:pt idx="19">
                  <c:v>-6.3</c:v>
                </c:pt>
                <c:pt idx="20">
                  <c:v>-7.4</c:v>
                </c:pt>
                <c:pt idx="21">
                  <c:v>-5.5</c:v>
                </c:pt>
                <c:pt idx="22">
                  <c:v>-1.8</c:v>
                </c:pt>
                <c:pt idx="23">
                  <c:v>-0.1</c:v>
                </c:pt>
                <c:pt idx="24">
                  <c:v>1.7</c:v>
                </c:pt>
                <c:pt idx="25">
                  <c:v>3</c:v>
                </c:pt>
                <c:pt idx="26">
                  <c:v>7.2</c:v>
                </c:pt>
                <c:pt idx="27">
                  <c:v>10.199999999999999</c:v>
                </c:pt>
                <c:pt idx="28">
                  <c:v>9.1999999999999993</c:v>
                </c:pt>
                <c:pt idx="29">
                  <c:v>9</c:v>
                </c:pt>
                <c:pt idx="30">
                  <c:v>4.4000000000000004</c:v>
                </c:pt>
                <c:pt idx="31">
                  <c:v>2.2999999999999998</c:v>
                </c:pt>
                <c:pt idx="32">
                  <c:v>2.9</c:v>
                </c:pt>
                <c:pt idx="33">
                  <c:v>1.9</c:v>
                </c:pt>
                <c:pt idx="34">
                  <c:v>1.4</c:v>
                </c:pt>
                <c:pt idx="35">
                  <c:v>-0.8</c:v>
                </c:pt>
                <c:pt idx="36">
                  <c:v>-3.6</c:v>
                </c:pt>
                <c:pt idx="37">
                  <c:v>-2.8</c:v>
                </c:pt>
                <c:pt idx="38">
                  <c:v>0.7</c:v>
                </c:pt>
                <c:pt idx="39">
                  <c:v>-2.7</c:v>
                </c:pt>
                <c:pt idx="40">
                  <c:v>-2.6</c:v>
                </c:pt>
                <c:pt idx="41">
                  <c:v>-6.6</c:v>
                </c:pt>
                <c:pt idx="42">
                  <c:v>-10.199999999999999</c:v>
                </c:pt>
                <c:pt idx="43">
                  <c:v>-9.1</c:v>
                </c:pt>
                <c:pt idx="44">
                  <c:v>-12.1</c:v>
                </c:pt>
                <c:pt idx="45">
                  <c:v>-16.3</c:v>
                </c:pt>
                <c:pt idx="46">
                  <c:v>-23.4</c:v>
                </c:pt>
                <c:pt idx="47">
                  <c:v>-27.5</c:v>
                </c:pt>
                <c:pt idx="48">
                  <c:v>-29.9</c:v>
                </c:pt>
                <c:pt idx="49">
                  <c:v>-32.799999999999997</c:v>
                </c:pt>
                <c:pt idx="50">
                  <c:v>-32.9</c:v>
                </c:pt>
                <c:pt idx="51">
                  <c:v>-32.4</c:v>
                </c:pt>
                <c:pt idx="52">
                  <c:v>-28.8</c:v>
                </c:pt>
                <c:pt idx="53">
                  <c:v>-25.5</c:v>
                </c:pt>
                <c:pt idx="54">
                  <c:v>-22.6</c:v>
                </c:pt>
                <c:pt idx="55">
                  <c:v>-19.2</c:v>
                </c:pt>
                <c:pt idx="56">
                  <c:v>-16.3</c:v>
                </c:pt>
                <c:pt idx="57">
                  <c:v>-18.5</c:v>
                </c:pt>
                <c:pt idx="58">
                  <c:v>-15.7</c:v>
                </c:pt>
                <c:pt idx="59">
                  <c:v>-17.8</c:v>
                </c:pt>
                <c:pt idx="60">
                  <c:v>-17.399999999999999</c:v>
                </c:pt>
                <c:pt idx="61">
                  <c:v>-13.2</c:v>
                </c:pt>
                <c:pt idx="62">
                  <c:v>-6.5</c:v>
                </c:pt>
                <c:pt idx="63">
                  <c:v>-9.3000000000000007</c:v>
                </c:pt>
                <c:pt idx="64">
                  <c:v>-9.5</c:v>
                </c:pt>
                <c:pt idx="65">
                  <c:v>0.1</c:v>
                </c:pt>
                <c:pt idx="66">
                  <c:v>2.9</c:v>
                </c:pt>
                <c:pt idx="67">
                  <c:v>4.7</c:v>
                </c:pt>
                <c:pt idx="68">
                  <c:v>6.7</c:v>
                </c:pt>
                <c:pt idx="69">
                  <c:v>10.9</c:v>
                </c:pt>
                <c:pt idx="70">
                  <c:v>9.6</c:v>
                </c:pt>
                <c:pt idx="71">
                  <c:v>8.9</c:v>
                </c:pt>
                <c:pt idx="72">
                  <c:v>8.6999999999999993</c:v>
                </c:pt>
                <c:pt idx="73">
                  <c:v>8.5</c:v>
                </c:pt>
                <c:pt idx="74">
                  <c:v>7.9</c:v>
                </c:pt>
                <c:pt idx="75">
                  <c:v>9</c:v>
                </c:pt>
                <c:pt idx="76">
                  <c:v>9.8000000000000007</c:v>
                </c:pt>
                <c:pt idx="77">
                  <c:v>8.4</c:v>
                </c:pt>
                <c:pt idx="78">
                  <c:v>0.2</c:v>
                </c:pt>
                <c:pt idx="79">
                  <c:v>-1.9</c:v>
                </c:pt>
                <c:pt idx="80">
                  <c:v>-3.3</c:v>
                </c:pt>
                <c:pt idx="81">
                  <c:v>-2.9</c:v>
                </c:pt>
                <c:pt idx="82">
                  <c:v>-2.2000000000000002</c:v>
                </c:pt>
                <c:pt idx="83">
                  <c:v>0.5</c:v>
                </c:pt>
                <c:pt idx="84">
                  <c:v>-0.8</c:v>
                </c:pt>
                <c:pt idx="85">
                  <c:v>-0.6</c:v>
                </c:pt>
                <c:pt idx="86">
                  <c:v>-2.2999999999999998</c:v>
                </c:pt>
                <c:pt idx="87">
                  <c:v>0.4</c:v>
                </c:pt>
                <c:pt idx="88">
                  <c:v>-1.3</c:v>
                </c:pt>
                <c:pt idx="89">
                  <c:v>-4.5999999999999996</c:v>
                </c:pt>
                <c:pt idx="90">
                  <c:v>-8.8000000000000007</c:v>
                </c:pt>
                <c:pt idx="91">
                  <c:v>-10.3</c:v>
                </c:pt>
                <c:pt idx="92">
                  <c:v>-9.3000000000000007</c:v>
                </c:pt>
                <c:pt idx="93">
                  <c:v>-10.199999999999999</c:v>
                </c:pt>
                <c:pt idx="94">
                  <c:v>-10.4</c:v>
                </c:pt>
                <c:pt idx="95">
                  <c:v>-7.6</c:v>
                </c:pt>
                <c:pt idx="96">
                  <c:v>-6.4</c:v>
                </c:pt>
                <c:pt idx="97">
                  <c:v>-5.4</c:v>
                </c:pt>
                <c:pt idx="98">
                  <c:v>-4.9000000000000004</c:v>
                </c:pt>
                <c:pt idx="99">
                  <c:v>-4.5</c:v>
                </c:pt>
                <c:pt idx="100">
                  <c:v>-3.2</c:v>
                </c:pt>
                <c:pt idx="101">
                  <c:v>-2.2999999999999998</c:v>
                </c:pt>
                <c:pt idx="102">
                  <c:v>-3.4</c:v>
                </c:pt>
                <c:pt idx="103">
                  <c:v>-4</c:v>
                </c:pt>
                <c:pt idx="104">
                  <c:v>-4.2</c:v>
                </c:pt>
                <c:pt idx="105">
                  <c:v>-2.1</c:v>
                </c:pt>
                <c:pt idx="106">
                  <c:v>-2.2000000000000002</c:v>
                </c:pt>
                <c:pt idx="107">
                  <c:v>-0.8</c:v>
                </c:pt>
                <c:pt idx="108">
                  <c:v>-0.7</c:v>
                </c:pt>
                <c:pt idx="109">
                  <c:v>2.2999999999999998</c:v>
                </c:pt>
                <c:pt idx="110">
                  <c:v>3.1</c:v>
                </c:pt>
                <c:pt idx="111">
                  <c:v>5.5</c:v>
                </c:pt>
                <c:pt idx="112">
                  <c:v>4.3</c:v>
                </c:pt>
                <c:pt idx="113">
                  <c:v>3.9</c:v>
                </c:pt>
                <c:pt idx="114">
                  <c:v>0.3</c:v>
                </c:pt>
                <c:pt idx="115">
                  <c:v>-1.1000000000000001</c:v>
                </c:pt>
                <c:pt idx="116">
                  <c:v>-0.7</c:v>
                </c:pt>
                <c:pt idx="117">
                  <c:v>-1.6</c:v>
                </c:pt>
                <c:pt idx="118">
                  <c:v>-1.4</c:v>
                </c:pt>
                <c:pt idx="119">
                  <c:v>0</c:v>
                </c:pt>
                <c:pt idx="120">
                  <c:v>-0.1</c:v>
                </c:pt>
                <c:pt idx="121">
                  <c:v>3.2</c:v>
                </c:pt>
                <c:pt idx="122">
                  <c:v>3.3</c:v>
                </c:pt>
                <c:pt idx="123">
                  <c:v>3</c:v>
                </c:pt>
                <c:pt idx="124">
                  <c:v>2.8</c:v>
                </c:pt>
                <c:pt idx="125">
                  <c:v>1.4</c:v>
                </c:pt>
                <c:pt idx="126">
                  <c:v>0.7</c:v>
                </c:pt>
                <c:pt idx="127">
                  <c:v>-2.9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Confianza!$A$52</c:f>
              <c:strCache>
                <c:ptCount val="1"/>
                <c:pt idx="0">
                  <c:v>Situación Financiera Futura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Confianza!$D$52:$DY$52</c:f>
              <c:numCache>
                <c:formatCode>General</c:formatCode>
                <c:ptCount val="126"/>
                <c:pt idx="0">
                  <c:v>-2.9</c:v>
                </c:pt>
                <c:pt idx="1">
                  <c:v>-4.2</c:v>
                </c:pt>
                <c:pt idx="2">
                  <c:v>-3.7</c:v>
                </c:pt>
                <c:pt idx="3">
                  <c:v>-5.5</c:v>
                </c:pt>
                <c:pt idx="4">
                  <c:v>-5.5</c:v>
                </c:pt>
                <c:pt idx="5">
                  <c:v>-6.9</c:v>
                </c:pt>
                <c:pt idx="6">
                  <c:v>-6.2</c:v>
                </c:pt>
                <c:pt idx="7">
                  <c:v>-7.5</c:v>
                </c:pt>
                <c:pt idx="8">
                  <c:v>-5.4</c:v>
                </c:pt>
                <c:pt idx="9">
                  <c:v>-5</c:v>
                </c:pt>
                <c:pt idx="10">
                  <c:v>-4.5999999999999996</c:v>
                </c:pt>
                <c:pt idx="11">
                  <c:v>-2.6</c:v>
                </c:pt>
                <c:pt idx="12">
                  <c:v>-3.3</c:v>
                </c:pt>
                <c:pt idx="13">
                  <c:v>-3.1</c:v>
                </c:pt>
                <c:pt idx="14">
                  <c:v>-3.7</c:v>
                </c:pt>
                <c:pt idx="15">
                  <c:v>-3.2</c:v>
                </c:pt>
                <c:pt idx="16">
                  <c:v>-5.2</c:v>
                </c:pt>
                <c:pt idx="17">
                  <c:v>-5.2</c:v>
                </c:pt>
                <c:pt idx="18">
                  <c:v>-5</c:v>
                </c:pt>
                <c:pt idx="19">
                  <c:v>-5.8</c:v>
                </c:pt>
                <c:pt idx="20">
                  <c:v>-5.5</c:v>
                </c:pt>
                <c:pt idx="21">
                  <c:v>-4.5</c:v>
                </c:pt>
                <c:pt idx="22">
                  <c:v>-5.7</c:v>
                </c:pt>
                <c:pt idx="23">
                  <c:v>-5.2</c:v>
                </c:pt>
                <c:pt idx="24">
                  <c:v>-4.0999999999999996</c:v>
                </c:pt>
                <c:pt idx="25">
                  <c:v>-1.4</c:v>
                </c:pt>
                <c:pt idx="26">
                  <c:v>-0.1</c:v>
                </c:pt>
                <c:pt idx="27">
                  <c:v>0.6</c:v>
                </c:pt>
                <c:pt idx="28">
                  <c:v>1</c:v>
                </c:pt>
                <c:pt idx="29">
                  <c:v>0.5</c:v>
                </c:pt>
                <c:pt idx="30">
                  <c:v>-1.3</c:v>
                </c:pt>
                <c:pt idx="31">
                  <c:v>-2.2000000000000002</c:v>
                </c:pt>
                <c:pt idx="32">
                  <c:v>-2.7</c:v>
                </c:pt>
                <c:pt idx="33">
                  <c:v>-2.2000000000000002</c:v>
                </c:pt>
                <c:pt idx="34">
                  <c:v>-1.9</c:v>
                </c:pt>
                <c:pt idx="35">
                  <c:v>-3.9</c:v>
                </c:pt>
                <c:pt idx="36">
                  <c:v>-3.4</c:v>
                </c:pt>
                <c:pt idx="37">
                  <c:v>-4.0999999999999996</c:v>
                </c:pt>
                <c:pt idx="38">
                  <c:v>-3.3</c:v>
                </c:pt>
                <c:pt idx="39">
                  <c:v>-5.9</c:v>
                </c:pt>
                <c:pt idx="40">
                  <c:v>-6.1</c:v>
                </c:pt>
                <c:pt idx="41">
                  <c:v>-8.6</c:v>
                </c:pt>
                <c:pt idx="42">
                  <c:v>-7</c:v>
                </c:pt>
                <c:pt idx="43">
                  <c:v>-6.1</c:v>
                </c:pt>
                <c:pt idx="44">
                  <c:v>-6.1</c:v>
                </c:pt>
                <c:pt idx="45">
                  <c:v>-4.2</c:v>
                </c:pt>
                <c:pt idx="46">
                  <c:v>-5.0999999999999996</c:v>
                </c:pt>
                <c:pt idx="47">
                  <c:v>-7.9</c:v>
                </c:pt>
                <c:pt idx="48">
                  <c:v>-7.2</c:v>
                </c:pt>
                <c:pt idx="49">
                  <c:v>-7.5</c:v>
                </c:pt>
                <c:pt idx="50">
                  <c:v>-7.5</c:v>
                </c:pt>
                <c:pt idx="51">
                  <c:v>-6.8</c:v>
                </c:pt>
                <c:pt idx="52">
                  <c:v>-5</c:v>
                </c:pt>
                <c:pt idx="53">
                  <c:v>-3.4</c:v>
                </c:pt>
                <c:pt idx="54">
                  <c:v>-1.6</c:v>
                </c:pt>
                <c:pt idx="55">
                  <c:v>-0.3</c:v>
                </c:pt>
                <c:pt idx="56">
                  <c:v>-0.8</c:v>
                </c:pt>
                <c:pt idx="57">
                  <c:v>-1.3</c:v>
                </c:pt>
                <c:pt idx="58">
                  <c:v>0.7</c:v>
                </c:pt>
                <c:pt idx="59">
                  <c:v>-0.5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-0.3</c:v>
                </c:pt>
                <c:pt idx="64">
                  <c:v>-1.6</c:v>
                </c:pt>
                <c:pt idx="65">
                  <c:v>1.7</c:v>
                </c:pt>
                <c:pt idx="66">
                  <c:v>2.5</c:v>
                </c:pt>
                <c:pt idx="67">
                  <c:v>4</c:v>
                </c:pt>
                <c:pt idx="68">
                  <c:v>2.8</c:v>
                </c:pt>
                <c:pt idx="69">
                  <c:v>4</c:v>
                </c:pt>
                <c:pt idx="70">
                  <c:v>4</c:v>
                </c:pt>
                <c:pt idx="71">
                  <c:v>3.9</c:v>
                </c:pt>
                <c:pt idx="72">
                  <c:v>4.0999999999999996</c:v>
                </c:pt>
                <c:pt idx="73">
                  <c:v>3.4</c:v>
                </c:pt>
                <c:pt idx="74">
                  <c:v>1.2</c:v>
                </c:pt>
                <c:pt idx="75">
                  <c:v>1.4</c:v>
                </c:pt>
                <c:pt idx="76">
                  <c:v>4.2</c:v>
                </c:pt>
                <c:pt idx="77">
                  <c:v>2.8</c:v>
                </c:pt>
                <c:pt idx="78">
                  <c:v>1.4</c:v>
                </c:pt>
                <c:pt idx="79">
                  <c:v>1.5</c:v>
                </c:pt>
                <c:pt idx="80">
                  <c:v>2.2999999999999998</c:v>
                </c:pt>
                <c:pt idx="81">
                  <c:v>1.4</c:v>
                </c:pt>
                <c:pt idx="82">
                  <c:v>2.4</c:v>
                </c:pt>
                <c:pt idx="83">
                  <c:v>2.7</c:v>
                </c:pt>
                <c:pt idx="84">
                  <c:v>3.3</c:v>
                </c:pt>
                <c:pt idx="85">
                  <c:v>2.6</c:v>
                </c:pt>
                <c:pt idx="86">
                  <c:v>1.5</c:v>
                </c:pt>
                <c:pt idx="87">
                  <c:v>2.1</c:v>
                </c:pt>
                <c:pt idx="88">
                  <c:v>2.9</c:v>
                </c:pt>
                <c:pt idx="89">
                  <c:v>2.6</c:v>
                </c:pt>
                <c:pt idx="90">
                  <c:v>1.6</c:v>
                </c:pt>
                <c:pt idx="91">
                  <c:v>0.4</c:v>
                </c:pt>
                <c:pt idx="92">
                  <c:v>1.6</c:v>
                </c:pt>
                <c:pt idx="93">
                  <c:v>0.3</c:v>
                </c:pt>
                <c:pt idx="94">
                  <c:v>0.7</c:v>
                </c:pt>
                <c:pt idx="95">
                  <c:v>2.6</c:v>
                </c:pt>
                <c:pt idx="96">
                  <c:v>1.2</c:v>
                </c:pt>
                <c:pt idx="97">
                  <c:v>2</c:v>
                </c:pt>
                <c:pt idx="98">
                  <c:v>1.3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3.4</c:v>
                </c:pt>
                <c:pt idx="102">
                  <c:v>2.9</c:v>
                </c:pt>
                <c:pt idx="103">
                  <c:v>2.2999999999999998</c:v>
                </c:pt>
                <c:pt idx="104">
                  <c:v>2.4</c:v>
                </c:pt>
                <c:pt idx="105">
                  <c:v>3.5</c:v>
                </c:pt>
                <c:pt idx="106">
                  <c:v>3.3</c:v>
                </c:pt>
                <c:pt idx="107">
                  <c:v>3.6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5.3</c:v>
                </c:pt>
                <c:pt idx="111">
                  <c:v>5.2</c:v>
                </c:pt>
                <c:pt idx="112">
                  <c:v>4.7</c:v>
                </c:pt>
                <c:pt idx="113">
                  <c:v>4.9000000000000004</c:v>
                </c:pt>
                <c:pt idx="114">
                  <c:v>4.7</c:v>
                </c:pt>
                <c:pt idx="115">
                  <c:v>4.0999999999999996</c:v>
                </c:pt>
                <c:pt idx="116">
                  <c:v>5.4</c:v>
                </c:pt>
                <c:pt idx="117">
                  <c:v>5.2</c:v>
                </c:pt>
                <c:pt idx="118">
                  <c:v>4.7</c:v>
                </c:pt>
                <c:pt idx="119">
                  <c:v>4.8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</c:v>
                </c:pt>
                <c:pt idx="123">
                  <c:v>5.6</c:v>
                </c:pt>
                <c:pt idx="124">
                  <c:v>5.7</c:v>
                </c:pt>
                <c:pt idx="125">
                  <c:v>5.6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Confianza!$A$54</c:f>
              <c:strCache>
                <c:ptCount val="1"/>
                <c:pt idx="0">
                  <c:v>Situación Económica Futura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Confianza!$D$54:$DX$54</c:f>
              <c:numCache>
                <c:formatCode>General</c:formatCode>
                <c:ptCount val="125"/>
                <c:pt idx="0">
                  <c:v>-18.7</c:v>
                </c:pt>
                <c:pt idx="1">
                  <c:v>-22.7</c:v>
                </c:pt>
                <c:pt idx="2">
                  <c:v>-20.8</c:v>
                </c:pt>
                <c:pt idx="3">
                  <c:v>-19.7</c:v>
                </c:pt>
                <c:pt idx="4">
                  <c:v>-20.8</c:v>
                </c:pt>
                <c:pt idx="5">
                  <c:v>-23.8</c:v>
                </c:pt>
                <c:pt idx="6">
                  <c:v>-20.100000000000001</c:v>
                </c:pt>
                <c:pt idx="7">
                  <c:v>-18.8</c:v>
                </c:pt>
                <c:pt idx="8">
                  <c:v>-13.6</c:v>
                </c:pt>
                <c:pt idx="9">
                  <c:v>-15.7</c:v>
                </c:pt>
                <c:pt idx="10">
                  <c:v>-7.8</c:v>
                </c:pt>
                <c:pt idx="11">
                  <c:v>-4.5</c:v>
                </c:pt>
                <c:pt idx="12">
                  <c:v>-5.6</c:v>
                </c:pt>
                <c:pt idx="13">
                  <c:v>-6.5</c:v>
                </c:pt>
                <c:pt idx="14">
                  <c:v>-4.8</c:v>
                </c:pt>
                <c:pt idx="15">
                  <c:v>-1.1000000000000001</c:v>
                </c:pt>
                <c:pt idx="16">
                  <c:v>-4.5999999999999996</c:v>
                </c:pt>
                <c:pt idx="17">
                  <c:v>-6.8</c:v>
                </c:pt>
                <c:pt idx="18">
                  <c:v>-7</c:v>
                </c:pt>
                <c:pt idx="19">
                  <c:v>-9.5</c:v>
                </c:pt>
                <c:pt idx="20">
                  <c:v>-10.4</c:v>
                </c:pt>
                <c:pt idx="21">
                  <c:v>-6.1</c:v>
                </c:pt>
                <c:pt idx="22">
                  <c:v>0.7</c:v>
                </c:pt>
                <c:pt idx="23">
                  <c:v>-0.4</c:v>
                </c:pt>
                <c:pt idx="24">
                  <c:v>4.2</c:v>
                </c:pt>
                <c:pt idx="25">
                  <c:v>6.7</c:v>
                </c:pt>
                <c:pt idx="26">
                  <c:v>10.1</c:v>
                </c:pt>
                <c:pt idx="27">
                  <c:v>14.7</c:v>
                </c:pt>
                <c:pt idx="28">
                  <c:v>14.1</c:v>
                </c:pt>
                <c:pt idx="29">
                  <c:v>14.2</c:v>
                </c:pt>
                <c:pt idx="30">
                  <c:v>9.8000000000000007</c:v>
                </c:pt>
                <c:pt idx="31">
                  <c:v>6.1</c:v>
                </c:pt>
                <c:pt idx="32">
                  <c:v>7.1</c:v>
                </c:pt>
                <c:pt idx="33">
                  <c:v>4.0999999999999996</c:v>
                </c:pt>
                <c:pt idx="34">
                  <c:v>0.8</c:v>
                </c:pt>
                <c:pt idx="35">
                  <c:v>-1.8</c:v>
                </c:pt>
                <c:pt idx="36">
                  <c:v>-6</c:v>
                </c:pt>
                <c:pt idx="37">
                  <c:v>-4.2</c:v>
                </c:pt>
                <c:pt idx="38">
                  <c:v>-4.5</c:v>
                </c:pt>
                <c:pt idx="39">
                  <c:v>-9.1999999999999993</c:v>
                </c:pt>
                <c:pt idx="40">
                  <c:v>-9.9</c:v>
                </c:pt>
                <c:pt idx="41">
                  <c:v>-16</c:v>
                </c:pt>
                <c:pt idx="42">
                  <c:v>-18.899999999999999</c:v>
                </c:pt>
                <c:pt idx="43">
                  <c:v>-16.7</c:v>
                </c:pt>
                <c:pt idx="44">
                  <c:v>-26.3</c:v>
                </c:pt>
                <c:pt idx="45">
                  <c:v>-28.4</c:v>
                </c:pt>
                <c:pt idx="46">
                  <c:v>-41.4</c:v>
                </c:pt>
                <c:pt idx="47">
                  <c:v>-46.1</c:v>
                </c:pt>
                <c:pt idx="48">
                  <c:v>-46.5</c:v>
                </c:pt>
                <c:pt idx="49">
                  <c:v>-52.1</c:v>
                </c:pt>
                <c:pt idx="50">
                  <c:v>-51.9</c:v>
                </c:pt>
                <c:pt idx="51">
                  <c:v>-51.4</c:v>
                </c:pt>
                <c:pt idx="52">
                  <c:v>-45.1</c:v>
                </c:pt>
                <c:pt idx="53">
                  <c:v>-35.700000000000003</c:v>
                </c:pt>
                <c:pt idx="54">
                  <c:v>-27.2</c:v>
                </c:pt>
                <c:pt idx="55">
                  <c:v>-21.8</c:v>
                </c:pt>
                <c:pt idx="56">
                  <c:v>-14.9</c:v>
                </c:pt>
                <c:pt idx="57">
                  <c:v>-15.8</c:v>
                </c:pt>
                <c:pt idx="58">
                  <c:v>-13.9</c:v>
                </c:pt>
                <c:pt idx="59">
                  <c:v>-16.899999999999999</c:v>
                </c:pt>
                <c:pt idx="60">
                  <c:v>-17.8</c:v>
                </c:pt>
                <c:pt idx="61">
                  <c:v>-10</c:v>
                </c:pt>
                <c:pt idx="62">
                  <c:v>-5.2</c:v>
                </c:pt>
                <c:pt idx="63">
                  <c:v>-16.100000000000001</c:v>
                </c:pt>
                <c:pt idx="64">
                  <c:v>-15.3</c:v>
                </c:pt>
                <c:pt idx="65">
                  <c:v>0.6</c:v>
                </c:pt>
                <c:pt idx="66">
                  <c:v>7.7</c:v>
                </c:pt>
                <c:pt idx="67">
                  <c:v>8.9</c:v>
                </c:pt>
                <c:pt idx="68">
                  <c:v>12.8</c:v>
                </c:pt>
                <c:pt idx="69">
                  <c:v>21.2</c:v>
                </c:pt>
                <c:pt idx="70">
                  <c:v>19.3</c:v>
                </c:pt>
                <c:pt idx="71">
                  <c:v>18.899999999999999</c:v>
                </c:pt>
                <c:pt idx="72">
                  <c:v>20.100000000000001</c:v>
                </c:pt>
                <c:pt idx="73">
                  <c:v>17.2</c:v>
                </c:pt>
                <c:pt idx="74">
                  <c:v>12.7</c:v>
                </c:pt>
                <c:pt idx="75">
                  <c:v>13</c:v>
                </c:pt>
                <c:pt idx="76">
                  <c:v>13</c:v>
                </c:pt>
                <c:pt idx="77">
                  <c:v>8</c:v>
                </c:pt>
                <c:pt idx="78">
                  <c:v>-3.7</c:v>
                </c:pt>
                <c:pt idx="79">
                  <c:v>-8.3000000000000007</c:v>
                </c:pt>
                <c:pt idx="80">
                  <c:v>-11.5</c:v>
                </c:pt>
                <c:pt idx="81">
                  <c:v>-12.1</c:v>
                </c:pt>
                <c:pt idx="82">
                  <c:v>-8.5</c:v>
                </c:pt>
                <c:pt idx="83">
                  <c:v>-5.6</c:v>
                </c:pt>
                <c:pt idx="84">
                  <c:v>-5.2</c:v>
                </c:pt>
                <c:pt idx="85">
                  <c:v>-4.5999999999999996</c:v>
                </c:pt>
                <c:pt idx="86">
                  <c:v>-7.5</c:v>
                </c:pt>
                <c:pt idx="87">
                  <c:v>-2.5</c:v>
                </c:pt>
                <c:pt idx="88">
                  <c:v>-8.6999999999999993</c:v>
                </c:pt>
                <c:pt idx="89">
                  <c:v>-16.3</c:v>
                </c:pt>
                <c:pt idx="90">
                  <c:v>-21.2</c:v>
                </c:pt>
                <c:pt idx="91">
                  <c:v>-22.9</c:v>
                </c:pt>
                <c:pt idx="92">
                  <c:v>-21.2</c:v>
                </c:pt>
                <c:pt idx="93">
                  <c:v>-18.8</c:v>
                </c:pt>
                <c:pt idx="94">
                  <c:v>-20</c:v>
                </c:pt>
                <c:pt idx="95">
                  <c:v>-17.399999999999999</c:v>
                </c:pt>
                <c:pt idx="96">
                  <c:v>-11.5</c:v>
                </c:pt>
                <c:pt idx="97">
                  <c:v>-10.3</c:v>
                </c:pt>
                <c:pt idx="98">
                  <c:v>-13.6</c:v>
                </c:pt>
                <c:pt idx="99">
                  <c:v>-10.8</c:v>
                </c:pt>
                <c:pt idx="100">
                  <c:v>-9.4</c:v>
                </c:pt>
                <c:pt idx="101">
                  <c:v>-10.8</c:v>
                </c:pt>
                <c:pt idx="102">
                  <c:v>-7.2</c:v>
                </c:pt>
                <c:pt idx="103">
                  <c:v>-5.6</c:v>
                </c:pt>
                <c:pt idx="104">
                  <c:v>-4.2</c:v>
                </c:pt>
                <c:pt idx="105">
                  <c:v>-1.9</c:v>
                </c:pt>
                <c:pt idx="106">
                  <c:v>-0.2</c:v>
                </c:pt>
                <c:pt idx="107">
                  <c:v>2.2999999999999998</c:v>
                </c:pt>
                <c:pt idx="108">
                  <c:v>1.4</c:v>
                </c:pt>
                <c:pt idx="109">
                  <c:v>2.5</c:v>
                </c:pt>
                <c:pt idx="110">
                  <c:v>1.6</c:v>
                </c:pt>
                <c:pt idx="111">
                  <c:v>4.5999999999999996</c:v>
                </c:pt>
                <c:pt idx="112">
                  <c:v>7.6</c:v>
                </c:pt>
                <c:pt idx="113">
                  <c:v>5.3</c:v>
                </c:pt>
                <c:pt idx="114">
                  <c:v>0.4</c:v>
                </c:pt>
                <c:pt idx="115">
                  <c:v>-2.1</c:v>
                </c:pt>
                <c:pt idx="116">
                  <c:v>-2</c:v>
                </c:pt>
                <c:pt idx="117">
                  <c:v>-3.3</c:v>
                </c:pt>
                <c:pt idx="118">
                  <c:v>-0.8</c:v>
                </c:pt>
                <c:pt idx="119">
                  <c:v>-1.7</c:v>
                </c:pt>
                <c:pt idx="120">
                  <c:v>-1.6</c:v>
                </c:pt>
                <c:pt idx="121">
                  <c:v>1.4</c:v>
                </c:pt>
                <c:pt idx="122">
                  <c:v>0.5</c:v>
                </c:pt>
                <c:pt idx="123">
                  <c:v>-0.3</c:v>
                </c:pt>
                <c:pt idx="124">
                  <c:v>-3.2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Confianza!$A$56</c:f>
              <c:strCache>
                <c:ptCount val="1"/>
                <c:pt idx="0">
                  <c:v>Evolución futura de los precios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Confianza!$D$56:$EA$56</c:f>
              <c:numCache>
                <c:formatCode>General</c:formatCode>
                <c:ptCount val="128"/>
                <c:pt idx="0">
                  <c:v>8.1</c:v>
                </c:pt>
                <c:pt idx="1">
                  <c:v>8.8000000000000007</c:v>
                </c:pt>
                <c:pt idx="2">
                  <c:v>8.9</c:v>
                </c:pt>
                <c:pt idx="3">
                  <c:v>9.3000000000000007</c:v>
                </c:pt>
                <c:pt idx="4">
                  <c:v>10.7</c:v>
                </c:pt>
                <c:pt idx="5">
                  <c:v>19</c:v>
                </c:pt>
                <c:pt idx="6">
                  <c:v>14.2</c:v>
                </c:pt>
                <c:pt idx="7">
                  <c:v>18</c:v>
                </c:pt>
                <c:pt idx="8">
                  <c:v>16</c:v>
                </c:pt>
                <c:pt idx="9">
                  <c:v>20.8</c:v>
                </c:pt>
                <c:pt idx="10">
                  <c:v>19.5</c:v>
                </c:pt>
                <c:pt idx="11">
                  <c:v>15</c:v>
                </c:pt>
                <c:pt idx="12">
                  <c:v>18.8</c:v>
                </c:pt>
                <c:pt idx="13">
                  <c:v>20.2</c:v>
                </c:pt>
                <c:pt idx="14">
                  <c:v>24.5</c:v>
                </c:pt>
                <c:pt idx="15">
                  <c:v>31.4</c:v>
                </c:pt>
                <c:pt idx="16">
                  <c:v>39</c:v>
                </c:pt>
                <c:pt idx="17">
                  <c:v>41.3</c:v>
                </c:pt>
                <c:pt idx="18">
                  <c:v>45.1</c:v>
                </c:pt>
                <c:pt idx="19">
                  <c:v>46.5</c:v>
                </c:pt>
                <c:pt idx="20">
                  <c:v>51.6</c:v>
                </c:pt>
                <c:pt idx="21">
                  <c:v>51.5</c:v>
                </c:pt>
                <c:pt idx="22">
                  <c:v>52.9</c:v>
                </c:pt>
                <c:pt idx="23">
                  <c:v>42.2</c:v>
                </c:pt>
                <c:pt idx="24">
                  <c:v>30.3</c:v>
                </c:pt>
                <c:pt idx="25">
                  <c:v>24.8</c:v>
                </c:pt>
                <c:pt idx="26">
                  <c:v>22.2</c:v>
                </c:pt>
                <c:pt idx="27">
                  <c:v>21.1</c:v>
                </c:pt>
                <c:pt idx="28">
                  <c:v>19.100000000000001</c:v>
                </c:pt>
                <c:pt idx="29">
                  <c:v>16.7</c:v>
                </c:pt>
                <c:pt idx="30">
                  <c:v>35.9</c:v>
                </c:pt>
                <c:pt idx="31">
                  <c:v>33.9</c:v>
                </c:pt>
                <c:pt idx="32">
                  <c:v>31.5</c:v>
                </c:pt>
                <c:pt idx="33">
                  <c:v>30.2</c:v>
                </c:pt>
                <c:pt idx="34">
                  <c:v>26.8</c:v>
                </c:pt>
                <c:pt idx="35">
                  <c:v>31.3</c:v>
                </c:pt>
                <c:pt idx="36">
                  <c:v>32.200000000000003</c:v>
                </c:pt>
                <c:pt idx="37">
                  <c:v>34.700000000000003</c:v>
                </c:pt>
                <c:pt idx="38">
                  <c:v>33.799999999999997</c:v>
                </c:pt>
                <c:pt idx="39">
                  <c:v>36.1</c:v>
                </c:pt>
                <c:pt idx="40">
                  <c:v>41.7</c:v>
                </c:pt>
                <c:pt idx="41">
                  <c:v>40.200000000000003</c:v>
                </c:pt>
                <c:pt idx="42">
                  <c:v>28</c:v>
                </c:pt>
                <c:pt idx="43">
                  <c:v>23.4</c:v>
                </c:pt>
                <c:pt idx="44">
                  <c:v>26.7</c:v>
                </c:pt>
                <c:pt idx="45">
                  <c:v>13.5</c:v>
                </c:pt>
                <c:pt idx="46">
                  <c:v>11.4</c:v>
                </c:pt>
                <c:pt idx="47">
                  <c:v>16.5</c:v>
                </c:pt>
                <c:pt idx="48">
                  <c:v>11</c:v>
                </c:pt>
                <c:pt idx="49">
                  <c:v>11.9</c:v>
                </c:pt>
                <c:pt idx="50">
                  <c:v>10</c:v>
                </c:pt>
                <c:pt idx="51">
                  <c:v>1.3</c:v>
                </c:pt>
                <c:pt idx="52">
                  <c:v>-1.8</c:v>
                </c:pt>
                <c:pt idx="53">
                  <c:v>-4.9000000000000004</c:v>
                </c:pt>
                <c:pt idx="54">
                  <c:v>-18.100000000000001</c:v>
                </c:pt>
                <c:pt idx="55">
                  <c:v>-17.100000000000001</c:v>
                </c:pt>
                <c:pt idx="56">
                  <c:v>-17.600000000000001</c:v>
                </c:pt>
                <c:pt idx="57">
                  <c:v>-12.5</c:v>
                </c:pt>
                <c:pt idx="58">
                  <c:v>-6.8</c:v>
                </c:pt>
                <c:pt idx="59">
                  <c:v>-2</c:v>
                </c:pt>
                <c:pt idx="60">
                  <c:v>2.4</c:v>
                </c:pt>
                <c:pt idx="61">
                  <c:v>4.4000000000000004</c:v>
                </c:pt>
                <c:pt idx="62">
                  <c:v>8</c:v>
                </c:pt>
                <c:pt idx="63">
                  <c:v>12.6</c:v>
                </c:pt>
                <c:pt idx="64">
                  <c:v>13.9</c:v>
                </c:pt>
                <c:pt idx="65">
                  <c:v>10.3</c:v>
                </c:pt>
                <c:pt idx="66">
                  <c:v>8.4</c:v>
                </c:pt>
                <c:pt idx="67">
                  <c:v>10</c:v>
                </c:pt>
                <c:pt idx="68">
                  <c:v>5.9</c:v>
                </c:pt>
                <c:pt idx="69">
                  <c:v>8.9</c:v>
                </c:pt>
                <c:pt idx="70">
                  <c:v>13.8</c:v>
                </c:pt>
                <c:pt idx="71">
                  <c:v>22</c:v>
                </c:pt>
                <c:pt idx="72">
                  <c:v>28.9</c:v>
                </c:pt>
                <c:pt idx="73">
                  <c:v>30.2</c:v>
                </c:pt>
                <c:pt idx="74">
                  <c:v>33.5</c:v>
                </c:pt>
                <c:pt idx="75">
                  <c:v>33.5</c:v>
                </c:pt>
                <c:pt idx="76">
                  <c:v>28.1</c:v>
                </c:pt>
                <c:pt idx="77">
                  <c:v>30.2</c:v>
                </c:pt>
                <c:pt idx="78">
                  <c:v>30</c:v>
                </c:pt>
                <c:pt idx="79">
                  <c:v>29.2</c:v>
                </c:pt>
                <c:pt idx="80">
                  <c:v>29.2</c:v>
                </c:pt>
                <c:pt idx="81">
                  <c:v>30.8</c:v>
                </c:pt>
                <c:pt idx="82">
                  <c:v>30.8</c:v>
                </c:pt>
                <c:pt idx="83">
                  <c:v>25.1</c:v>
                </c:pt>
                <c:pt idx="84">
                  <c:v>29.7</c:v>
                </c:pt>
                <c:pt idx="85">
                  <c:v>30.2</c:v>
                </c:pt>
                <c:pt idx="86">
                  <c:v>30.2</c:v>
                </c:pt>
                <c:pt idx="87">
                  <c:v>23.5</c:v>
                </c:pt>
                <c:pt idx="88">
                  <c:v>21.3</c:v>
                </c:pt>
                <c:pt idx="89">
                  <c:v>24.8</c:v>
                </c:pt>
                <c:pt idx="90">
                  <c:v>26.8</c:v>
                </c:pt>
                <c:pt idx="91">
                  <c:v>29.3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27.6</c:v>
                </c:pt>
                <c:pt idx="96">
                  <c:v>26.5</c:v>
                </c:pt>
                <c:pt idx="97">
                  <c:v>25.6</c:v>
                </c:pt>
                <c:pt idx="98">
                  <c:v>25.4</c:v>
                </c:pt>
                <c:pt idx="99">
                  <c:v>21.6</c:v>
                </c:pt>
                <c:pt idx="100">
                  <c:v>20.6</c:v>
                </c:pt>
                <c:pt idx="101">
                  <c:v>23.5</c:v>
                </c:pt>
                <c:pt idx="102">
                  <c:v>28.2</c:v>
                </c:pt>
                <c:pt idx="103">
                  <c:v>26.8</c:v>
                </c:pt>
                <c:pt idx="104">
                  <c:v>26.5</c:v>
                </c:pt>
                <c:pt idx="105">
                  <c:v>24.6</c:v>
                </c:pt>
                <c:pt idx="106">
                  <c:v>25.5</c:v>
                </c:pt>
                <c:pt idx="107">
                  <c:v>24</c:v>
                </c:pt>
                <c:pt idx="108">
                  <c:v>22</c:v>
                </c:pt>
                <c:pt idx="109">
                  <c:v>19.899999999999999</c:v>
                </c:pt>
                <c:pt idx="110">
                  <c:v>18</c:v>
                </c:pt>
                <c:pt idx="111">
                  <c:v>18.100000000000001</c:v>
                </c:pt>
                <c:pt idx="112">
                  <c:v>14.6</c:v>
                </c:pt>
                <c:pt idx="113">
                  <c:v>15.3</c:v>
                </c:pt>
                <c:pt idx="114">
                  <c:v>14.8</c:v>
                </c:pt>
                <c:pt idx="115">
                  <c:v>10</c:v>
                </c:pt>
                <c:pt idx="116">
                  <c:v>11.1</c:v>
                </c:pt>
                <c:pt idx="117">
                  <c:v>8.5</c:v>
                </c:pt>
                <c:pt idx="118">
                  <c:v>6.2</c:v>
                </c:pt>
                <c:pt idx="119">
                  <c:v>0.5</c:v>
                </c:pt>
                <c:pt idx="120">
                  <c:v>-0.7</c:v>
                </c:pt>
                <c:pt idx="121">
                  <c:v>1.7</c:v>
                </c:pt>
                <c:pt idx="122">
                  <c:v>2.1</c:v>
                </c:pt>
                <c:pt idx="123">
                  <c:v>8.3000000000000007</c:v>
                </c:pt>
                <c:pt idx="124">
                  <c:v>7.8</c:v>
                </c:pt>
                <c:pt idx="125">
                  <c:v>7</c:v>
                </c:pt>
                <c:pt idx="126">
                  <c:v>1</c:v>
                </c:pt>
                <c:pt idx="127">
                  <c:v>6.6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Confianza!$A$57</c:f>
              <c:strCache>
                <c:ptCount val="1"/>
                <c:pt idx="0">
                  <c:v>Expectativas desempleo 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Confianza!$D$57:$EA$57</c:f>
              <c:numCache>
                <c:formatCode>General</c:formatCode>
                <c:ptCount val="128"/>
                <c:pt idx="0">
                  <c:v>47</c:v>
                </c:pt>
                <c:pt idx="1">
                  <c:v>46.1</c:v>
                </c:pt>
                <c:pt idx="2">
                  <c:v>35.1</c:v>
                </c:pt>
                <c:pt idx="3">
                  <c:v>28.6</c:v>
                </c:pt>
                <c:pt idx="4">
                  <c:v>31</c:v>
                </c:pt>
                <c:pt idx="5">
                  <c:v>31.3</c:v>
                </c:pt>
                <c:pt idx="6">
                  <c:v>33.700000000000003</c:v>
                </c:pt>
                <c:pt idx="7">
                  <c:v>25.2</c:v>
                </c:pt>
                <c:pt idx="8">
                  <c:v>24.8</c:v>
                </c:pt>
                <c:pt idx="9">
                  <c:v>29.5</c:v>
                </c:pt>
                <c:pt idx="10">
                  <c:v>21.6</c:v>
                </c:pt>
                <c:pt idx="11">
                  <c:v>17.899999999999999</c:v>
                </c:pt>
                <c:pt idx="12">
                  <c:v>26.2</c:v>
                </c:pt>
                <c:pt idx="13">
                  <c:v>26.6</c:v>
                </c:pt>
                <c:pt idx="14">
                  <c:v>17.2</c:v>
                </c:pt>
                <c:pt idx="15">
                  <c:v>10.3</c:v>
                </c:pt>
                <c:pt idx="16">
                  <c:v>8.5</c:v>
                </c:pt>
                <c:pt idx="17">
                  <c:v>13.4</c:v>
                </c:pt>
                <c:pt idx="18">
                  <c:v>13.8</c:v>
                </c:pt>
                <c:pt idx="19">
                  <c:v>13.3</c:v>
                </c:pt>
                <c:pt idx="20">
                  <c:v>14.7</c:v>
                </c:pt>
                <c:pt idx="21">
                  <c:v>12.5</c:v>
                </c:pt>
                <c:pt idx="22">
                  <c:v>0.2</c:v>
                </c:pt>
                <c:pt idx="23">
                  <c:v>-3.8</c:v>
                </c:pt>
                <c:pt idx="24">
                  <c:v>-4.7</c:v>
                </c:pt>
                <c:pt idx="25">
                  <c:v>-5.7</c:v>
                </c:pt>
                <c:pt idx="26">
                  <c:v>-14.4</c:v>
                </c:pt>
                <c:pt idx="27">
                  <c:v>-18.600000000000001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-4.8</c:v>
                </c:pt>
                <c:pt idx="31">
                  <c:v>-1.7</c:v>
                </c:pt>
                <c:pt idx="32">
                  <c:v>-7.1</c:v>
                </c:pt>
                <c:pt idx="33">
                  <c:v>-4.0999999999999996</c:v>
                </c:pt>
                <c:pt idx="34">
                  <c:v>-2.1</c:v>
                </c:pt>
                <c:pt idx="35">
                  <c:v>-2.2000000000000002</c:v>
                </c:pt>
                <c:pt idx="36">
                  <c:v>3.2</c:v>
                </c:pt>
                <c:pt idx="37">
                  <c:v>3.6</c:v>
                </c:pt>
                <c:pt idx="38">
                  <c:v>-7.7</c:v>
                </c:pt>
                <c:pt idx="39">
                  <c:v>-6.3</c:v>
                </c:pt>
                <c:pt idx="40">
                  <c:v>-5.2</c:v>
                </c:pt>
                <c:pt idx="41">
                  <c:v>0.8</c:v>
                </c:pt>
                <c:pt idx="42">
                  <c:v>14.9</c:v>
                </c:pt>
                <c:pt idx="43">
                  <c:v>12.5</c:v>
                </c:pt>
                <c:pt idx="44">
                  <c:v>16.2</c:v>
                </c:pt>
                <c:pt idx="45">
                  <c:v>31.1</c:v>
                </c:pt>
                <c:pt idx="46">
                  <c:v>48.1</c:v>
                </c:pt>
                <c:pt idx="47">
                  <c:v>54.3</c:v>
                </c:pt>
                <c:pt idx="48">
                  <c:v>63.7</c:v>
                </c:pt>
                <c:pt idx="49">
                  <c:v>71.900000000000006</c:v>
                </c:pt>
                <c:pt idx="50">
                  <c:v>71</c:v>
                </c:pt>
                <c:pt idx="51">
                  <c:v>69.8</c:v>
                </c:pt>
                <c:pt idx="52">
                  <c:v>66.900000000000006</c:v>
                </c:pt>
                <c:pt idx="53">
                  <c:v>63.1</c:v>
                </c:pt>
                <c:pt idx="54">
                  <c:v>61.6</c:v>
                </c:pt>
                <c:pt idx="55">
                  <c:v>55.2</c:v>
                </c:pt>
                <c:pt idx="56">
                  <c:v>51.9</c:v>
                </c:pt>
                <c:pt idx="57">
                  <c:v>59</c:v>
                </c:pt>
                <c:pt idx="58">
                  <c:v>53.1</c:v>
                </c:pt>
                <c:pt idx="59">
                  <c:v>57</c:v>
                </c:pt>
                <c:pt idx="60">
                  <c:v>53.4</c:v>
                </c:pt>
                <c:pt idx="61">
                  <c:v>44.7</c:v>
                </c:pt>
                <c:pt idx="62">
                  <c:v>25</c:v>
                </c:pt>
                <c:pt idx="63">
                  <c:v>23.1</c:v>
                </c:pt>
                <c:pt idx="64">
                  <c:v>19.600000000000001</c:v>
                </c:pt>
                <c:pt idx="65">
                  <c:v>4.0999999999999996</c:v>
                </c:pt>
                <c:pt idx="66">
                  <c:v>3.6</c:v>
                </c:pt>
                <c:pt idx="67">
                  <c:v>-2.1</c:v>
                </c:pt>
                <c:pt idx="68">
                  <c:v>-5.7</c:v>
                </c:pt>
                <c:pt idx="69">
                  <c:v>-11.4</c:v>
                </c:pt>
                <c:pt idx="70">
                  <c:v>-8.1999999999999993</c:v>
                </c:pt>
                <c:pt idx="71">
                  <c:v>-7.3</c:v>
                </c:pt>
                <c:pt idx="72">
                  <c:v>-5</c:v>
                </c:pt>
                <c:pt idx="73">
                  <c:v>-7.4</c:v>
                </c:pt>
                <c:pt idx="74">
                  <c:v>-12.8</c:v>
                </c:pt>
                <c:pt idx="75">
                  <c:v>-13.6</c:v>
                </c:pt>
                <c:pt idx="76">
                  <c:v>-12.1</c:v>
                </c:pt>
                <c:pt idx="77">
                  <c:v>-13.6</c:v>
                </c:pt>
                <c:pt idx="78">
                  <c:v>4.4000000000000004</c:v>
                </c:pt>
                <c:pt idx="79">
                  <c:v>7.1</c:v>
                </c:pt>
                <c:pt idx="80">
                  <c:v>9.8000000000000007</c:v>
                </c:pt>
                <c:pt idx="81">
                  <c:v>6.7</c:v>
                </c:pt>
                <c:pt idx="82">
                  <c:v>7.2</c:v>
                </c:pt>
                <c:pt idx="83">
                  <c:v>3.4</c:v>
                </c:pt>
                <c:pt idx="84">
                  <c:v>9.1</c:v>
                </c:pt>
                <c:pt idx="85">
                  <c:v>5.6</c:v>
                </c:pt>
                <c:pt idx="86">
                  <c:v>6</c:v>
                </c:pt>
                <c:pt idx="87">
                  <c:v>1.3</c:v>
                </c:pt>
                <c:pt idx="88">
                  <c:v>7.8</c:v>
                </c:pt>
                <c:pt idx="89">
                  <c:v>8.6</c:v>
                </c:pt>
                <c:pt idx="90">
                  <c:v>21.2</c:v>
                </c:pt>
                <c:pt idx="91">
                  <c:v>22.4</c:v>
                </c:pt>
                <c:pt idx="92">
                  <c:v>22</c:v>
                </c:pt>
                <c:pt idx="93">
                  <c:v>25.3</c:v>
                </c:pt>
                <c:pt idx="94">
                  <c:v>26</c:v>
                </c:pt>
                <c:pt idx="95">
                  <c:v>21.5</c:v>
                </c:pt>
                <c:pt idx="96">
                  <c:v>21.5</c:v>
                </c:pt>
                <c:pt idx="97">
                  <c:v>15.6</c:v>
                </c:pt>
                <c:pt idx="98">
                  <c:v>12.7</c:v>
                </c:pt>
                <c:pt idx="99">
                  <c:v>12.3</c:v>
                </c:pt>
                <c:pt idx="100">
                  <c:v>10.7</c:v>
                </c:pt>
                <c:pt idx="101">
                  <c:v>9.5</c:v>
                </c:pt>
                <c:pt idx="102">
                  <c:v>15.2</c:v>
                </c:pt>
                <c:pt idx="103">
                  <c:v>17</c:v>
                </c:pt>
                <c:pt idx="104">
                  <c:v>18.899999999999999</c:v>
                </c:pt>
                <c:pt idx="105">
                  <c:v>13.5</c:v>
                </c:pt>
                <c:pt idx="106">
                  <c:v>17.8</c:v>
                </c:pt>
                <c:pt idx="107">
                  <c:v>12.6</c:v>
                </c:pt>
                <c:pt idx="108">
                  <c:v>10.199999999999999</c:v>
                </c:pt>
                <c:pt idx="109">
                  <c:v>4.7</c:v>
                </c:pt>
                <c:pt idx="110">
                  <c:v>2.7</c:v>
                </c:pt>
                <c:pt idx="111">
                  <c:v>-0.9</c:v>
                </c:pt>
                <c:pt idx="112">
                  <c:v>-1.3</c:v>
                </c:pt>
                <c:pt idx="113">
                  <c:v>2.1</c:v>
                </c:pt>
                <c:pt idx="114">
                  <c:v>10.6</c:v>
                </c:pt>
                <c:pt idx="115">
                  <c:v>12.4</c:v>
                </c:pt>
                <c:pt idx="116">
                  <c:v>13.4</c:v>
                </c:pt>
                <c:pt idx="117">
                  <c:v>14.5</c:v>
                </c:pt>
                <c:pt idx="118">
                  <c:v>12.7</c:v>
                </c:pt>
                <c:pt idx="119">
                  <c:v>8.1999999999999993</c:v>
                </c:pt>
                <c:pt idx="120">
                  <c:v>8.5</c:v>
                </c:pt>
                <c:pt idx="121">
                  <c:v>-1.2</c:v>
                </c:pt>
                <c:pt idx="122">
                  <c:v>-2.5</c:v>
                </c:pt>
                <c:pt idx="123">
                  <c:v>-1.8</c:v>
                </c:pt>
                <c:pt idx="124">
                  <c:v>-2</c:v>
                </c:pt>
                <c:pt idx="125">
                  <c:v>-0.1</c:v>
                </c:pt>
                <c:pt idx="126">
                  <c:v>8.5</c:v>
                </c:pt>
                <c:pt idx="127">
                  <c:v>18.899999999999999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72960"/>
        <c:axId val="327674496"/>
      </c:lineChart>
      <c:dateAx>
        <c:axId val="327672960"/>
        <c:scaling>
          <c:orientation val="minMax"/>
          <c:min val="41365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lang="es-ES"/>
            </a:pPr>
            <a:endParaRPr lang="en-US"/>
          </a:p>
        </c:txPr>
        <c:crossAx val="327674496"/>
        <c:crosses val="autoZero"/>
        <c:auto val="1"/>
        <c:lblOffset val="100"/>
        <c:baseTimeUnit val="months"/>
      </c:dateAx>
      <c:valAx>
        <c:axId val="327674496"/>
        <c:scaling>
          <c:orientation val="minMax"/>
          <c:max val="3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67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81319021916651"/>
          <c:y val="7.6220472440944875E-2"/>
          <c:w val="0.32953493509357734"/>
          <c:h val="0.87234181229205132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06871371929206E-2"/>
          <c:y val="5.5031076505771367E-2"/>
          <c:w val="0.57154397507117538"/>
          <c:h val="0.73009083901687055"/>
        </c:manualLayout>
      </c:layout>
      <c:lineChart>
        <c:grouping val="standard"/>
        <c:varyColors val="0"/>
        <c:ser>
          <c:idx val="6"/>
          <c:order val="0"/>
          <c:tx>
            <c:strRef>
              <c:f>Confianza!$A$49</c:f>
              <c:strCache>
                <c:ptCount val="1"/>
                <c:pt idx="0">
                  <c:v>Confianza del Consumidor</c:v>
                </c:pt>
              </c:strCache>
            </c:strRef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Confianza!$D$49:$EA$49</c:f>
              <c:numCache>
                <c:formatCode>General</c:formatCode>
                <c:ptCount val="128"/>
                <c:pt idx="0">
                  <c:v>-16</c:v>
                </c:pt>
                <c:pt idx="1">
                  <c:v>-18.2</c:v>
                </c:pt>
                <c:pt idx="2">
                  <c:v>-14.5</c:v>
                </c:pt>
                <c:pt idx="3">
                  <c:v>-13.1</c:v>
                </c:pt>
                <c:pt idx="4">
                  <c:v>-14.5</c:v>
                </c:pt>
                <c:pt idx="5">
                  <c:v>-15.9</c:v>
                </c:pt>
                <c:pt idx="6">
                  <c:v>-14.8</c:v>
                </c:pt>
                <c:pt idx="7">
                  <c:v>-13.1</c:v>
                </c:pt>
                <c:pt idx="8">
                  <c:v>-11</c:v>
                </c:pt>
                <c:pt idx="9">
                  <c:v>-12.2</c:v>
                </c:pt>
                <c:pt idx="10">
                  <c:v>-8.3000000000000007</c:v>
                </c:pt>
                <c:pt idx="11">
                  <c:v>-6.3</c:v>
                </c:pt>
                <c:pt idx="12">
                  <c:v>-8.1999999999999993</c:v>
                </c:pt>
                <c:pt idx="13">
                  <c:v>-8.4</c:v>
                </c:pt>
                <c:pt idx="14">
                  <c:v>-5.4</c:v>
                </c:pt>
                <c:pt idx="15">
                  <c:v>-2.7</c:v>
                </c:pt>
                <c:pt idx="16">
                  <c:v>-4.4000000000000004</c:v>
                </c:pt>
                <c:pt idx="17">
                  <c:v>-5.4</c:v>
                </c:pt>
                <c:pt idx="18">
                  <c:v>-7.3</c:v>
                </c:pt>
                <c:pt idx="19">
                  <c:v>-6.3</c:v>
                </c:pt>
                <c:pt idx="20">
                  <c:v>-7.4</c:v>
                </c:pt>
                <c:pt idx="21">
                  <c:v>-5.5</c:v>
                </c:pt>
                <c:pt idx="22">
                  <c:v>-1.8</c:v>
                </c:pt>
                <c:pt idx="23">
                  <c:v>-0.1</c:v>
                </c:pt>
                <c:pt idx="24">
                  <c:v>1.7</c:v>
                </c:pt>
                <c:pt idx="25">
                  <c:v>3</c:v>
                </c:pt>
                <c:pt idx="26">
                  <c:v>7.2</c:v>
                </c:pt>
                <c:pt idx="27">
                  <c:v>10.199999999999999</c:v>
                </c:pt>
                <c:pt idx="28">
                  <c:v>9.1999999999999993</c:v>
                </c:pt>
                <c:pt idx="29">
                  <c:v>9</c:v>
                </c:pt>
                <c:pt idx="30">
                  <c:v>4.4000000000000004</c:v>
                </c:pt>
                <c:pt idx="31">
                  <c:v>2.2999999999999998</c:v>
                </c:pt>
                <c:pt idx="32">
                  <c:v>2.9</c:v>
                </c:pt>
                <c:pt idx="33">
                  <c:v>1.9</c:v>
                </c:pt>
                <c:pt idx="34">
                  <c:v>1.4</c:v>
                </c:pt>
                <c:pt idx="35">
                  <c:v>-0.8</c:v>
                </c:pt>
                <c:pt idx="36">
                  <c:v>-3.6</c:v>
                </c:pt>
                <c:pt idx="37">
                  <c:v>-2.8</c:v>
                </c:pt>
                <c:pt idx="38">
                  <c:v>0.7</c:v>
                </c:pt>
                <c:pt idx="39">
                  <c:v>-2.7</c:v>
                </c:pt>
                <c:pt idx="40">
                  <c:v>-2.6</c:v>
                </c:pt>
                <c:pt idx="41">
                  <c:v>-6.6</c:v>
                </c:pt>
                <c:pt idx="42">
                  <c:v>-10.199999999999999</c:v>
                </c:pt>
                <c:pt idx="43">
                  <c:v>-9.1</c:v>
                </c:pt>
                <c:pt idx="44">
                  <c:v>-12.1</c:v>
                </c:pt>
                <c:pt idx="45">
                  <c:v>-16.3</c:v>
                </c:pt>
                <c:pt idx="46">
                  <c:v>-23.4</c:v>
                </c:pt>
                <c:pt idx="47">
                  <c:v>-27.5</c:v>
                </c:pt>
                <c:pt idx="48">
                  <c:v>-29.9</c:v>
                </c:pt>
                <c:pt idx="49">
                  <c:v>-32.799999999999997</c:v>
                </c:pt>
                <c:pt idx="50">
                  <c:v>-32.9</c:v>
                </c:pt>
                <c:pt idx="51">
                  <c:v>-32.4</c:v>
                </c:pt>
                <c:pt idx="52">
                  <c:v>-28.8</c:v>
                </c:pt>
                <c:pt idx="53">
                  <c:v>-25.5</c:v>
                </c:pt>
                <c:pt idx="54">
                  <c:v>-22.6</c:v>
                </c:pt>
                <c:pt idx="55">
                  <c:v>-19.2</c:v>
                </c:pt>
                <c:pt idx="56">
                  <c:v>-16.3</c:v>
                </c:pt>
                <c:pt idx="57">
                  <c:v>-18.5</c:v>
                </c:pt>
                <c:pt idx="58">
                  <c:v>-15.7</c:v>
                </c:pt>
                <c:pt idx="59">
                  <c:v>-17.8</c:v>
                </c:pt>
                <c:pt idx="60">
                  <c:v>-17.399999999999999</c:v>
                </c:pt>
                <c:pt idx="61">
                  <c:v>-13.2</c:v>
                </c:pt>
                <c:pt idx="62">
                  <c:v>-6.5</c:v>
                </c:pt>
                <c:pt idx="63">
                  <c:v>-9.3000000000000007</c:v>
                </c:pt>
                <c:pt idx="64">
                  <c:v>-9.5</c:v>
                </c:pt>
                <c:pt idx="65">
                  <c:v>0.1</c:v>
                </c:pt>
                <c:pt idx="66">
                  <c:v>2.9</c:v>
                </c:pt>
                <c:pt idx="67">
                  <c:v>4.7</c:v>
                </c:pt>
                <c:pt idx="68">
                  <c:v>6.7</c:v>
                </c:pt>
                <c:pt idx="69">
                  <c:v>10.9</c:v>
                </c:pt>
                <c:pt idx="70">
                  <c:v>9.6</c:v>
                </c:pt>
                <c:pt idx="71">
                  <c:v>8.9</c:v>
                </c:pt>
                <c:pt idx="72">
                  <c:v>8.6999999999999993</c:v>
                </c:pt>
                <c:pt idx="73">
                  <c:v>8.5</c:v>
                </c:pt>
                <c:pt idx="74">
                  <c:v>7.9</c:v>
                </c:pt>
                <c:pt idx="75">
                  <c:v>9</c:v>
                </c:pt>
                <c:pt idx="76">
                  <c:v>9.8000000000000007</c:v>
                </c:pt>
                <c:pt idx="77">
                  <c:v>8.4</c:v>
                </c:pt>
                <c:pt idx="78">
                  <c:v>0.2</c:v>
                </c:pt>
                <c:pt idx="79">
                  <c:v>-1.9</c:v>
                </c:pt>
                <c:pt idx="80">
                  <c:v>-3.3</c:v>
                </c:pt>
                <c:pt idx="81">
                  <c:v>-2.9</c:v>
                </c:pt>
                <c:pt idx="82">
                  <c:v>-2.2000000000000002</c:v>
                </c:pt>
                <c:pt idx="83">
                  <c:v>0.5</c:v>
                </c:pt>
                <c:pt idx="84">
                  <c:v>-0.8</c:v>
                </c:pt>
                <c:pt idx="85">
                  <c:v>-0.6</c:v>
                </c:pt>
                <c:pt idx="86">
                  <c:v>-2.2999999999999998</c:v>
                </c:pt>
                <c:pt idx="87">
                  <c:v>0.4</c:v>
                </c:pt>
                <c:pt idx="88">
                  <c:v>-1.3</c:v>
                </c:pt>
                <c:pt idx="89">
                  <c:v>-4.5999999999999996</c:v>
                </c:pt>
                <c:pt idx="90">
                  <c:v>-8.8000000000000007</c:v>
                </c:pt>
                <c:pt idx="91">
                  <c:v>-10.3</c:v>
                </c:pt>
                <c:pt idx="92">
                  <c:v>-9.3000000000000007</c:v>
                </c:pt>
                <c:pt idx="93">
                  <c:v>-10.199999999999999</c:v>
                </c:pt>
                <c:pt idx="94">
                  <c:v>-10.4</c:v>
                </c:pt>
                <c:pt idx="95">
                  <c:v>-7.6</c:v>
                </c:pt>
                <c:pt idx="96">
                  <c:v>-6.4</c:v>
                </c:pt>
                <c:pt idx="97">
                  <c:v>-5.4</c:v>
                </c:pt>
                <c:pt idx="98">
                  <c:v>-4.9000000000000004</c:v>
                </c:pt>
                <c:pt idx="99">
                  <c:v>-4.5</c:v>
                </c:pt>
                <c:pt idx="100">
                  <c:v>-3.2</c:v>
                </c:pt>
                <c:pt idx="101">
                  <c:v>-2.2999999999999998</c:v>
                </c:pt>
                <c:pt idx="102">
                  <c:v>-3.4</c:v>
                </c:pt>
                <c:pt idx="103">
                  <c:v>-4</c:v>
                </c:pt>
                <c:pt idx="104">
                  <c:v>-4.2</c:v>
                </c:pt>
                <c:pt idx="105">
                  <c:v>-2.1</c:v>
                </c:pt>
                <c:pt idx="106">
                  <c:v>-2.2000000000000002</c:v>
                </c:pt>
                <c:pt idx="107">
                  <c:v>-0.8</c:v>
                </c:pt>
                <c:pt idx="108">
                  <c:v>-0.7</c:v>
                </c:pt>
                <c:pt idx="109">
                  <c:v>2.2999999999999998</c:v>
                </c:pt>
                <c:pt idx="110">
                  <c:v>3.1</c:v>
                </c:pt>
                <c:pt idx="111">
                  <c:v>5.5</c:v>
                </c:pt>
                <c:pt idx="112">
                  <c:v>4.3</c:v>
                </c:pt>
                <c:pt idx="113">
                  <c:v>3.9</c:v>
                </c:pt>
                <c:pt idx="114">
                  <c:v>0.3</c:v>
                </c:pt>
                <c:pt idx="115">
                  <c:v>-1.1000000000000001</c:v>
                </c:pt>
                <c:pt idx="116">
                  <c:v>-0.7</c:v>
                </c:pt>
                <c:pt idx="117">
                  <c:v>-1.6</c:v>
                </c:pt>
                <c:pt idx="118">
                  <c:v>-1.4</c:v>
                </c:pt>
                <c:pt idx="119">
                  <c:v>0</c:v>
                </c:pt>
                <c:pt idx="120">
                  <c:v>-0.1</c:v>
                </c:pt>
                <c:pt idx="121">
                  <c:v>3.2</c:v>
                </c:pt>
                <c:pt idx="122">
                  <c:v>3.3</c:v>
                </c:pt>
                <c:pt idx="123">
                  <c:v>3</c:v>
                </c:pt>
                <c:pt idx="124">
                  <c:v>2.8</c:v>
                </c:pt>
                <c:pt idx="125">
                  <c:v>1.4</c:v>
                </c:pt>
                <c:pt idx="126">
                  <c:v>0.7</c:v>
                </c:pt>
                <c:pt idx="127">
                  <c:v>-2.9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Confianza!$A$60</c:f>
              <c:strCache>
                <c:ptCount val="1"/>
                <c:pt idx="0">
                  <c:v>Ahorro Actual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Confianza!$D$60:$EA$60</c:f>
              <c:numCache>
                <c:formatCode>General</c:formatCode>
                <c:ptCount val="128"/>
                <c:pt idx="0">
                  <c:v>44.8</c:v>
                </c:pt>
                <c:pt idx="1">
                  <c:v>42.1</c:v>
                </c:pt>
                <c:pt idx="2">
                  <c:v>43.7</c:v>
                </c:pt>
                <c:pt idx="3">
                  <c:v>42.3</c:v>
                </c:pt>
                <c:pt idx="4">
                  <c:v>45</c:v>
                </c:pt>
                <c:pt idx="5">
                  <c:v>43.4</c:v>
                </c:pt>
                <c:pt idx="6">
                  <c:v>44.8</c:v>
                </c:pt>
                <c:pt idx="7">
                  <c:v>44.8</c:v>
                </c:pt>
                <c:pt idx="8">
                  <c:v>46.4</c:v>
                </c:pt>
                <c:pt idx="9">
                  <c:v>46.7</c:v>
                </c:pt>
                <c:pt idx="10">
                  <c:v>46.4</c:v>
                </c:pt>
                <c:pt idx="11">
                  <c:v>45.1</c:v>
                </c:pt>
                <c:pt idx="12">
                  <c:v>46.1</c:v>
                </c:pt>
                <c:pt idx="13">
                  <c:v>46.5</c:v>
                </c:pt>
                <c:pt idx="14">
                  <c:v>42.9</c:v>
                </c:pt>
                <c:pt idx="15">
                  <c:v>46.8</c:v>
                </c:pt>
                <c:pt idx="16">
                  <c:v>42.7</c:v>
                </c:pt>
                <c:pt idx="17">
                  <c:v>45.6</c:v>
                </c:pt>
                <c:pt idx="18">
                  <c:v>45.8</c:v>
                </c:pt>
                <c:pt idx="19">
                  <c:v>47.6</c:v>
                </c:pt>
                <c:pt idx="20">
                  <c:v>47.1</c:v>
                </c:pt>
                <c:pt idx="21">
                  <c:v>47.7</c:v>
                </c:pt>
                <c:pt idx="22">
                  <c:v>45.5</c:v>
                </c:pt>
                <c:pt idx="23">
                  <c:v>46.5</c:v>
                </c:pt>
                <c:pt idx="24">
                  <c:v>48</c:v>
                </c:pt>
                <c:pt idx="25">
                  <c:v>47.3</c:v>
                </c:pt>
                <c:pt idx="26">
                  <c:v>45</c:v>
                </c:pt>
                <c:pt idx="27">
                  <c:v>50.6</c:v>
                </c:pt>
                <c:pt idx="28">
                  <c:v>49</c:v>
                </c:pt>
                <c:pt idx="29">
                  <c:v>49.8</c:v>
                </c:pt>
                <c:pt idx="30">
                  <c:v>48.9</c:v>
                </c:pt>
                <c:pt idx="31">
                  <c:v>49.7</c:v>
                </c:pt>
                <c:pt idx="32">
                  <c:v>48.6</c:v>
                </c:pt>
                <c:pt idx="33">
                  <c:v>50.2</c:v>
                </c:pt>
                <c:pt idx="34">
                  <c:v>50.1</c:v>
                </c:pt>
                <c:pt idx="35">
                  <c:v>51.1</c:v>
                </c:pt>
                <c:pt idx="36">
                  <c:v>48.7</c:v>
                </c:pt>
                <c:pt idx="37">
                  <c:v>49.5</c:v>
                </c:pt>
                <c:pt idx="38">
                  <c:v>50.4</c:v>
                </c:pt>
                <c:pt idx="39">
                  <c:v>48.8</c:v>
                </c:pt>
                <c:pt idx="40">
                  <c:v>53.6</c:v>
                </c:pt>
                <c:pt idx="41">
                  <c:v>50.6</c:v>
                </c:pt>
                <c:pt idx="42">
                  <c:v>50.7</c:v>
                </c:pt>
                <c:pt idx="43">
                  <c:v>48</c:v>
                </c:pt>
                <c:pt idx="44">
                  <c:v>44.4</c:v>
                </c:pt>
                <c:pt idx="45">
                  <c:v>41.8</c:v>
                </c:pt>
                <c:pt idx="46">
                  <c:v>42.1</c:v>
                </c:pt>
                <c:pt idx="47">
                  <c:v>40.5</c:v>
                </c:pt>
                <c:pt idx="48">
                  <c:v>42.9</c:v>
                </c:pt>
                <c:pt idx="49">
                  <c:v>41.6</c:v>
                </c:pt>
                <c:pt idx="50">
                  <c:v>40.799999999999997</c:v>
                </c:pt>
                <c:pt idx="51">
                  <c:v>40.1</c:v>
                </c:pt>
                <c:pt idx="52">
                  <c:v>41.1</c:v>
                </c:pt>
                <c:pt idx="53">
                  <c:v>35.799999999999997</c:v>
                </c:pt>
                <c:pt idx="54">
                  <c:v>40.4</c:v>
                </c:pt>
                <c:pt idx="55">
                  <c:v>39.6</c:v>
                </c:pt>
                <c:pt idx="56">
                  <c:v>43.4</c:v>
                </c:pt>
                <c:pt idx="57">
                  <c:v>40.4</c:v>
                </c:pt>
                <c:pt idx="58">
                  <c:v>44</c:v>
                </c:pt>
                <c:pt idx="59">
                  <c:v>44.5</c:v>
                </c:pt>
                <c:pt idx="60">
                  <c:v>42.5</c:v>
                </c:pt>
                <c:pt idx="61">
                  <c:v>40.1</c:v>
                </c:pt>
                <c:pt idx="62">
                  <c:v>41.2</c:v>
                </c:pt>
                <c:pt idx="63">
                  <c:v>37.799999999999997</c:v>
                </c:pt>
                <c:pt idx="64">
                  <c:v>30.7</c:v>
                </c:pt>
                <c:pt idx="65">
                  <c:v>37.9</c:v>
                </c:pt>
                <c:pt idx="66">
                  <c:v>37.1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41.3</c:v>
                </c:pt>
                <c:pt idx="70">
                  <c:v>40.5</c:v>
                </c:pt>
                <c:pt idx="71">
                  <c:v>39.700000000000003</c:v>
                </c:pt>
                <c:pt idx="72">
                  <c:v>37.799999999999997</c:v>
                </c:pt>
                <c:pt idx="73">
                  <c:v>38.9</c:v>
                </c:pt>
                <c:pt idx="74">
                  <c:v>41.8</c:v>
                </c:pt>
                <c:pt idx="75">
                  <c:v>40.700000000000003</c:v>
                </c:pt>
                <c:pt idx="76">
                  <c:v>41.9</c:v>
                </c:pt>
                <c:pt idx="77">
                  <c:v>42.9</c:v>
                </c:pt>
                <c:pt idx="78">
                  <c:v>36.700000000000003</c:v>
                </c:pt>
                <c:pt idx="79">
                  <c:v>34.4</c:v>
                </c:pt>
                <c:pt idx="80">
                  <c:v>34.1</c:v>
                </c:pt>
                <c:pt idx="81">
                  <c:v>32.1</c:v>
                </c:pt>
                <c:pt idx="82">
                  <c:v>30.9</c:v>
                </c:pt>
                <c:pt idx="83">
                  <c:v>30.5</c:v>
                </c:pt>
                <c:pt idx="84">
                  <c:v>34.200000000000003</c:v>
                </c:pt>
                <c:pt idx="85">
                  <c:v>32.299999999999997</c:v>
                </c:pt>
                <c:pt idx="86">
                  <c:v>32.200000000000003</c:v>
                </c:pt>
                <c:pt idx="87">
                  <c:v>32.4</c:v>
                </c:pt>
                <c:pt idx="88">
                  <c:v>34.200000000000003</c:v>
                </c:pt>
                <c:pt idx="89">
                  <c:v>29.2</c:v>
                </c:pt>
                <c:pt idx="90">
                  <c:v>26.6</c:v>
                </c:pt>
                <c:pt idx="91">
                  <c:v>28.3</c:v>
                </c:pt>
                <c:pt idx="92">
                  <c:v>27.4</c:v>
                </c:pt>
                <c:pt idx="93">
                  <c:v>29.5</c:v>
                </c:pt>
                <c:pt idx="94">
                  <c:v>27.9</c:v>
                </c:pt>
                <c:pt idx="95">
                  <c:v>28.4</c:v>
                </c:pt>
                <c:pt idx="96">
                  <c:v>27.8</c:v>
                </c:pt>
                <c:pt idx="97">
                  <c:v>25.2</c:v>
                </c:pt>
                <c:pt idx="98">
                  <c:v>22.3</c:v>
                </c:pt>
                <c:pt idx="99">
                  <c:v>22.6</c:v>
                </c:pt>
                <c:pt idx="100">
                  <c:v>22.5</c:v>
                </c:pt>
                <c:pt idx="101">
                  <c:v>24.6</c:v>
                </c:pt>
                <c:pt idx="102">
                  <c:v>25.9</c:v>
                </c:pt>
                <c:pt idx="103">
                  <c:v>21.2</c:v>
                </c:pt>
                <c:pt idx="104">
                  <c:v>23.8</c:v>
                </c:pt>
                <c:pt idx="105">
                  <c:v>21.4</c:v>
                </c:pt>
                <c:pt idx="106">
                  <c:v>18.5</c:v>
                </c:pt>
                <c:pt idx="107">
                  <c:v>16.3</c:v>
                </c:pt>
                <c:pt idx="108">
                  <c:v>15</c:v>
                </c:pt>
                <c:pt idx="109">
                  <c:v>19.3</c:v>
                </c:pt>
                <c:pt idx="110">
                  <c:v>20.399999999999999</c:v>
                </c:pt>
                <c:pt idx="111">
                  <c:v>20.8</c:v>
                </c:pt>
                <c:pt idx="112">
                  <c:v>17.8</c:v>
                </c:pt>
                <c:pt idx="113">
                  <c:v>16.7</c:v>
                </c:pt>
                <c:pt idx="114">
                  <c:v>21.7</c:v>
                </c:pt>
                <c:pt idx="115">
                  <c:v>19.399999999999999</c:v>
                </c:pt>
                <c:pt idx="116">
                  <c:v>19.100000000000001</c:v>
                </c:pt>
                <c:pt idx="117">
                  <c:v>17.600000000000001</c:v>
                </c:pt>
                <c:pt idx="118">
                  <c:v>14</c:v>
                </c:pt>
                <c:pt idx="119">
                  <c:v>12.8</c:v>
                </c:pt>
                <c:pt idx="120">
                  <c:v>8.6999999999999993</c:v>
                </c:pt>
                <c:pt idx="121">
                  <c:v>9.4</c:v>
                </c:pt>
                <c:pt idx="122">
                  <c:v>10.199999999999999</c:v>
                </c:pt>
                <c:pt idx="123">
                  <c:v>11.2</c:v>
                </c:pt>
                <c:pt idx="124">
                  <c:v>13.9</c:v>
                </c:pt>
                <c:pt idx="125">
                  <c:v>11.5</c:v>
                </c:pt>
                <c:pt idx="126">
                  <c:v>11.9</c:v>
                </c:pt>
                <c:pt idx="127">
                  <c:v>16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Confianza!$A$61</c:f>
              <c:strCache>
                <c:ptCount val="1"/>
                <c:pt idx="0">
                  <c:v>Capacidad Futura de Ahorro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Confianza!$D$61:$DX$61</c:f>
              <c:numCache>
                <c:formatCode>General</c:formatCode>
                <c:ptCount val="125"/>
                <c:pt idx="0">
                  <c:v>4.5</c:v>
                </c:pt>
                <c:pt idx="1">
                  <c:v>0.3</c:v>
                </c:pt>
                <c:pt idx="2">
                  <c:v>1.7</c:v>
                </c:pt>
                <c:pt idx="3">
                  <c:v>1.4</c:v>
                </c:pt>
                <c:pt idx="4">
                  <c:v>-0.8</c:v>
                </c:pt>
                <c:pt idx="5">
                  <c:v>-1.5</c:v>
                </c:pt>
                <c:pt idx="6">
                  <c:v>0.8</c:v>
                </c:pt>
                <c:pt idx="7">
                  <c:v>-0.8</c:v>
                </c:pt>
                <c:pt idx="8">
                  <c:v>-0.4</c:v>
                </c:pt>
                <c:pt idx="9">
                  <c:v>1.3</c:v>
                </c:pt>
                <c:pt idx="10">
                  <c:v>0.8</c:v>
                </c:pt>
                <c:pt idx="11">
                  <c:v>-0.2</c:v>
                </c:pt>
                <c:pt idx="12">
                  <c:v>2.2000000000000002</c:v>
                </c:pt>
                <c:pt idx="13">
                  <c:v>2.7</c:v>
                </c:pt>
                <c:pt idx="14">
                  <c:v>4.2</c:v>
                </c:pt>
                <c:pt idx="15">
                  <c:v>3.8</c:v>
                </c:pt>
                <c:pt idx="16">
                  <c:v>0.5</c:v>
                </c:pt>
                <c:pt idx="17">
                  <c:v>3.7</c:v>
                </c:pt>
                <c:pt idx="18">
                  <c:v>-3.3</c:v>
                </c:pt>
                <c:pt idx="19">
                  <c:v>3.2</c:v>
                </c:pt>
                <c:pt idx="20">
                  <c:v>1</c:v>
                </c:pt>
                <c:pt idx="21">
                  <c:v>0.9</c:v>
                </c:pt>
                <c:pt idx="22">
                  <c:v>-2</c:v>
                </c:pt>
                <c:pt idx="23">
                  <c:v>1.3</c:v>
                </c:pt>
                <c:pt idx="24">
                  <c:v>1.9</c:v>
                </c:pt>
                <c:pt idx="25">
                  <c:v>0.9</c:v>
                </c:pt>
                <c:pt idx="26">
                  <c:v>4.5999999999999996</c:v>
                </c:pt>
                <c:pt idx="27">
                  <c:v>6.7</c:v>
                </c:pt>
                <c:pt idx="28">
                  <c:v>4.4000000000000004</c:v>
                </c:pt>
                <c:pt idx="29">
                  <c:v>4.3</c:v>
                </c:pt>
                <c:pt idx="30">
                  <c:v>4.3</c:v>
                </c:pt>
                <c:pt idx="31">
                  <c:v>3.5</c:v>
                </c:pt>
                <c:pt idx="32">
                  <c:v>0.3</c:v>
                </c:pt>
                <c:pt idx="33">
                  <c:v>1.5</c:v>
                </c:pt>
                <c:pt idx="34">
                  <c:v>4.8</c:v>
                </c:pt>
                <c:pt idx="35">
                  <c:v>0.3</c:v>
                </c:pt>
                <c:pt idx="36">
                  <c:v>-1.8</c:v>
                </c:pt>
                <c:pt idx="37">
                  <c:v>0.9</c:v>
                </c:pt>
                <c:pt idx="38">
                  <c:v>2.9</c:v>
                </c:pt>
                <c:pt idx="39">
                  <c:v>-2</c:v>
                </c:pt>
                <c:pt idx="40">
                  <c:v>0.4</c:v>
                </c:pt>
                <c:pt idx="41">
                  <c:v>-1.1000000000000001</c:v>
                </c:pt>
                <c:pt idx="42">
                  <c:v>0</c:v>
                </c:pt>
                <c:pt idx="43">
                  <c:v>-1.1000000000000001</c:v>
                </c:pt>
                <c:pt idx="44">
                  <c:v>0.3</c:v>
                </c:pt>
                <c:pt idx="45">
                  <c:v>-1.5</c:v>
                </c:pt>
                <c:pt idx="46">
                  <c:v>0.8</c:v>
                </c:pt>
                <c:pt idx="47">
                  <c:v>-1.9</c:v>
                </c:pt>
                <c:pt idx="48">
                  <c:v>-2.2999999999999998</c:v>
                </c:pt>
                <c:pt idx="49">
                  <c:v>0.3</c:v>
                </c:pt>
                <c:pt idx="50">
                  <c:v>-1.1000000000000001</c:v>
                </c:pt>
                <c:pt idx="51">
                  <c:v>-1.7</c:v>
                </c:pt>
                <c:pt idx="52">
                  <c:v>1.7</c:v>
                </c:pt>
                <c:pt idx="53">
                  <c:v>0.2</c:v>
                </c:pt>
                <c:pt idx="54">
                  <c:v>0.1</c:v>
                </c:pt>
                <c:pt idx="55">
                  <c:v>0.5</c:v>
                </c:pt>
                <c:pt idx="56">
                  <c:v>2.4</c:v>
                </c:pt>
                <c:pt idx="57">
                  <c:v>2</c:v>
                </c:pt>
                <c:pt idx="58">
                  <c:v>3.5</c:v>
                </c:pt>
                <c:pt idx="59">
                  <c:v>3.1</c:v>
                </c:pt>
                <c:pt idx="60">
                  <c:v>2.6</c:v>
                </c:pt>
                <c:pt idx="61">
                  <c:v>2.7</c:v>
                </c:pt>
                <c:pt idx="62">
                  <c:v>4</c:v>
                </c:pt>
                <c:pt idx="63">
                  <c:v>2.1</c:v>
                </c:pt>
                <c:pt idx="64">
                  <c:v>-1.5</c:v>
                </c:pt>
                <c:pt idx="65">
                  <c:v>2</c:v>
                </c:pt>
                <c:pt idx="66">
                  <c:v>5.2</c:v>
                </c:pt>
                <c:pt idx="67">
                  <c:v>4</c:v>
                </c:pt>
                <c:pt idx="68">
                  <c:v>5.4</c:v>
                </c:pt>
                <c:pt idx="69">
                  <c:v>7.1</c:v>
                </c:pt>
                <c:pt idx="70">
                  <c:v>6.8</c:v>
                </c:pt>
                <c:pt idx="71">
                  <c:v>5.5</c:v>
                </c:pt>
                <c:pt idx="72">
                  <c:v>5.7</c:v>
                </c:pt>
                <c:pt idx="73">
                  <c:v>6.2</c:v>
                </c:pt>
                <c:pt idx="74">
                  <c:v>5.0999999999999996</c:v>
                </c:pt>
                <c:pt idx="75">
                  <c:v>8</c:v>
                </c:pt>
                <c:pt idx="76">
                  <c:v>9.8000000000000007</c:v>
                </c:pt>
                <c:pt idx="77">
                  <c:v>9.1999999999999993</c:v>
                </c:pt>
                <c:pt idx="78">
                  <c:v>7.3</c:v>
                </c:pt>
                <c:pt idx="79">
                  <c:v>6.2</c:v>
                </c:pt>
                <c:pt idx="80">
                  <c:v>5.8</c:v>
                </c:pt>
                <c:pt idx="81">
                  <c:v>5.8</c:v>
                </c:pt>
                <c:pt idx="82">
                  <c:v>4.5</c:v>
                </c:pt>
                <c:pt idx="83">
                  <c:v>8.1</c:v>
                </c:pt>
                <c:pt idx="84">
                  <c:v>7.9</c:v>
                </c:pt>
                <c:pt idx="85">
                  <c:v>5.4</c:v>
                </c:pt>
                <c:pt idx="86">
                  <c:v>2.7</c:v>
                </c:pt>
                <c:pt idx="87">
                  <c:v>3.1</c:v>
                </c:pt>
                <c:pt idx="88">
                  <c:v>8.4</c:v>
                </c:pt>
                <c:pt idx="89">
                  <c:v>4.0999999999999996</c:v>
                </c:pt>
                <c:pt idx="90">
                  <c:v>5.5</c:v>
                </c:pt>
                <c:pt idx="91">
                  <c:v>3.5</c:v>
                </c:pt>
                <c:pt idx="92">
                  <c:v>4.3</c:v>
                </c:pt>
                <c:pt idx="93">
                  <c:v>3.1</c:v>
                </c:pt>
                <c:pt idx="94">
                  <c:v>3.6</c:v>
                </c:pt>
                <c:pt idx="95">
                  <c:v>6.1</c:v>
                </c:pt>
                <c:pt idx="96">
                  <c:v>6.3</c:v>
                </c:pt>
                <c:pt idx="97">
                  <c:v>2.4</c:v>
                </c:pt>
                <c:pt idx="98">
                  <c:v>5.3</c:v>
                </c:pt>
                <c:pt idx="99">
                  <c:v>2.9</c:v>
                </c:pt>
                <c:pt idx="100">
                  <c:v>4.7</c:v>
                </c:pt>
                <c:pt idx="101">
                  <c:v>7.5</c:v>
                </c:pt>
                <c:pt idx="102">
                  <c:v>5.9</c:v>
                </c:pt>
                <c:pt idx="103">
                  <c:v>4.0999999999999996</c:v>
                </c:pt>
                <c:pt idx="104">
                  <c:v>3.7</c:v>
                </c:pt>
                <c:pt idx="105">
                  <c:v>3.5</c:v>
                </c:pt>
                <c:pt idx="106">
                  <c:v>5.8</c:v>
                </c:pt>
                <c:pt idx="107">
                  <c:v>3.3</c:v>
                </c:pt>
                <c:pt idx="108">
                  <c:v>2</c:v>
                </c:pt>
                <c:pt idx="109">
                  <c:v>7.4</c:v>
                </c:pt>
                <c:pt idx="110">
                  <c:v>8.3000000000000007</c:v>
                </c:pt>
                <c:pt idx="111">
                  <c:v>11.3</c:v>
                </c:pt>
                <c:pt idx="112">
                  <c:v>3.8</c:v>
                </c:pt>
                <c:pt idx="113">
                  <c:v>7.3</c:v>
                </c:pt>
                <c:pt idx="114">
                  <c:v>6.7</c:v>
                </c:pt>
                <c:pt idx="115">
                  <c:v>6.1</c:v>
                </c:pt>
                <c:pt idx="116">
                  <c:v>7.3</c:v>
                </c:pt>
                <c:pt idx="117">
                  <c:v>6.1</c:v>
                </c:pt>
                <c:pt idx="118">
                  <c:v>3.3</c:v>
                </c:pt>
                <c:pt idx="119">
                  <c:v>5.2</c:v>
                </c:pt>
                <c:pt idx="120">
                  <c:v>5.2</c:v>
                </c:pt>
                <c:pt idx="121">
                  <c:v>5.3</c:v>
                </c:pt>
                <c:pt idx="122">
                  <c:v>5.0999999999999996</c:v>
                </c:pt>
                <c:pt idx="123">
                  <c:v>4.9000000000000004</c:v>
                </c:pt>
                <c:pt idx="124">
                  <c:v>6.7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Confianza!$A$58</c:f>
              <c:strCache>
                <c:ptCount val="1"/>
                <c:pt idx="0">
                  <c:v>Mayores Compras Presentes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Confianza!$D$58:$EA$58</c:f>
              <c:numCache>
                <c:formatCode>General</c:formatCode>
                <c:ptCount val="128"/>
                <c:pt idx="0">
                  <c:v>-13.5</c:v>
                </c:pt>
                <c:pt idx="1">
                  <c:v>-12.8</c:v>
                </c:pt>
                <c:pt idx="2">
                  <c:v>-18</c:v>
                </c:pt>
                <c:pt idx="3">
                  <c:v>-14.2</c:v>
                </c:pt>
                <c:pt idx="4">
                  <c:v>-17.100000000000001</c:v>
                </c:pt>
                <c:pt idx="5">
                  <c:v>-14.4</c:v>
                </c:pt>
                <c:pt idx="6">
                  <c:v>-11.5</c:v>
                </c:pt>
                <c:pt idx="7">
                  <c:v>-14.8</c:v>
                </c:pt>
                <c:pt idx="8">
                  <c:v>-12.1</c:v>
                </c:pt>
                <c:pt idx="9">
                  <c:v>-11.5</c:v>
                </c:pt>
                <c:pt idx="10">
                  <c:v>-8.1</c:v>
                </c:pt>
                <c:pt idx="11">
                  <c:v>0.2</c:v>
                </c:pt>
                <c:pt idx="12">
                  <c:v>-4.2</c:v>
                </c:pt>
                <c:pt idx="13">
                  <c:v>0.2</c:v>
                </c:pt>
                <c:pt idx="14">
                  <c:v>8.3000000000000007</c:v>
                </c:pt>
                <c:pt idx="15">
                  <c:v>15.9</c:v>
                </c:pt>
                <c:pt idx="16">
                  <c:v>19</c:v>
                </c:pt>
                <c:pt idx="17">
                  <c:v>23.8</c:v>
                </c:pt>
                <c:pt idx="18">
                  <c:v>21.8</c:v>
                </c:pt>
                <c:pt idx="19">
                  <c:v>28.8</c:v>
                </c:pt>
                <c:pt idx="20">
                  <c:v>30.7</c:v>
                </c:pt>
                <c:pt idx="21">
                  <c:v>32.200000000000003</c:v>
                </c:pt>
                <c:pt idx="22">
                  <c:v>28.6</c:v>
                </c:pt>
                <c:pt idx="23">
                  <c:v>-3.2</c:v>
                </c:pt>
                <c:pt idx="24">
                  <c:v>-6.3</c:v>
                </c:pt>
                <c:pt idx="25">
                  <c:v>-6.7</c:v>
                </c:pt>
                <c:pt idx="26">
                  <c:v>-3.7</c:v>
                </c:pt>
                <c:pt idx="27">
                  <c:v>-5</c:v>
                </c:pt>
                <c:pt idx="28">
                  <c:v>-1.8</c:v>
                </c:pt>
                <c:pt idx="29">
                  <c:v>-4.0999999999999996</c:v>
                </c:pt>
                <c:pt idx="30">
                  <c:v>-7</c:v>
                </c:pt>
                <c:pt idx="31">
                  <c:v>-10.5</c:v>
                </c:pt>
                <c:pt idx="32">
                  <c:v>-13.5</c:v>
                </c:pt>
                <c:pt idx="33">
                  <c:v>-18.5</c:v>
                </c:pt>
                <c:pt idx="34">
                  <c:v>-15.2</c:v>
                </c:pt>
                <c:pt idx="35">
                  <c:v>-9.5</c:v>
                </c:pt>
                <c:pt idx="36">
                  <c:v>-8.5</c:v>
                </c:pt>
                <c:pt idx="37">
                  <c:v>-9.1</c:v>
                </c:pt>
                <c:pt idx="38">
                  <c:v>-7.6</c:v>
                </c:pt>
                <c:pt idx="39">
                  <c:v>-15.8</c:v>
                </c:pt>
                <c:pt idx="40">
                  <c:v>-18.600000000000001</c:v>
                </c:pt>
                <c:pt idx="41">
                  <c:v>-22.2</c:v>
                </c:pt>
                <c:pt idx="42">
                  <c:v>-23.3</c:v>
                </c:pt>
                <c:pt idx="43">
                  <c:v>-17.5</c:v>
                </c:pt>
                <c:pt idx="44">
                  <c:v>-19.399999999999999</c:v>
                </c:pt>
                <c:pt idx="45">
                  <c:v>-14.6</c:v>
                </c:pt>
                <c:pt idx="46">
                  <c:v>-14.5</c:v>
                </c:pt>
                <c:pt idx="47">
                  <c:v>-0.7</c:v>
                </c:pt>
                <c:pt idx="48">
                  <c:v>2.2000000000000002</c:v>
                </c:pt>
                <c:pt idx="49">
                  <c:v>0.7</c:v>
                </c:pt>
                <c:pt idx="50">
                  <c:v>-0.6</c:v>
                </c:pt>
                <c:pt idx="51">
                  <c:v>-0.2</c:v>
                </c:pt>
                <c:pt idx="52">
                  <c:v>-0.4</c:v>
                </c:pt>
                <c:pt idx="53">
                  <c:v>4</c:v>
                </c:pt>
                <c:pt idx="54">
                  <c:v>6.3</c:v>
                </c:pt>
                <c:pt idx="55">
                  <c:v>7.7</c:v>
                </c:pt>
                <c:pt idx="56">
                  <c:v>5.2</c:v>
                </c:pt>
                <c:pt idx="57">
                  <c:v>5.3</c:v>
                </c:pt>
                <c:pt idx="58">
                  <c:v>2.6</c:v>
                </c:pt>
                <c:pt idx="59">
                  <c:v>11.2</c:v>
                </c:pt>
                <c:pt idx="60">
                  <c:v>9.3000000000000007</c:v>
                </c:pt>
                <c:pt idx="61">
                  <c:v>8.6</c:v>
                </c:pt>
                <c:pt idx="62">
                  <c:v>6.3</c:v>
                </c:pt>
                <c:pt idx="63">
                  <c:v>5.2</c:v>
                </c:pt>
                <c:pt idx="64">
                  <c:v>8.3000000000000007</c:v>
                </c:pt>
                <c:pt idx="65">
                  <c:v>5.7</c:v>
                </c:pt>
                <c:pt idx="66">
                  <c:v>5.6</c:v>
                </c:pt>
                <c:pt idx="67">
                  <c:v>5.3</c:v>
                </c:pt>
                <c:pt idx="68">
                  <c:v>4.5999999999999996</c:v>
                </c:pt>
                <c:pt idx="69">
                  <c:v>9.9</c:v>
                </c:pt>
                <c:pt idx="70">
                  <c:v>8</c:v>
                </c:pt>
                <c:pt idx="71">
                  <c:v>9.3000000000000007</c:v>
                </c:pt>
                <c:pt idx="72">
                  <c:v>10.1</c:v>
                </c:pt>
                <c:pt idx="73">
                  <c:v>9.1999999999999993</c:v>
                </c:pt>
                <c:pt idx="74">
                  <c:v>8.5</c:v>
                </c:pt>
                <c:pt idx="75">
                  <c:v>8.6999999999999993</c:v>
                </c:pt>
                <c:pt idx="76">
                  <c:v>8.5</c:v>
                </c:pt>
                <c:pt idx="77">
                  <c:v>8.1</c:v>
                </c:pt>
                <c:pt idx="78">
                  <c:v>8.6999999999999993</c:v>
                </c:pt>
                <c:pt idx="79">
                  <c:v>4.8</c:v>
                </c:pt>
                <c:pt idx="80">
                  <c:v>8.9</c:v>
                </c:pt>
                <c:pt idx="81">
                  <c:v>9.4</c:v>
                </c:pt>
                <c:pt idx="82">
                  <c:v>6.2</c:v>
                </c:pt>
                <c:pt idx="83">
                  <c:v>8.6</c:v>
                </c:pt>
                <c:pt idx="84">
                  <c:v>10.1</c:v>
                </c:pt>
                <c:pt idx="85">
                  <c:v>10.6</c:v>
                </c:pt>
                <c:pt idx="86">
                  <c:v>7.4</c:v>
                </c:pt>
                <c:pt idx="87">
                  <c:v>9.1</c:v>
                </c:pt>
                <c:pt idx="88">
                  <c:v>9</c:v>
                </c:pt>
                <c:pt idx="89">
                  <c:v>9.6</c:v>
                </c:pt>
                <c:pt idx="90">
                  <c:v>9.1</c:v>
                </c:pt>
                <c:pt idx="91">
                  <c:v>8.3000000000000007</c:v>
                </c:pt>
                <c:pt idx="92">
                  <c:v>10</c:v>
                </c:pt>
                <c:pt idx="93">
                  <c:v>6.6</c:v>
                </c:pt>
                <c:pt idx="94">
                  <c:v>5.5</c:v>
                </c:pt>
                <c:pt idx="95">
                  <c:v>5.8</c:v>
                </c:pt>
                <c:pt idx="96">
                  <c:v>8.6</c:v>
                </c:pt>
                <c:pt idx="97">
                  <c:v>9.6</c:v>
                </c:pt>
                <c:pt idx="98">
                  <c:v>11.3</c:v>
                </c:pt>
                <c:pt idx="99">
                  <c:v>12.7</c:v>
                </c:pt>
                <c:pt idx="100">
                  <c:v>11.8</c:v>
                </c:pt>
                <c:pt idx="101">
                  <c:v>12.8</c:v>
                </c:pt>
                <c:pt idx="102">
                  <c:v>13.6</c:v>
                </c:pt>
                <c:pt idx="103">
                  <c:v>13.9</c:v>
                </c:pt>
                <c:pt idx="104">
                  <c:v>16.600000000000001</c:v>
                </c:pt>
                <c:pt idx="105">
                  <c:v>14.8</c:v>
                </c:pt>
                <c:pt idx="106">
                  <c:v>20</c:v>
                </c:pt>
                <c:pt idx="107">
                  <c:v>16.2</c:v>
                </c:pt>
                <c:pt idx="108">
                  <c:v>17.899999999999999</c:v>
                </c:pt>
                <c:pt idx="109">
                  <c:v>20.9</c:v>
                </c:pt>
                <c:pt idx="110">
                  <c:v>18.8</c:v>
                </c:pt>
                <c:pt idx="111">
                  <c:v>20</c:v>
                </c:pt>
                <c:pt idx="112">
                  <c:v>22.7</c:v>
                </c:pt>
                <c:pt idx="113">
                  <c:v>20</c:v>
                </c:pt>
                <c:pt idx="114">
                  <c:v>18</c:v>
                </c:pt>
                <c:pt idx="115">
                  <c:v>16.600000000000001</c:v>
                </c:pt>
                <c:pt idx="116">
                  <c:v>18</c:v>
                </c:pt>
                <c:pt idx="117">
                  <c:v>17.399999999999999</c:v>
                </c:pt>
                <c:pt idx="118">
                  <c:v>21.8</c:v>
                </c:pt>
                <c:pt idx="119">
                  <c:v>23</c:v>
                </c:pt>
                <c:pt idx="120">
                  <c:v>25.4</c:v>
                </c:pt>
                <c:pt idx="121">
                  <c:v>27.6</c:v>
                </c:pt>
                <c:pt idx="122">
                  <c:v>26.4</c:v>
                </c:pt>
                <c:pt idx="123">
                  <c:v>28.4</c:v>
                </c:pt>
                <c:pt idx="124">
                  <c:v>24.3</c:v>
                </c:pt>
                <c:pt idx="125">
                  <c:v>23.3</c:v>
                </c:pt>
                <c:pt idx="126">
                  <c:v>22.3</c:v>
                </c:pt>
                <c:pt idx="127">
                  <c:v>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38496"/>
        <c:axId val="327740032"/>
      </c:lineChart>
      <c:lineChart>
        <c:grouping val="standard"/>
        <c:varyColors val="0"/>
        <c:ser>
          <c:idx val="3"/>
          <c:order val="4"/>
          <c:tx>
            <c:strRef>
              <c:f>Confianza!$A$59</c:f>
              <c:strCache>
                <c:ptCount val="1"/>
                <c:pt idx="0">
                  <c:v>Mayor intensión de compras en el futuro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Confianza!$D$17:$DY$17</c:f>
              <c:numCache>
                <c:formatCode>m/d/yyyy</c:formatCode>
                <c:ptCount val="12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</c:numCache>
            </c:numRef>
          </c:cat>
          <c:val>
            <c:numRef>
              <c:f>Confianza!$C$59:$DX$59</c:f>
              <c:numCache>
                <c:formatCode>General</c:formatCode>
                <c:ptCount val="126"/>
                <c:pt idx="0">
                  <c:v>-29.8</c:v>
                </c:pt>
                <c:pt idx="1">
                  <c:v>-30.2</c:v>
                </c:pt>
                <c:pt idx="2">
                  <c:v>-28.5</c:v>
                </c:pt>
                <c:pt idx="3">
                  <c:v>-30.8</c:v>
                </c:pt>
                <c:pt idx="4">
                  <c:v>-29.7</c:v>
                </c:pt>
                <c:pt idx="5">
                  <c:v>-29</c:v>
                </c:pt>
                <c:pt idx="6">
                  <c:v>-30.2</c:v>
                </c:pt>
                <c:pt idx="7">
                  <c:v>-28.1</c:v>
                </c:pt>
                <c:pt idx="8">
                  <c:v>-28.5</c:v>
                </c:pt>
                <c:pt idx="9">
                  <c:v>-29.2</c:v>
                </c:pt>
                <c:pt idx="10">
                  <c:v>-26.1</c:v>
                </c:pt>
                <c:pt idx="11">
                  <c:v>-26.8</c:v>
                </c:pt>
                <c:pt idx="12">
                  <c:v>-22.7</c:v>
                </c:pt>
                <c:pt idx="13">
                  <c:v>-23.5</c:v>
                </c:pt>
                <c:pt idx="14">
                  <c:v>-23.3</c:v>
                </c:pt>
                <c:pt idx="15">
                  <c:v>-23.1</c:v>
                </c:pt>
                <c:pt idx="16">
                  <c:v>-18.100000000000001</c:v>
                </c:pt>
                <c:pt idx="17">
                  <c:v>-17.899999999999999</c:v>
                </c:pt>
                <c:pt idx="18">
                  <c:v>-21</c:v>
                </c:pt>
                <c:pt idx="19">
                  <c:v>-20.7</c:v>
                </c:pt>
                <c:pt idx="20">
                  <c:v>-21.4</c:v>
                </c:pt>
                <c:pt idx="21">
                  <c:v>-23.8</c:v>
                </c:pt>
                <c:pt idx="22">
                  <c:v>-23.3</c:v>
                </c:pt>
                <c:pt idx="23">
                  <c:v>-25.4</c:v>
                </c:pt>
                <c:pt idx="24">
                  <c:v>-28</c:v>
                </c:pt>
                <c:pt idx="25">
                  <c:v>-26.5</c:v>
                </c:pt>
                <c:pt idx="26">
                  <c:v>-27.8</c:v>
                </c:pt>
                <c:pt idx="27">
                  <c:v>-25</c:v>
                </c:pt>
                <c:pt idx="28">
                  <c:v>-23.7</c:v>
                </c:pt>
                <c:pt idx="29">
                  <c:v>-24.7</c:v>
                </c:pt>
                <c:pt idx="30">
                  <c:v>-24.6</c:v>
                </c:pt>
                <c:pt idx="31">
                  <c:v>-24.3</c:v>
                </c:pt>
                <c:pt idx="32">
                  <c:v>-26.3</c:v>
                </c:pt>
                <c:pt idx="33">
                  <c:v>-22.5</c:v>
                </c:pt>
                <c:pt idx="34">
                  <c:v>-27.3</c:v>
                </c:pt>
                <c:pt idx="35">
                  <c:v>-25.6</c:v>
                </c:pt>
                <c:pt idx="36">
                  <c:v>-25.8</c:v>
                </c:pt>
                <c:pt idx="37">
                  <c:v>-26.7</c:v>
                </c:pt>
                <c:pt idx="38">
                  <c:v>-27.3</c:v>
                </c:pt>
                <c:pt idx="39">
                  <c:v>-26.9</c:v>
                </c:pt>
                <c:pt idx="40">
                  <c:v>-29.6</c:v>
                </c:pt>
                <c:pt idx="41">
                  <c:v>-32.6</c:v>
                </c:pt>
                <c:pt idx="42">
                  <c:v>-31.8</c:v>
                </c:pt>
                <c:pt idx="43">
                  <c:v>-32.9</c:v>
                </c:pt>
                <c:pt idx="44">
                  <c:v>-30</c:v>
                </c:pt>
                <c:pt idx="45">
                  <c:v>-31.1</c:v>
                </c:pt>
                <c:pt idx="46">
                  <c:v>-29.3</c:v>
                </c:pt>
                <c:pt idx="47">
                  <c:v>-30.5</c:v>
                </c:pt>
                <c:pt idx="48">
                  <c:v>-27.3</c:v>
                </c:pt>
                <c:pt idx="49">
                  <c:v>-30.5</c:v>
                </c:pt>
                <c:pt idx="50">
                  <c:v>-29.5</c:v>
                </c:pt>
                <c:pt idx="51">
                  <c:v>-29.4</c:v>
                </c:pt>
                <c:pt idx="52">
                  <c:v>-31.2</c:v>
                </c:pt>
                <c:pt idx="53">
                  <c:v>-30.5</c:v>
                </c:pt>
                <c:pt idx="54">
                  <c:v>-27.9</c:v>
                </c:pt>
                <c:pt idx="55">
                  <c:v>-25.9</c:v>
                </c:pt>
                <c:pt idx="56">
                  <c:v>-25.5</c:v>
                </c:pt>
                <c:pt idx="57">
                  <c:v>-23.6</c:v>
                </c:pt>
                <c:pt idx="58">
                  <c:v>-24.3</c:v>
                </c:pt>
                <c:pt idx="59">
                  <c:v>-23.2</c:v>
                </c:pt>
                <c:pt idx="60">
                  <c:v>-26.4</c:v>
                </c:pt>
                <c:pt idx="61">
                  <c:v>-24.3</c:v>
                </c:pt>
                <c:pt idx="62">
                  <c:v>-25.3</c:v>
                </c:pt>
                <c:pt idx="63">
                  <c:v>-22.2</c:v>
                </c:pt>
                <c:pt idx="64">
                  <c:v>-26</c:v>
                </c:pt>
                <c:pt idx="65">
                  <c:v>-22.6</c:v>
                </c:pt>
                <c:pt idx="66">
                  <c:v>-23.3</c:v>
                </c:pt>
                <c:pt idx="67">
                  <c:v>-22.7</c:v>
                </c:pt>
                <c:pt idx="68">
                  <c:v>-22.2</c:v>
                </c:pt>
                <c:pt idx="69">
                  <c:v>-21.8</c:v>
                </c:pt>
                <c:pt idx="70">
                  <c:v>-21.2</c:v>
                </c:pt>
                <c:pt idx="71">
                  <c:v>-20.5</c:v>
                </c:pt>
                <c:pt idx="72">
                  <c:v>-19.2</c:v>
                </c:pt>
                <c:pt idx="73">
                  <c:v>-18.399999999999999</c:v>
                </c:pt>
                <c:pt idx="74">
                  <c:v>-20.6</c:v>
                </c:pt>
                <c:pt idx="75">
                  <c:v>-21.6</c:v>
                </c:pt>
                <c:pt idx="76">
                  <c:v>-22.2</c:v>
                </c:pt>
                <c:pt idx="77">
                  <c:v>-20.3</c:v>
                </c:pt>
                <c:pt idx="78">
                  <c:v>-18.7</c:v>
                </c:pt>
                <c:pt idx="79">
                  <c:v>-20.7</c:v>
                </c:pt>
                <c:pt idx="80">
                  <c:v>-19.7</c:v>
                </c:pt>
                <c:pt idx="81">
                  <c:v>-22.4</c:v>
                </c:pt>
                <c:pt idx="82">
                  <c:v>-19.8</c:v>
                </c:pt>
                <c:pt idx="83">
                  <c:v>-18.7</c:v>
                </c:pt>
                <c:pt idx="84">
                  <c:v>-19.8</c:v>
                </c:pt>
                <c:pt idx="85">
                  <c:v>-21.4</c:v>
                </c:pt>
                <c:pt idx="86">
                  <c:v>-19.8</c:v>
                </c:pt>
                <c:pt idx="87">
                  <c:v>-20.399999999999999</c:v>
                </c:pt>
                <c:pt idx="88">
                  <c:v>-22</c:v>
                </c:pt>
                <c:pt idx="89">
                  <c:v>-20.100000000000001</c:v>
                </c:pt>
                <c:pt idx="90">
                  <c:v>-20.8</c:v>
                </c:pt>
                <c:pt idx="91">
                  <c:v>-20.7</c:v>
                </c:pt>
                <c:pt idx="92">
                  <c:v>-22.9</c:v>
                </c:pt>
                <c:pt idx="93">
                  <c:v>-22.8</c:v>
                </c:pt>
                <c:pt idx="94">
                  <c:v>-21.1</c:v>
                </c:pt>
                <c:pt idx="95">
                  <c:v>-22.1</c:v>
                </c:pt>
                <c:pt idx="96">
                  <c:v>-20.8</c:v>
                </c:pt>
                <c:pt idx="97">
                  <c:v>-19.8</c:v>
                </c:pt>
                <c:pt idx="98">
                  <c:v>-20.3</c:v>
                </c:pt>
                <c:pt idx="99">
                  <c:v>-19.399999999999999</c:v>
                </c:pt>
                <c:pt idx="100">
                  <c:v>-18.899999999999999</c:v>
                </c:pt>
                <c:pt idx="101">
                  <c:v>-20.6</c:v>
                </c:pt>
                <c:pt idx="102">
                  <c:v>-19.899999999999999</c:v>
                </c:pt>
                <c:pt idx="103">
                  <c:v>-20.7</c:v>
                </c:pt>
                <c:pt idx="104">
                  <c:v>-20.3</c:v>
                </c:pt>
                <c:pt idx="105">
                  <c:v>-18.899999999999999</c:v>
                </c:pt>
                <c:pt idx="106">
                  <c:v>-19.5</c:v>
                </c:pt>
                <c:pt idx="107">
                  <c:v>-20.2</c:v>
                </c:pt>
                <c:pt idx="108">
                  <c:v>-17.600000000000001</c:v>
                </c:pt>
                <c:pt idx="109">
                  <c:v>-16.399999999999999</c:v>
                </c:pt>
                <c:pt idx="110">
                  <c:v>-18.3</c:v>
                </c:pt>
                <c:pt idx="111">
                  <c:v>-19.5</c:v>
                </c:pt>
                <c:pt idx="112">
                  <c:v>-16.600000000000001</c:v>
                </c:pt>
                <c:pt idx="113">
                  <c:v>-18.7</c:v>
                </c:pt>
                <c:pt idx="114">
                  <c:v>-19.899999999999999</c:v>
                </c:pt>
                <c:pt idx="115">
                  <c:v>-18</c:v>
                </c:pt>
                <c:pt idx="116">
                  <c:v>-20.399999999999999</c:v>
                </c:pt>
                <c:pt idx="117">
                  <c:v>-18</c:v>
                </c:pt>
                <c:pt idx="118">
                  <c:v>-21.3</c:v>
                </c:pt>
                <c:pt idx="119">
                  <c:v>-19.3</c:v>
                </c:pt>
                <c:pt idx="120">
                  <c:v>-18.3</c:v>
                </c:pt>
                <c:pt idx="121">
                  <c:v>-18</c:v>
                </c:pt>
                <c:pt idx="122">
                  <c:v>-17.899999999999999</c:v>
                </c:pt>
                <c:pt idx="123">
                  <c:v>-17.5</c:v>
                </c:pt>
                <c:pt idx="124">
                  <c:v>-18.2</c:v>
                </c:pt>
                <c:pt idx="125">
                  <c:v>-17.2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43744"/>
        <c:axId val="327742208"/>
      </c:lineChart>
      <c:dateAx>
        <c:axId val="327738496"/>
        <c:scaling>
          <c:orientation val="minMax"/>
          <c:min val="40940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740032"/>
        <c:crosses val="autoZero"/>
        <c:auto val="1"/>
        <c:lblOffset val="100"/>
        <c:baseTimeUnit val="months"/>
      </c:dateAx>
      <c:valAx>
        <c:axId val="327740032"/>
        <c:scaling>
          <c:orientation val="minMax"/>
          <c:max val="35"/>
          <c:min val="-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738496"/>
        <c:crosses val="autoZero"/>
        <c:crossBetween val="between"/>
      </c:valAx>
      <c:valAx>
        <c:axId val="327742208"/>
        <c:scaling>
          <c:orientation val="minMax"/>
          <c:max val="-15"/>
          <c:min val="-25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743744"/>
        <c:crosses val="max"/>
        <c:crossBetween val="between"/>
      </c:valAx>
      <c:dateAx>
        <c:axId val="327743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7742208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72279725120757321"/>
          <c:y val="8.6133731424835755E-2"/>
          <c:w val="0.26127556165729471"/>
          <c:h val="0.82464693772014563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Confianza!$A$20</c:f>
              <c:strCache>
                <c:ptCount val="1"/>
                <c:pt idx="0">
                  <c:v>Expectativas Economicas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Confianza!$D$20:$EB$20</c:f>
              <c:numCache>
                <c:formatCode>General</c:formatCode>
                <c:ptCount val="129"/>
                <c:pt idx="0">
                  <c:v>-13</c:v>
                </c:pt>
                <c:pt idx="1">
                  <c:v>-18.2</c:v>
                </c:pt>
                <c:pt idx="2">
                  <c:v>-15.6</c:v>
                </c:pt>
                <c:pt idx="3">
                  <c:v>-16.3</c:v>
                </c:pt>
                <c:pt idx="4">
                  <c:v>-13.4</c:v>
                </c:pt>
                <c:pt idx="5">
                  <c:v>-15.7</c:v>
                </c:pt>
                <c:pt idx="6">
                  <c:v>-11.6</c:v>
                </c:pt>
                <c:pt idx="7">
                  <c:v>-4.5</c:v>
                </c:pt>
                <c:pt idx="8">
                  <c:v>1.4</c:v>
                </c:pt>
                <c:pt idx="9">
                  <c:v>-8.6</c:v>
                </c:pt>
                <c:pt idx="10">
                  <c:v>11.9</c:v>
                </c:pt>
                <c:pt idx="11">
                  <c:v>23.5</c:v>
                </c:pt>
                <c:pt idx="12">
                  <c:v>22.3</c:v>
                </c:pt>
                <c:pt idx="13">
                  <c:v>14</c:v>
                </c:pt>
                <c:pt idx="14">
                  <c:v>22.2</c:v>
                </c:pt>
                <c:pt idx="15">
                  <c:v>30.9</c:v>
                </c:pt>
                <c:pt idx="16">
                  <c:v>20.399999999999999</c:v>
                </c:pt>
                <c:pt idx="17">
                  <c:v>15.6</c:v>
                </c:pt>
                <c:pt idx="18">
                  <c:v>11.4</c:v>
                </c:pt>
                <c:pt idx="19">
                  <c:v>12.4</c:v>
                </c:pt>
                <c:pt idx="20">
                  <c:v>6.9</c:v>
                </c:pt>
                <c:pt idx="21">
                  <c:v>10.3</c:v>
                </c:pt>
                <c:pt idx="22">
                  <c:v>35.700000000000003</c:v>
                </c:pt>
                <c:pt idx="23">
                  <c:v>37.5</c:v>
                </c:pt>
                <c:pt idx="24">
                  <c:v>53.3</c:v>
                </c:pt>
                <c:pt idx="25">
                  <c:v>53.1</c:v>
                </c:pt>
                <c:pt idx="26">
                  <c:v>61</c:v>
                </c:pt>
                <c:pt idx="27">
                  <c:v>69.5</c:v>
                </c:pt>
                <c:pt idx="28">
                  <c:v>69</c:v>
                </c:pt>
                <c:pt idx="29">
                  <c:v>64.8</c:v>
                </c:pt>
                <c:pt idx="30">
                  <c:v>48.4</c:v>
                </c:pt>
                <c:pt idx="31">
                  <c:v>40.700000000000003</c:v>
                </c:pt>
                <c:pt idx="32">
                  <c:v>39.1</c:v>
                </c:pt>
                <c:pt idx="33">
                  <c:v>24.1</c:v>
                </c:pt>
                <c:pt idx="34">
                  <c:v>23.6</c:v>
                </c:pt>
                <c:pt idx="35">
                  <c:v>28.7</c:v>
                </c:pt>
                <c:pt idx="36">
                  <c:v>14.6</c:v>
                </c:pt>
                <c:pt idx="37">
                  <c:v>15</c:v>
                </c:pt>
                <c:pt idx="38">
                  <c:v>23.3</c:v>
                </c:pt>
                <c:pt idx="39">
                  <c:v>13.4</c:v>
                </c:pt>
                <c:pt idx="40">
                  <c:v>7.5</c:v>
                </c:pt>
                <c:pt idx="41">
                  <c:v>-8</c:v>
                </c:pt>
                <c:pt idx="42">
                  <c:v>-21.8</c:v>
                </c:pt>
                <c:pt idx="43">
                  <c:v>-15.7</c:v>
                </c:pt>
                <c:pt idx="44">
                  <c:v>-27.5</c:v>
                </c:pt>
                <c:pt idx="45">
                  <c:v>-30.1</c:v>
                </c:pt>
                <c:pt idx="46">
                  <c:v>-32.4</c:v>
                </c:pt>
                <c:pt idx="47">
                  <c:v>-32.9</c:v>
                </c:pt>
                <c:pt idx="48">
                  <c:v>-27.9</c:v>
                </c:pt>
                <c:pt idx="49">
                  <c:v>-32.799999999999997</c:v>
                </c:pt>
                <c:pt idx="50">
                  <c:v>-31.2</c:v>
                </c:pt>
                <c:pt idx="51">
                  <c:v>-28.3</c:v>
                </c:pt>
                <c:pt idx="52">
                  <c:v>-22.6</c:v>
                </c:pt>
                <c:pt idx="53">
                  <c:v>-14</c:v>
                </c:pt>
                <c:pt idx="54">
                  <c:v>-7.5</c:v>
                </c:pt>
                <c:pt idx="55">
                  <c:v>3.4</c:v>
                </c:pt>
                <c:pt idx="56">
                  <c:v>8.6999999999999993</c:v>
                </c:pt>
                <c:pt idx="57">
                  <c:v>0.9</c:v>
                </c:pt>
                <c:pt idx="58">
                  <c:v>1.7</c:v>
                </c:pt>
                <c:pt idx="59">
                  <c:v>1.5</c:v>
                </c:pt>
                <c:pt idx="60">
                  <c:v>-5.6</c:v>
                </c:pt>
                <c:pt idx="61">
                  <c:v>4.5</c:v>
                </c:pt>
                <c:pt idx="62">
                  <c:v>22.5</c:v>
                </c:pt>
                <c:pt idx="63">
                  <c:v>3.9</c:v>
                </c:pt>
                <c:pt idx="64">
                  <c:v>5.5</c:v>
                </c:pt>
                <c:pt idx="65">
                  <c:v>36.799999999999997</c:v>
                </c:pt>
                <c:pt idx="66">
                  <c:v>46.6</c:v>
                </c:pt>
                <c:pt idx="67">
                  <c:v>53.5</c:v>
                </c:pt>
                <c:pt idx="68">
                  <c:v>56</c:v>
                </c:pt>
                <c:pt idx="69">
                  <c:v>65.8</c:v>
                </c:pt>
                <c:pt idx="70">
                  <c:v>58.8</c:v>
                </c:pt>
                <c:pt idx="71">
                  <c:v>58.8</c:v>
                </c:pt>
                <c:pt idx="72">
                  <c:v>57.1</c:v>
                </c:pt>
                <c:pt idx="73">
                  <c:v>49.5</c:v>
                </c:pt>
                <c:pt idx="74">
                  <c:v>47.3</c:v>
                </c:pt>
                <c:pt idx="75">
                  <c:v>46.1</c:v>
                </c:pt>
                <c:pt idx="76">
                  <c:v>50.3</c:v>
                </c:pt>
                <c:pt idx="77">
                  <c:v>44.6</c:v>
                </c:pt>
                <c:pt idx="78">
                  <c:v>13.4</c:v>
                </c:pt>
                <c:pt idx="79">
                  <c:v>4.8</c:v>
                </c:pt>
                <c:pt idx="80">
                  <c:v>-6.2</c:v>
                </c:pt>
                <c:pt idx="81">
                  <c:v>-7.2</c:v>
                </c:pt>
                <c:pt idx="82">
                  <c:v>-0.9</c:v>
                </c:pt>
                <c:pt idx="83">
                  <c:v>7.5</c:v>
                </c:pt>
                <c:pt idx="84">
                  <c:v>5.9</c:v>
                </c:pt>
                <c:pt idx="85">
                  <c:v>7.2</c:v>
                </c:pt>
                <c:pt idx="86">
                  <c:v>8.5</c:v>
                </c:pt>
                <c:pt idx="87">
                  <c:v>19.600000000000001</c:v>
                </c:pt>
                <c:pt idx="88">
                  <c:v>3</c:v>
                </c:pt>
                <c:pt idx="89">
                  <c:v>-5.6</c:v>
                </c:pt>
                <c:pt idx="90">
                  <c:v>-18.899999999999999</c:v>
                </c:pt>
                <c:pt idx="91">
                  <c:v>-17.2</c:v>
                </c:pt>
                <c:pt idx="92">
                  <c:v>-15.8</c:v>
                </c:pt>
                <c:pt idx="93">
                  <c:v>-14.6</c:v>
                </c:pt>
                <c:pt idx="94">
                  <c:v>-17.899999999999999</c:v>
                </c:pt>
                <c:pt idx="95">
                  <c:v>-11.3</c:v>
                </c:pt>
                <c:pt idx="96">
                  <c:v>-2.5</c:v>
                </c:pt>
                <c:pt idx="97">
                  <c:v>0.6</c:v>
                </c:pt>
                <c:pt idx="98">
                  <c:v>-1.5</c:v>
                </c:pt>
                <c:pt idx="99">
                  <c:v>-0.2</c:v>
                </c:pt>
                <c:pt idx="100">
                  <c:v>1.1000000000000001</c:v>
                </c:pt>
                <c:pt idx="101">
                  <c:v>4.3</c:v>
                </c:pt>
                <c:pt idx="102">
                  <c:v>1.8</c:v>
                </c:pt>
                <c:pt idx="103">
                  <c:v>10.7</c:v>
                </c:pt>
                <c:pt idx="104">
                  <c:v>11.3</c:v>
                </c:pt>
                <c:pt idx="105">
                  <c:v>20.3</c:v>
                </c:pt>
                <c:pt idx="106">
                  <c:v>23.3</c:v>
                </c:pt>
                <c:pt idx="107">
                  <c:v>35.299999999999997</c:v>
                </c:pt>
                <c:pt idx="108">
                  <c:v>31.9</c:v>
                </c:pt>
                <c:pt idx="109">
                  <c:v>33.200000000000003</c:v>
                </c:pt>
                <c:pt idx="110">
                  <c:v>32.1</c:v>
                </c:pt>
                <c:pt idx="111">
                  <c:v>38.5</c:v>
                </c:pt>
                <c:pt idx="112">
                  <c:v>46.2</c:v>
                </c:pt>
                <c:pt idx="113">
                  <c:v>45.9</c:v>
                </c:pt>
                <c:pt idx="114">
                  <c:v>10.4</c:v>
                </c:pt>
                <c:pt idx="115">
                  <c:v>4.4000000000000004</c:v>
                </c:pt>
                <c:pt idx="116">
                  <c:v>4.3</c:v>
                </c:pt>
                <c:pt idx="117">
                  <c:v>1.6</c:v>
                </c:pt>
                <c:pt idx="118">
                  <c:v>14.5</c:v>
                </c:pt>
                <c:pt idx="119">
                  <c:v>22.5</c:v>
                </c:pt>
                <c:pt idx="120">
                  <c:v>27.2</c:v>
                </c:pt>
                <c:pt idx="121">
                  <c:v>36.799999999999997</c:v>
                </c:pt>
                <c:pt idx="122">
                  <c:v>35.299999999999997</c:v>
                </c:pt>
                <c:pt idx="123">
                  <c:v>38.299999999999997</c:v>
                </c:pt>
                <c:pt idx="124">
                  <c:v>24.9</c:v>
                </c:pt>
                <c:pt idx="125">
                  <c:v>18.399999999999999</c:v>
                </c:pt>
                <c:pt idx="126">
                  <c:v>16.600000000000001</c:v>
                </c:pt>
                <c:pt idx="127">
                  <c:v>6.4</c:v>
                </c:pt>
                <c:pt idx="128">
                  <c:v>-2.9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44224"/>
        <c:axId val="327845760"/>
      </c:lineChart>
      <c:lineChart>
        <c:grouping val="standard"/>
        <c:varyColors val="0"/>
        <c:ser>
          <c:idx val="0"/>
          <c:order val="0"/>
          <c:tx>
            <c:strRef>
              <c:f>Confianza!$A$18</c:f>
              <c:strCache>
                <c:ptCount val="1"/>
                <c:pt idx="0">
                  <c:v>Confianza del Consumidor, eje der.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Confianza!$D$17:$EB$17</c:f>
              <c:numCache>
                <c:formatCode>m/d/yyyy</c:formatCode>
                <c:ptCount val="129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</c:numCache>
            </c:numRef>
          </c:cat>
          <c:val>
            <c:numRef>
              <c:f>Confianza!$D$18:$EB$18</c:f>
              <c:numCache>
                <c:formatCode>General</c:formatCode>
                <c:ptCount val="129"/>
                <c:pt idx="0">
                  <c:v>4.4000000000000004</c:v>
                </c:pt>
                <c:pt idx="1">
                  <c:v>4.9000000000000004</c:v>
                </c:pt>
                <c:pt idx="2">
                  <c:v>5</c:v>
                </c:pt>
                <c:pt idx="3">
                  <c:v>4.7</c:v>
                </c:pt>
                <c:pt idx="4">
                  <c:v>4.2</c:v>
                </c:pt>
                <c:pt idx="5">
                  <c:v>3.6</c:v>
                </c:pt>
                <c:pt idx="6">
                  <c:v>3.2</c:v>
                </c:pt>
                <c:pt idx="7">
                  <c:v>3.2</c:v>
                </c:pt>
                <c:pt idx="8">
                  <c:v>3.3</c:v>
                </c:pt>
                <c:pt idx="9">
                  <c:v>3.5</c:v>
                </c:pt>
                <c:pt idx="10">
                  <c:v>3.5</c:v>
                </c:pt>
                <c:pt idx="11">
                  <c:v>4</c:v>
                </c:pt>
                <c:pt idx="12">
                  <c:v>4.7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5.9</c:v>
                </c:pt>
                <c:pt idx="16">
                  <c:v>7.1</c:v>
                </c:pt>
                <c:pt idx="17">
                  <c:v>7.9</c:v>
                </c:pt>
                <c:pt idx="18">
                  <c:v>8.5</c:v>
                </c:pt>
                <c:pt idx="19">
                  <c:v>8.6999999999999993</c:v>
                </c:pt>
                <c:pt idx="20">
                  <c:v>8.9</c:v>
                </c:pt>
                <c:pt idx="21">
                  <c:v>9.1</c:v>
                </c:pt>
                <c:pt idx="22">
                  <c:v>9.1</c:v>
                </c:pt>
                <c:pt idx="23">
                  <c:v>8.6</c:v>
                </c:pt>
                <c:pt idx="24">
                  <c:v>4.8</c:v>
                </c:pt>
                <c:pt idx="25">
                  <c:v>4.4000000000000004</c:v>
                </c:pt>
                <c:pt idx="26">
                  <c:v>4.5</c:v>
                </c:pt>
                <c:pt idx="27">
                  <c:v>5.7</c:v>
                </c:pt>
                <c:pt idx="28">
                  <c:v>7.4</c:v>
                </c:pt>
                <c:pt idx="29">
                  <c:v>8.4</c:v>
                </c:pt>
                <c:pt idx="30">
                  <c:v>8.3000000000000007</c:v>
                </c:pt>
                <c:pt idx="31">
                  <c:v>7.3</c:v>
                </c:pt>
                <c:pt idx="32">
                  <c:v>6.4</c:v>
                </c:pt>
                <c:pt idx="33">
                  <c:v>4.7</c:v>
                </c:pt>
                <c:pt idx="34">
                  <c:v>4.3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5</c:v>
                </c:pt>
                <c:pt idx="40">
                  <c:v>4.4000000000000004</c:v>
                </c:pt>
                <c:pt idx="41">
                  <c:v>3.4</c:v>
                </c:pt>
                <c:pt idx="42">
                  <c:v>1.8</c:v>
                </c:pt>
                <c:pt idx="43">
                  <c:v>1.5</c:v>
                </c:pt>
                <c:pt idx="44">
                  <c:v>1.7</c:v>
                </c:pt>
                <c:pt idx="45">
                  <c:v>1.9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2.7</c:v>
                </c:pt>
                <c:pt idx="53">
                  <c:v>3</c:v>
                </c:pt>
                <c:pt idx="54">
                  <c:v>3.4</c:v>
                </c:pt>
                <c:pt idx="55">
                  <c:v>3.8</c:v>
                </c:pt>
                <c:pt idx="56">
                  <c:v>4.2</c:v>
                </c:pt>
                <c:pt idx="57">
                  <c:v>3.9</c:v>
                </c:pt>
                <c:pt idx="58">
                  <c:v>3.6</c:v>
                </c:pt>
                <c:pt idx="59">
                  <c:v>3.4</c:v>
                </c:pt>
                <c:pt idx="60">
                  <c:v>3.3</c:v>
                </c:pt>
                <c:pt idx="61">
                  <c:v>3.2</c:v>
                </c:pt>
                <c:pt idx="62">
                  <c:v>3.4</c:v>
                </c:pt>
                <c:pt idx="63">
                  <c:v>3.7</c:v>
                </c:pt>
                <c:pt idx="64">
                  <c:v>3.5</c:v>
                </c:pt>
                <c:pt idx="65">
                  <c:v>3.7</c:v>
                </c:pt>
                <c:pt idx="66">
                  <c:v>4.0999999999999996</c:v>
                </c:pt>
                <c:pt idx="67">
                  <c:v>4.4000000000000004</c:v>
                </c:pt>
                <c:pt idx="68">
                  <c:v>5</c:v>
                </c:pt>
                <c:pt idx="69">
                  <c:v>5.2</c:v>
                </c:pt>
                <c:pt idx="70">
                  <c:v>5.5</c:v>
                </c:pt>
                <c:pt idx="71">
                  <c:v>5.6</c:v>
                </c:pt>
                <c:pt idx="72">
                  <c:v>5.8</c:v>
                </c:pt>
                <c:pt idx="73">
                  <c:v>6</c:v>
                </c:pt>
                <c:pt idx="74">
                  <c:v>5.9</c:v>
                </c:pt>
                <c:pt idx="75">
                  <c:v>5.6</c:v>
                </c:pt>
                <c:pt idx="76">
                  <c:v>5.6</c:v>
                </c:pt>
                <c:pt idx="77">
                  <c:v>5.4</c:v>
                </c:pt>
                <c:pt idx="78">
                  <c:v>5.3</c:v>
                </c:pt>
                <c:pt idx="79">
                  <c:v>5.2</c:v>
                </c:pt>
                <c:pt idx="80">
                  <c:v>5.3</c:v>
                </c:pt>
                <c:pt idx="81">
                  <c:v>5.4</c:v>
                </c:pt>
                <c:pt idx="82">
                  <c:v>5.6</c:v>
                </c:pt>
                <c:pt idx="83">
                  <c:v>5.7</c:v>
                </c:pt>
                <c:pt idx="84">
                  <c:v>5.9</c:v>
                </c:pt>
                <c:pt idx="85">
                  <c:v>5.9</c:v>
                </c:pt>
                <c:pt idx="86">
                  <c:v>5.8</c:v>
                </c:pt>
                <c:pt idx="87">
                  <c:v>5.7</c:v>
                </c:pt>
                <c:pt idx="88">
                  <c:v>5.7</c:v>
                </c:pt>
                <c:pt idx="89">
                  <c:v>5.8</c:v>
                </c:pt>
                <c:pt idx="90">
                  <c:v>5.8</c:v>
                </c:pt>
                <c:pt idx="91">
                  <c:v>6</c:v>
                </c:pt>
                <c:pt idx="92">
                  <c:v>6.1</c:v>
                </c:pt>
                <c:pt idx="93">
                  <c:v>6</c:v>
                </c:pt>
                <c:pt idx="94">
                  <c:v>5.8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6.2</c:v>
                </c:pt>
                <c:pt idx="100">
                  <c:v>6.5</c:v>
                </c:pt>
                <c:pt idx="101">
                  <c:v>6.8</c:v>
                </c:pt>
                <c:pt idx="102">
                  <c:v>7</c:v>
                </c:pt>
                <c:pt idx="103">
                  <c:v>7</c:v>
                </c:pt>
                <c:pt idx="104">
                  <c:v>7.1</c:v>
                </c:pt>
                <c:pt idx="105">
                  <c:v>7.1</c:v>
                </c:pt>
                <c:pt idx="106">
                  <c:v>7.4</c:v>
                </c:pt>
                <c:pt idx="107">
                  <c:v>7.7</c:v>
                </c:pt>
                <c:pt idx="108">
                  <c:v>8.3000000000000007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8.6</c:v>
                </c:pt>
                <c:pt idx="113">
                  <c:v>8.9</c:v>
                </c:pt>
                <c:pt idx="114">
                  <c:v>8.9</c:v>
                </c:pt>
                <c:pt idx="115">
                  <c:v>8.6</c:v>
                </c:pt>
                <c:pt idx="116">
                  <c:v>8.4</c:v>
                </c:pt>
                <c:pt idx="117">
                  <c:v>8.5</c:v>
                </c:pt>
                <c:pt idx="118">
                  <c:v>8.6999999999999993</c:v>
                </c:pt>
                <c:pt idx="119">
                  <c:v>9</c:v>
                </c:pt>
                <c:pt idx="120">
                  <c:v>9.3000000000000007</c:v>
                </c:pt>
                <c:pt idx="121">
                  <c:v>9.6999999999999993</c:v>
                </c:pt>
                <c:pt idx="122">
                  <c:v>10</c:v>
                </c:pt>
                <c:pt idx="123">
                  <c:v>10.1</c:v>
                </c:pt>
                <c:pt idx="124">
                  <c:v>10.199999999999999</c:v>
                </c:pt>
                <c:pt idx="125">
                  <c:v>10.1</c:v>
                </c:pt>
                <c:pt idx="126">
                  <c:v>10.1</c:v>
                </c:pt>
                <c:pt idx="127">
                  <c:v>9.9</c:v>
                </c:pt>
                <c:pt idx="128">
                  <c:v>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61376"/>
        <c:axId val="327847296"/>
      </c:lineChart>
      <c:dateAx>
        <c:axId val="327844224"/>
        <c:scaling>
          <c:orientation val="minMax"/>
          <c:min val="40210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845760"/>
        <c:crosses val="autoZero"/>
        <c:auto val="1"/>
        <c:lblOffset val="100"/>
        <c:baseTimeUnit val="months"/>
      </c:dateAx>
      <c:valAx>
        <c:axId val="327845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844224"/>
        <c:crosses val="autoZero"/>
        <c:crossBetween val="between"/>
      </c:valAx>
      <c:valAx>
        <c:axId val="32784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861376"/>
        <c:crosses val="max"/>
        <c:crossBetween val="between"/>
      </c:valAx>
      <c:dateAx>
        <c:axId val="327861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7847296"/>
        <c:crosses val="autoZero"/>
        <c:auto val="1"/>
        <c:lblOffset val="100"/>
        <c:baseTimeUnit val="months"/>
      </c:dateAx>
    </c:plotArea>
    <c:legend>
      <c:legendPos val="b"/>
      <c:layout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1812164783747"/>
          <c:y val="5.8860264374850257E-2"/>
          <c:w val="0.8569860651476533"/>
          <c:h val="0.63902388523997555"/>
        </c:manualLayout>
      </c:layout>
      <c:lineChart>
        <c:grouping val="standard"/>
        <c:varyColors val="0"/>
        <c:ser>
          <c:idx val="1"/>
          <c:order val="0"/>
          <c:tx>
            <c:strRef>
              <c:f>Ventas!$A$17</c:f>
              <c:strCache>
                <c:ptCount val="1"/>
                <c:pt idx="0">
                  <c:v>Retail Sales (yoy %)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Ventas!$D$16:$GI$16</c:f>
              <c:numCache>
                <c:formatCode>m/d/yyyy</c:formatCode>
                <c:ptCount val="18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</c:numCache>
            </c:numRef>
          </c:cat>
          <c:val>
            <c:numRef>
              <c:f>Ventas!$D$17:$GI$17</c:f>
              <c:numCache>
                <c:formatCode>General</c:formatCode>
                <c:ptCount val="188"/>
                <c:pt idx="0">
                  <c:v>5</c:v>
                </c:pt>
                <c:pt idx="1">
                  <c:v>-4</c:v>
                </c:pt>
                <c:pt idx="2">
                  <c:v>2.9</c:v>
                </c:pt>
                <c:pt idx="3">
                  <c:v>9.6999999999999993</c:v>
                </c:pt>
                <c:pt idx="4">
                  <c:v>-1.7</c:v>
                </c:pt>
                <c:pt idx="5">
                  <c:v>-2.8</c:v>
                </c:pt>
                <c:pt idx="6">
                  <c:v>4.8</c:v>
                </c:pt>
                <c:pt idx="7">
                  <c:v>3</c:v>
                </c:pt>
                <c:pt idx="8">
                  <c:v>-1.3</c:v>
                </c:pt>
                <c:pt idx="9">
                  <c:v>0.6</c:v>
                </c:pt>
                <c:pt idx="10">
                  <c:v>-1.6</c:v>
                </c:pt>
                <c:pt idx="11">
                  <c:v>6.2</c:v>
                </c:pt>
                <c:pt idx="12">
                  <c:v>-4.4000000000000004</c:v>
                </c:pt>
                <c:pt idx="13">
                  <c:v>1.5</c:v>
                </c:pt>
                <c:pt idx="14">
                  <c:v>0.1</c:v>
                </c:pt>
                <c:pt idx="15">
                  <c:v>-1.9</c:v>
                </c:pt>
                <c:pt idx="16">
                  <c:v>2.2000000000000002</c:v>
                </c:pt>
                <c:pt idx="17">
                  <c:v>0.8</c:v>
                </c:pt>
                <c:pt idx="18">
                  <c:v>0.1</c:v>
                </c:pt>
                <c:pt idx="19">
                  <c:v>-2.2999999999999998</c:v>
                </c:pt>
                <c:pt idx="20">
                  <c:v>1.2</c:v>
                </c:pt>
                <c:pt idx="21">
                  <c:v>1.5</c:v>
                </c:pt>
                <c:pt idx="22">
                  <c:v>-1.7</c:v>
                </c:pt>
                <c:pt idx="23">
                  <c:v>-4.9000000000000004</c:v>
                </c:pt>
                <c:pt idx="24">
                  <c:v>-3.5</c:v>
                </c:pt>
                <c:pt idx="25">
                  <c:v>-4.3</c:v>
                </c:pt>
                <c:pt idx="26">
                  <c:v>-1.6</c:v>
                </c:pt>
                <c:pt idx="27">
                  <c:v>-4.7</c:v>
                </c:pt>
                <c:pt idx="28">
                  <c:v>-3.6</c:v>
                </c:pt>
                <c:pt idx="29">
                  <c:v>1.2</c:v>
                </c:pt>
                <c:pt idx="30">
                  <c:v>-2.2000000000000002</c:v>
                </c:pt>
                <c:pt idx="31">
                  <c:v>-0.7</c:v>
                </c:pt>
                <c:pt idx="32">
                  <c:v>0.6</c:v>
                </c:pt>
                <c:pt idx="33">
                  <c:v>-3.9</c:v>
                </c:pt>
                <c:pt idx="34">
                  <c:v>-2.7</c:v>
                </c:pt>
                <c:pt idx="35">
                  <c:v>-0.5</c:v>
                </c:pt>
                <c:pt idx="36">
                  <c:v>-0.7</c:v>
                </c:pt>
                <c:pt idx="37">
                  <c:v>-3.6</c:v>
                </c:pt>
                <c:pt idx="38">
                  <c:v>0.9</c:v>
                </c:pt>
                <c:pt idx="39">
                  <c:v>1</c:v>
                </c:pt>
                <c:pt idx="40">
                  <c:v>-1.8</c:v>
                </c:pt>
                <c:pt idx="41">
                  <c:v>-1</c:v>
                </c:pt>
                <c:pt idx="42">
                  <c:v>-4.3</c:v>
                </c:pt>
                <c:pt idx="43">
                  <c:v>1</c:v>
                </c:pt>
                <c:pt idx="44">
                  <c:v>-0.2</c:v>
                </c:pt>
                <c:pt idx="45">
                  <c:v>-3.9</c:v>
                </c:pt>
                <c:pt idx="46">
                  <c:v>0.2</c:v>
                </c:pt>
                <c:pt idx="47">
                  <c:v>1.1000000000000001</c:v>
                </c:pt>
                <c:pt idx="48">
                  <c:v>2.2000000000000002</c:v>
                </c:pt>
                <c:pt idx="49">
                  <c:v>6.2</c:v>
                </c:pt>
                <c:pt idx="50">
                  <c:v>2.2000000000000002</c:v>
                </c:pt>
                <c:pt idx="51">
                  <c:v>-4.5999999999999996</c:v>
                </c:pt>
                <c:pt idx="52">
                  <c:v>6.4</c:v>
                </c:pt>
                <c:pt idx="53">
                  <c:v>2.1</c:v>
                </c:pt>
                <c:pt idx="54">
                  <c:v>1.7</c:v>
                </c:pt>
                <c:pt idx="55">
                  <c:v>1.4</c:v>
                </c:pt>
                <c:pt idx="56">
                  <c:v>-1.1000000000000001</c:v>
                </c:pt>
                <c:pt idx="57">
                  <c:v>4.8</c:v>
                </c:pt>
                <c:pt idx="58">
                  <c:v>2.2999999999999998</c:v>
                </c:pt>
                <c:pt idx="59">
                  <c:v>0.5</c:v>
                </c:pt>
                <c:pt idx="60">
                  <c:v>1.1000000000000001</c:v>
                </c:pt>
                <c:pt idx="61">
                  <c:v>0.4</c:v>
                </c:pt>
                <c:pt idx="62">
                  <c:v>0.2</c:v>
                </c:pt>
                <c:pt idx="63">
                  <c:v>4</c:v>
                </c:pt>
                <c:pt idx="64">
                  <c:v>2.5</c:v>
                </c:pt>
                <c:pt idx="65">
                  <c:v>-1.8</c:v>
                </c:pt>
                <c:pt idx="66">
                  <c:v>5.5</c:v>
                </c:pt>
                <c:pt idx="67">
                  <c:v>1.5</c:v>
                </c:pt>
                <c:pt idx="68">
                  <c:v>-0.1</c:v>
                </c:pt>
                <c:pt idx="69">
                  <c:v>0.6</c:v>
                </c:pt>
                <c:pt idx="70">
                  <c:v>0.5</c:v>
                </c:pt>
                <c:pt idx="71">
                  <c:v>1.9</c:v>
                </c:pt>
                <c:pt idx="72">
                  <c:v>0.3</c:v>
                </c:pt>
                <c:pt idx="73">
                  <c:v>0.1</c:v>
                </c:pt>
                <c:pt idx="74">
                  <c:v>-2.2999999999999998</c:v>
                </c:pt>
                <c:pt idx="75">
                  <c:v>3.9</c:v>
                </c:pt>
                <c:pt idx="76">
                  <c:v>-0.7</c:v>
                </c:pt>
                <c:pt idx="77">
                  <c:v>-0.5</c:v>
                </c:pt>
                <c:pt idx="78">
                  <c:v>0.9</c:v>
                </c:pt>
                <c:pt idx="79">
                  <c:v>-1.1000000000000001</c:v>
                </c:pt>
                <c:pt idx="80">
                  <c:v>-0.2</c:v>
                </c:pt>
                <c:pt idx="81">
                  <c:v>-0.2</c:v>
                </c:pt>
                <c:pt idx="82">
                  <c:v>1.4</c:v>
                </c:pt>
                <c:pt idx="83">
                  <c:v>-1.5</c:v>
                </c:pt>
                <c:pt idx="84">
                  <c:v>0</c:v>
                </c:pt>
                <c:pt idx="85">
                  <c:v>2.2000000000000002</c:v>
                </c:pt>
                <c:pt idx="86">
                  <c:v>0.2</c:v>
                </c:pt>
                <c:pt idx="87">
                  <c:v>-3.9</c:v>
                </c:pt>
                <c:pt idx="88">
                  <c:v>-0.8</c:v>
                </c:pt>
                <c:pt idx="89">
                  <c:v>-0.7</c:v>
                </c:pt>
                <c:pt idx="90">
                  <c:v>-0.8</c:v>
                </c:pt>
                <c:pt idx="91">
                  <c:v>-2.7</c:v>
                </c:pt>
                <c:pt idx="92">
                  <c:v>2.1</c:v>
                </c:pt>
                <c:pt idx="93">
                  <c:v>-1.8</c:v>
                </c:pt>
                <c:pt idx="94">
                  <c:v>-6.3</c:v>
                </c:pt>
                <c:pt idx="95">
                  <c:v>1.7</c:v>
                </c:pt>
                <c:pt idx="96">
                  <c:v>4</c:v>
                </c:pt>
                <c:pt idx="97">
                  <c:v>-7.1</c:v>
                </c:pt>
                <c:pt idx="98">
                  <c:v>0.5</c:v>
                </c:pt>
                <c:pt idx="99">
                  <c:v>1.8</c:v>
                </c:pt>
                <c:pt idx="100">
                  <c:v>-3.4</c:v>
                </c:pt>
                <c:pt idx="101">
                  <c:v>1.9</c:v>
                </c:pt>
                <c:pt idx="102">
                  <c:v>-3.4</c:v>
                </c:pt>
                <c:pt idx="103">
                  <c:v>3.7</c:v>
                </c:pt>
                <c:pt idx="104">
                  <c:v>0.1</c:v>
                </c:pt>
                <c:pt idx="105">
                  <c:v>-2.2000000000000002</c:v>
                </c:pt>
                <c:pt idx="106">
                  <c:v>3.4</c:v>
                </c:pt>
                <c:pt idx="107">
                  <c:v>-2.8</c:v>
                </c:pt>
                <c:pt idx="108">
                  <c:v>-7.8</c:v>
                </c:pt>
                <c:pt idx="109">
                  <c:v>-1.5</c:v>
                </c:pt>
                <c:pt idx="110">
                  <c:v>-0.6</c:v>
                </c:pt>
                <c:pt idx="111">
                  <c:v>-5</c:v>
                </c:pt>
                <c:pt idx="112">
                  <c:v>-3.1</c:v>
                </c:pt>
                <c:pt idx="113">
                  <c:v>-1.3</c:v>
                </c:pt>
                <c:pt idx="114">
                  <c:v>-4.0999999999999996</c:v>
                </c:pt>
                <c:pt idx="115">
                  <c:v>-4.2</c:v>
                </c:pt>
                <c:pt idx="116">
                  <c:v>-2.2999999999999998</c:v>
                </c:pt>
                <c:pt idx="117">
                  <c:v>-3.3</c:v>
                </c:pt>
                <c:pt idx="118">
                  <c:v>-2.2000000000000002</c:v>
                </c:pt>
                <c:pt idx="119">
                  <c:v>-5</c:v>
                </c:pt>
                <c:pt idx="120">
                  <c:v>0.9</c:v>
                </c:pt>
                <c:pt idx="121">
                  <c:v>6.5</c:v>
                </c:pt>
                <c:pt idx="122">
                  <c:v>-3.1</c:v>
                </c:pt>
                <c:pt idx="123">
                  <c:v>0.5</c:v>
                </c:pt>
                <c:pt idx="124">
                  <c:v>6</c:v>
                </c:pt>
                <c:pt idx="125">
                  <c:v>3.4</c:v>
                </c:pt>
                <c:pt idx="126">
                  <c:v>3.2</c:v>
                </c:pt>
                <c:pt idx="127">
                  <c:v>2.1</c:v>
                </c:pt>
                <c:pt idx="128">
                  <c:v>-0.3</c:v>
                </c:pt>
                <c:pt idx="129">
                  <c:v>3.4</c:v>
                </c:pt>
                <c:pt idx="130">
                  <c:v>-0.2</c:v>
                </c:pt>
                <c:pt idx="131">
                  <c:v>3.3</c:v>
                </c:pt>
                <c:pt idx="132">
                  <c:v>3</c:v>
                </c:pt>
                <c:pt idx="133">
                  <c:v>-2.9</c:v>
                </c:pt>
                <c:pt idx="134">
                  <c:v>4.8</c:v>
                </c:pt>
                <c:pt idx="135">
                  <c:v>4.5</c:v>
                </c:pt>
                <c:pt idx="136">
                  <c:v>-2</c:v>
                </c:pt>
                <c:pt idx="137">
                  <c:v>-2.4</c:v>
                </c:pt>
                <c:pt idx="138">
                  <c:v>3.4</c:v>
                </c:pt>
                <c:pt idx="139">
                  <c:v>1.2</c:v>
                </c:pt>
                <c:pt idx="140">
                  <c:v>-0.4</c:v>
                </c:pt>
                <c:pt idx="141">
                  <c:v>0.9</c:v>
                </c:pt>
                <c:pt idx="142">
                  <c:v>0.8</c:v>
                </c:pt>
                <c:pt idx="143">
                  <c:v>2</c:v>
                </c:pt>
                <c:pt idx="144">
                  <c:v>2.5</c:v>
                </c:pt>
                <c:pt idx="145">
                  <c:v>4.2</c:v>
                </c:pt>
                <c:pt idx="146">
                  <c:v>-4.7</c:v>
                </c:pt>
                <c:pt idx="147">
                  <c:v>-0.7</c:v>
                </c:pt>
                <c:pt idx="148">
                  <c:v>4.5999999999999996</c:v>
                </c:pt>
                <c:pt idx="149">
                  <c:v>-1</c:v>
                </c:pt>
                <c:pt idx="150">
                  <c:v>0</c:v>
                </c:pt>
                <c:pt idx="151">
                  <c:v>-3.1</c:v>
                </c:pt>
                <c:pt idx="152">
                  <c:v>1.5</c:v>
                </c:pt>
                <c:pt idx="153">
                  <c:v>0.5</c:v>
                </c:pt>
                <c:pt idx="154">
                  <c:v>-3.1</c:v>
                </c:pt>
                <c:pt idx="155">
                  <c:v>2.2000000000000002</c:v>
                </c:pt>
                <c:pt idx="156">
                  <c:v>-3.3</c:v>
                </c:pt>
                <c:pt idx="157">
                  <c:v>-2.9</c:v>
                </c:pt>
                <c:pt idx="158">
                  <c:v>2.5</c:v>
                </c:pt>
                <c:pt idx="159">
                  <c:v>0.2</c:v>
                </c:pt>
                <c:pt idx="160">
                  <c:v>-2.9</c:v>
                </c:pt>
                <c:pt idx="161">
                  <c:v>3.3</c:v>
                </c:pt>
                <c:pt idx="162">
                  <c:v>0.4</c:v>
                </c:pt>
                <c:pt idx="163">
                  <c:v>0.2</c:v>
                </c:pt>
                <c:pt idx="164">
                  <c:v>-0.2</c:v>
                </c:pt>
                <c:pt idx="165">
                  <c:v>1.6</c:v>
                </c:pt>
                <c:pt idx="166">
                  <c:v>0.2</c:v>
                </c:pt>
                <c:pt idx="167">
                  <c:v>1.1000000000000001</c:v>
                </c:pt>
                <c:pt idx="168">
                  <c:v>2.4</c:v>
                </c:pt>
                <c:pt idx="169">
                  <c:v>-0.6</c:v>
                </c:pt>
                <c:pt idx="170">
                  <c:v>3.7</c:v>
                </c:pt>
                <c:pt idx="171">
                  <c:v>2.4</c:v>
                </c:pt>
                <c:pt idx="172">
                  <c:v>0.3</c:v>
                </c:pt>
                <c:pt idx="173">
                  <c:v>1.1000000000000001</c:v>
                </c:pt>
                <c:pt idx="174">
                  <c:v>-1.1000000000000001</c:v>
                </c:pt>
                <c:pt idx="175">
                  <c:v>2.6</c:v>
                </c:pt>
                <c:pt idx="176">
                  <c:v>2.1</c:v>
                </c:pt>
                <c:pt idx="177">
                  <c:v>-2.1</c:v>
                </c:pt>
                <c:pt idx="178">
                  <c:v>4.2</c:v>
                </c:pt>
                <c:pt idx="179">
                  <c:v>3.4</c:v>
                </c:pt>
                <c:pt idx="180">
                  <c:v>3.1</c:v>
                </c:pt>
                <c:pt idx="181">
                  <c:v>4.7</c:v>
                </c:pt>
                <c:pt idx="182">
                  <c:v>0.8</c:v>
                </c:pt>
                <c:pt idx="183">
                  <c:v>-1</c:v>
                </c:pt>
                <c:pt idx="184">
                  <c:v>5.8</c:v>
                </c:pt>
                <c:pt idx="185">
                  <c:v>4.5</c:v>
                </c:pt>
                <c:pt idx="186">
                  <c:v>1.7</c:v>
                </c:pt>
                <c:pt idx="187">
                  <c:v>3.4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Ventas!$A$20</c:f>
              <c:strCache>
                <c:ptCount val="1"/>
                <c:pt idx="0">
                  <c:v>Retail Sales ex-Auto/Petro (yoy %)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Ventas!$D$16:$GI$16</c:f>
              <c:numCache>
                <c:formatCode>m/d/yyyy</c:formatCode>
                <c:ptCount val="18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</c:numCache>
            </c:numRef>
          </c:cat>
          <c:val>
            <c:numRef>
              <c:f>Ventas!$D$20:$GI$20</c:f>
              <c:numCache>
                <c:formatCode>General</c:formatCode>
                <c:ptCount val="188"/>
                <c:pt idx="0">
                  <c:v>0.5</c:v>
                </c:pt>
                <c:pt idx="1">
                  <c:v>-1.1000000000000001</c:v>
                </c:pt>
                <c:pt idx="2">
                  <c:v>3.1</c:v>
                </c:pt>
                <c:pt idx="3">
                  <c:v>2.2000000000000002</c:v>
                </c:pt>
                <c:pt idx="4">
                  <c:v>2</c:v>
                </c:pt>
                <c:pt idx="5">
                  <c:v>1.6</c:v>
                </c:pt>
                <c:pt idx="6">
                  <c:v>0.1</c:v>
                </c:pt>
                <c:pt idx="7">
                  <c:v>3</c:v>
                </c:pt>
                <c:pt idx="8">
                  <c:v>0.7</c:v>
                </c:pt>
                <c:pt idx="9">
                  <c:v>0.7</c:v>
                </c:pt>
                <c:pt idx="10">
                  <c:v>0.5</c:v>
                </c:pt>
                <c:pt idx="11">
                  <c:v>2.4</c:v>
                </c:pt>
                <c:pt idx="12">
                  <c:v>-0.7</c:v>
                </c:pt>
                <c:pt idx="13">
                  <c:v>1.5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0.3</c:v>
                </c:pt>
                <c:pt idx="18">
                  <c:v>0.1</c:v>
                </c:pt>
                <c:pt idx="19">
                  <c:v>0.9</c:v>
                </c:pt>
                <c:pt idx="20">
                  <c:v>-2.2000000000000002</c:v>
                </c:pt>
                <c:pt idx="21">
                  <c:v>1.6</c:v>
                </c:pt>
                <c:pt idx="22">
                  <c:v>-1.2</c:v>
                </c:pt>
                <c:pt idx="23">
                  <c:v>-4.8</c:v>
                </c:pt>
                <c:pt idx="24">
                  <c:v>-3.4</c:v>
                </c:pt>
                <c:pt idx="25">
                  <c:v>-3.7</c:v>
                </c:pt>
                <c:pt idx="26">
                  <c:v>-2.2000000000000002</c:v>
                </c:pt>
                <c:pt idx="27">
                  <c:v>-2</c:v>
                </c:pt>
                <c:pt idx="28">
                  <c:v>-3.7</c:v>
                </c:pt>
                <c:pt idx="29">
                  <c:v>-2.5</c:v>
                </c:pt>
                <c:pt idx="30">
                  <c:v>-2.1</c:v>
                </c:pt>
                <c:pt idx="31">
                  <c:v>-0.8</c:v>
                </c:pt>
                <c:pt idx="32">
                  <c:v>0.5</c:v>
                </c:pt>
                <c:pt idx="33">
                  <c:v>-3.8</c:v>
                </c:pt>
                <c:pt idx="34">
                  <c:v>-1.9</c:v>
                </c:pt>
                <c:pt idx="35">
                  <c:v>-0.9</c:v>
                </c:pt>
                <c:pt idx="36">
                  <c:v>-0.4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0.7</c:v>
                </c:pt>
                <c:pt idx="41">
                  <c:v>-1.4</c:v>
                </c:pt>
                <c:pt idx="42">
                  <c:v>-1.1000000000000001</c:v>
                </c:pt>
                <c:pt idx="43">
                  <c:v>-2.2999999999999998</c:v>
                </c:pt>
                <c:pt idx="44">
                  <c:v>-0.1</c:v>
                </c:pt>
                <c:pt idx="45">
                  <c:v>-0.6</c:v>
                </c:pt>
                <c:pt idx="46">
                  <c:v>-1</c:v>
                </c:pt>
                <c:pt idx="47">
                  <c:v>0.7</c:v>
                </c:pt>
                <c:pt idx="48">
                  <c:v>2.5</c:v>
                </c:pt>
                <c:pt idx="49">
                  <c:v>1.8</c:v>
                </c:pt>
                <c:pt idx="50">
                  <c:v>3</c:v>
                </c:pt>
                <c:pt idx="51">
                  <c:v>0.5</c:v>
                </c:pt>
                <c:pt idx="52">
                  <c:v>0.6</c:v>
                </c:pt>
                <c:pt idx="53">
                  <c:v>2.1</c:v>
                </c:pt>
                <c:pt idx="54">
                  <c:v>1.5</c:v>
                </c:pt>
                <c:pt idx="55">
                  <c:v>1.4</c:v>
                </c:pt>
                <c:pt idx="56">
                  <c:v>0.2</c:v>
                </c:pt>
                <c:pt idx="57">
                  <c:v>1.8</c:v>
                </c:pt>
                <c:pt idx="58">
                  <c:v>2.7</c:v>
                </c:pt>
                <c:pt idx="59">
                  <c:v>4</c:v>
                </c:pt>
                <c:pt idx="60">
                  <c:v>0.9</c:v>
                </c:pt>
                <c:pt idx="61">
                  <c:v>1.4</c:v>
                </c:pt>
                <c:pt idx="62">
                  <c:v>-0.3</c:v>
                </c:pt>
                <c:pt idx="63">
                  <c:v>1.7</c:v>
                </c:pt>
                <c:pt idx="64">
                  <c:v>1.5</c:v>
                </c:pt>
                <c:pt idx="65">
                  <c:v>1.2</c:v>
                </c:pt>
                <c:pt idx="66">
                  <c:v>2.2999999999999998</c:v>
                </c:pt>
                <c:pt idx="67">
                  <c:v>1.2</c:v>
                </c:pt>
                <c:pt idx="68">
                  <c:v>1.4</c:v>
                </c:pt>
                <c:pt idx="69">
                  <c:v>1.1000000000000001</c:v>
                </c:pt>
                <c:pt idx="70">
                  <c:v>0.8</c:v>
                </c:pt>
                <c:pt idx="71">
                  <c:v>-1.2</c:v>
                </c:pt>
                <c:pt idx="72">
                  <c:v>0.3</c:v>
                </c:pt>
                <c:pt idx="73">
                  <c:v>-0.1</c:v>
                </c:pt>
                <c:pt idx="74">
                  <c:v>0.7</c:v>
                </c:pt>
                <c:pt idx="75">
                  <c:v>1.4</c:v>
                </c:pt>
                <c:pt idx="76">
                  <c:v>1.3</c:v>
                </c:pt>
                <c:pt idx="77">
                  <c:v>-0.2</c:v>
                </c:pt>
                <c:pt idx="78">
                  <c:v>0.2</c:v>
                </c:pt>
                <c:pt idx="79">
                  <c:v>-0.7</c:v>
                </c:pt>
                <c:pt idx="80">
                  <c:v>-0.2</c:v>
                </c:pt>
                <c:pt idx="81">
                  <c:v>-0.2</c:v>
                </c:pt>
                <c:pt idx="82">
                  <c:v>2.5</c:v>
                </c:pt>
                <c:pt idx="83">
                  <c:v>-1.8</c:v>
                </c:pt>
                <c:pt idx="84">
                  <c:v>-0.1</c:v>
                </c:pt>
                <c:pt idx="85">
                  <c:v>0.3</c:v>
                </c:pt>
                <c:pt idx="86">
                  <c:v>2.4</c:v>
                </c:pt>
                <c:pt idx="87">
                  <c:v>-2.9</c:v>
                </c:pt>
                <c:pt idx="88">
                  <c:v>-2</c:v>
                </c:pt>
                <c:pt idx="89">
                  <c:v>-0.8</c:v>
                </c:pt>
                <c:pt idx="90">
                  <c:v>-1.3</c:v>
                </c:pt>
                <c:pt idx="91">
                  <c:v>0.2</c:v>
                </c:pt>
                <c:pt idx="92">
                  <c:v>-0.5</c:v>
                </c:pt>
                <c:pt idx="93">
                  <c:v>-1.9</c:v>
                </c:pt>
                <c:pt idx="94">
                  <c:v>-6.1</c:v>
                </c:pt>
                <c:pt idx="95">
                  <c:v>1.1000000000000001</c:v>
                </c:pt>
                <c:pt idx="96">
                  <c:v>0</c:v>
                </c:pt>
                <c:pt idx="97">
                  <c:v>-1.9</c:v>
                </c:pt>
                <c:pt idx="98">
                  <c:v>-4</c:v>
                </c:pt>
                <c:pt idx="99">
                  <c:v>0.5</c:v>
                </c:pt>
                <c:pt idx="100">
                  <c:v>-1.5</c:v>
                </c:pt>
                <c:pt idx="101">
                  <c:v>-1.4</c:v>
                </c:pt>
                <c:pt idx="102">
                  <c:v>-0.5</c:v>
                </c:pt>
                <c:pt idx="103">
                  <c:v>1</c:v>
                </c:pt>
                <c:pt idx="104">
                  <c:v>-0.4</c:v>
                </c:pt>
                <c:pt idx="105">
                  <c:v>1.6</c:v>
                </c:pt>
                <c:pt idx="106">
                  <c:v>3.5</c:v>
                </c:pt>
                <c:pt idx="107">
                  <c:v>-2.6</c:v>
                </c:pt>
                <c:pt idx="108">
                  <c:v>-4.3</c:v>
                </c:pt>
                <c:pt idx="109">
                  <c:v>-2.1</c:v>
                </c:pt>
                <c:pt idx="110">
                  <c:v>-0.4</c:v>
                </c:pt>
                <c:pt idx="111">
                  <c:v>-2.6</c:v>
                </c:pt>
                <c:pt idx="112">
                  <c:v>-3.6</c:v>
                </c:pt>
                <c:pt idx="113">
                  <c:v>-1.8</c:v>
                </c:pt>
                <c:pt idx="114">
                  <c:v>-3.7</c:v>
                </c:pt>
                <c:pt idx="115">
                  <c:v>-4.2</c:v>
                </c:pt>
                <c:pt idx="116">
                  <c:v>-2.6</c:v>
                </c:pt>
                <c:pt idx="117">
                  <c:v>-2.9</c:v>
                </c:pt>
                <c:pt idx="118">
                  <c:v>-2.1</c:v>
                </c:pt>
                <c:pt idx="119">
                  <c:v>-2.1</c:v>
                </c:pt>
                <c:pt idx="120">
                  <c:v>1</c:v>
                </c:pt>
                <c:pt idx="121">
                  <c:v>1.2</c:v>
                </c:pt>
                <c:pt idx="122">
                  <c:v>-1.2</c:v>
                </c:pt>
                <c:pt idx="123">
                  <c:v>2</c:v>
                </c:pt>
                <c:pt idx="124">
                  <c:v>4.0999999999999996</c:v>
                </c:pt>
                <c:pt idx="125">
                  <c:v>3</c:v>
                </c:pt>
                <c:pt idx="126">
                  <c:v>3.3</c:v>
                </c:pt>
                <c:pt idx="127">
                  <c:v>1.7</c:v>
                </c:pt>
                <c:pt idx="128">
                  <c:v>1.7</c:v>
                </c:pt>
                <c:pt idx="129">
                  <c:v>0.9</c:v>
                </c:pt>
                <c:pt idx="130">
                  <c:v>-0.1</c:v>
                </c:pt>
                <c:pt idx="131">
                  <c:v>3.3</c:v>
                </c:pt>
                <c:pt idx="132">
                  <c:v>2.8</c:v>
                </c:pt>
                <c:pt idx="133">
                  <c:v>-0.2</c:v>
                </c:pt>
                <c:pt idx="134">
                  <c:v>1.8</c:v>
                </c:pt>
                <c:pt idx="135">
                  <c:v>-1.7</c:v>
                </c:pt>
                <c:pt idx="136">
                  <c:v>0.7</c:v>
                </c:pt>
                <c:pt idx="137">
                  <c:v>0.4</c:v>
                </c:pt>
                <c:pt idx="138">
                  <c:v>0.7</c:v>
                </c:pt>
                <c:pt idx="139">
                  <c:v>1.1000000000000001</c:v>
                </c:pt>
                <c:pt idx="140">
                  <c:v>1.5</c:v>
                </c:pt>
                <c:pt idx="141">
                  <c:v>0.9</c:v>
                </c:pt>
                <c:pt idx="142">
                  <c:v>1.1000000000000001</c:v>
                </c:pt>
                <c:pt idx="143">
                  <c:v>-0.7</c:v>
                </c:pt>
                <c:pt idx="144">
                  <c:v>-1.4</c:v>
                </c:pt>
                <c:pt idx="145">
                  <c:v>1.7</c:v>
                </c:pt>
                <c:pt idx="146">
                  <c:v>0.1</c:v>
                </c:pt>
                <c:pt idx="147">
                  <c:v>2.6</c:v>
                </c:pt>
                <c:pt idx="148">
                  <c:v>0.6</c:v>
                </c:pt>
                <c:pt idx="149">
                  <c:v>-0.9</c:v>
                </c:pt>
                <c:pt idx="150">
                  <c:v>-0.6</c:v>
                </c:pt>
                <c:pt idx="151">
                  <c:v>0.3</c:v>
                </c:pt>
                <c:pt idx="152">
                  <c:v>-0.8</c:v>
                </c:pt>
                <c:pt idx="153">
                  <c:v>-0.2</c:v>
                </c:pt>
                <c:pt idx="154">
                  <c:v>-2.7</c:v>
                </c:pt>
                <c:pt idx="155">
                  <c:v>1.6</c:v>
                </c:pt>
                <c:pt idx="156">
                  <c:v>-0.1</c:v>
                </c:pt>
                <c:pt idx="157">
                  <c:v>-0.4</c:v>
                </c:pt>
                <c:pt idx="158">
                  <c:v>0.1</c:v>
                </c:pt>
                <c:pt idx="159">
                  <c:v>0.7</c:v>
                </c:pt>
                <c:pt idx="160">
                  <c:v>-0.9</c:v>
                </c:pt>
                <c:pt idx="161">
                  <c:v>0.5</c:v>
                </c:pt>
                <c:pt idx="162">
                  <c:v>0.4</c:v>
                </c:pt>
                <c:pt idx="163">
                  <c:v>0.5</c:v>
                </c:pt>
                <c:pt idx="164">
                  <c:v>0</c:v>
                </c:pt>
                <c:pt idx="165">
                  <c:v>1.9</c:v>
                </c:pt>
                <c:pt idx="166">
                  <c:v>0.2</c:v>
                </c:pt>
                <c:pt idx="167">
                  <c:v>0.6</c:v>
                </c:pt>
                <c:pt idx="168">
                  <c:v>1.6</c:v>
                </c:pt>
                <c:pt idx="169">
                  <c:v>2.2999999999999998</c:v>
                </c:pt>
                <c:pt idx="170">
                  <c:v>0.9</c:v>
                </c:pt>
                <c:pt idx="171">
                  <c:v>0.2</c:v>
                </c:pt>
                <c:pt idx="172">
                  <c:v>2.5</c:v>
                </c:pt>
                <c:pt idx="173">
                  <c:v>0.3</c:v>
                </c:pt>
                <c:pt idx="174">
                  <c:v>2</c:v>
                </c:pt>
                <c:pt idx="175">
                  <c:v>0.1</c:v>
                </c:pt>
                <c:pt idx="176">
                  <c:v>1.9</c:v>
                </c:pt>
                <c:pt idx="177">
                  <c:v>0.8</c:v>
                </c:pt>
                <c:pt idx="178">
                  <c:v>4.0999999999999996</c:v>
                </c:pt>
                <c:pt idx="179">
                  <c:v>3.1</c:v>
                </c:pt>
                <c:pt idx="180">
                  <c:v>2.2000000000000002</c:v>
                </c:pt>
                <c:pt idx="181">
                  <c:v>1.3</c:v>
                </c:pt>
                <c:pt idx="182">
                  <c:v>2.5</c:v>
                </c:pt>
                <c:pt idx="183">
                  <c:v>4.8</c:v>
                </c:pt>
                <c:pt idx="184">
                  <c:v>2.9</c:v>
                </c:pt>
                <c:pt idx="185">
                  <c:v>5.5</c:v>
                </c:pt>
                <c:pt idx="186">
                  <c:v>3.8</c:v>
                </c:pt>
                <c:pt idx="187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44448"/>
        <c:axId val="327958528"/>
      </c:lineChart>
      <c:dateAx>
        <c:axId val="327944448"/>
        <c:scaling>
          <c:orientation val="minMax"/>
          <c:min val="40210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958528"/>
        <c:crosses val="autoZero"/>
        <c:auto val="1"/>
        <c:lblOffset val="100"/>
        <c:baseTimeUnit val="months"/>
      </c:dateAx>
      <c:valAx>
        <c:axId val="327958528"/>
        <c:scaling>
          <c:orientation val="minMax"/>
          <c:max val="8"/>
          <c:min val="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var anual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94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3397745571658683E-2"/>
          <c:y val="0.89673509666722062"/>
          <c:w val="0.88727858293075668"/>
          <c:h val="6.5376545894909613E-2"/>
        </c:manualLayout>
      </c:layout>
      <c:overlay val="0"/>
      <c:txPr>
        <a:bodyPr/>
        <a:lstStyle/>
        <a:p>
          <a:pPr>
            <a:defRPr lang="es-ES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133349</xdr:rowOff>
    </xdr:from>
    <xdr:to>
      <xdr:col>8</xdr:col>
      <xdr:colOff>66675</xdr:colOff>
      <xdr:row>12</xdr:row>
      <xdr:rowOff>85724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0</xdr:row>
      <xdr:rowOff>85725</xdr:rowOff>
    </xdr:from>
    <xdr:to>
      <xdr:col>14</xdr:col>
      <xdr:colOff>285750</xdr:colOff>
      <xdr:row>12</xdr:row>
      <xdr:rowOff>38100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438150</xdr:colOff>
      <xdr:row>11</xdr:row>
      <xdr:rowOff>142875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26</xdr:col>
      <xdr:colOff>438150</xdr:colOff>
      <xdr:row>11</xdr:row>
      <xdr:rowOff>142875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76199</xdr:rowOff>
    </xdr:from>
    <xdr:to>
      <xdr:col>6</xdr:col>
      <xdr:colOff>590550</xdr:colOff>
      <xdr:row>14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31</xdr:row>
      <xdr:rowOff>152400</xdr:rowOff>
    </xdr:from>
    <xdr:to>
      <xdr:col>6</xdr:col>
      <xdr:colOff>581026</xdr:colOff>
      <xdr:row>45</xdr:row>
      <xdr:rowOff>47625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31</xdr:row>
      <xdr:rowOff>123825</xdr:rowOff>
    </xdr:from>
    <xdr:to>
      <xdr:col>15</xdr:col>
      <xdr:colOff>361951</xdr:colOff>
      <xdr:row>45</xdr:row>
      <xdr:rowOff>19050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200026</xdr:colOff>
      <xdr:row>14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28575</xdr:rowOff>
    </xdr:from>
    <xdr:to>
      <xdr:col>3</xdr:col>
      <xdr:colOff>76200</xdr:colOff>
      <xdr:row>12</xdr:row>
      <xdr:rowOff>138113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9</xdr:col>
      <xdr:colOff>133350</xdr:colOff>
      <xdr:row>13</xdr:row>
      <xdr:rowOff>109538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84</xdr:col>
      <xdr:colOff>685800</xdr:colOff>
      <xdr:row>26</xdr:row>
      <xdr:rowOff>166687</xdr:rowOff>
    </xdr:from>
    <xdr:to>
      <xdr:col>90</xdr:col>
      <xdr:colOff>685800</xdr:colOff>
      <xdr:row>41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57150</xdr:rowOff>
    </xdr:from>
    <xdr:to>
      <xdr:col>10</xdr:col>
      <xdr:colOff>123825</xdr:colOff>
      <xdr:row>16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542925</xdr:colOff>
      <xdr:row>16</xdr:row>
      <xdr:rowOff>19050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657224</xdr:colOff>
      <xdr:row>13</xdr:row>
      <xdr:rowOff>47624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266699</xdr:colOff>
      <xdr:row>13</xdr:row>
      <xdr:rowOff>47624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0</xdr:row>
      <xdr:rowOff>95250</xdr:rowOff>
    </xdr:from>
    <xdr:to>
      <xdr:col>20</xdr:col>
      <xdr:colOff>276224</xdr:colOff>
      <xdr:row>13</xdr:row>
      <xdr:rowOff>142874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W98"/>
  <sheetViews>
    <sheetView workbookViewId="0">
      <pane xSplit="2" ySplit="14" topLeftCell="BM15" activePane="bottomRight" state="frozen"/>
      <selection pane="topRight" activeCell="C1" sqref="C1"/>
      <selection pane="bottomLeft" activeCell="A11" sqref="A11"/>
      <selection pane="bottomRight" activeCell="C14" sqref="C14"/>
    </sheetView>
  </sheetViews>
  <sheetFormatPr baseColWidth="10" defaultRowHeight="14.4" x14ac:dyDescent="0.3"/>
  <cols>
    <col min="1" max="1" width="30.6640625" bestFit="1" customWidth="1"/>
    <col min="2" max="2" width="12.33203125" customWidth="1"/>
  </cols>
  <sheetData>
    <row r="10" spans="1:75" x14ac:dyDescent="0.3">
      <c r="A10" s="1" t="s">
        <v>22</v>
      </c>
    </row>
    <row r="11" spans="1:75" x14ac:dyDescent="0.3">
      <c r="A11" s="1" t="s">
        <v>3</v>
      </c>
    </row>
    <row r="12" spans="1:75" x14ac:dyDescent="0.3">
      <c r="A12" s="1" t="s">
        <v>4</v>
      </c>
    </row>
    <row r="13" spans="1:75" x14ac:dyDescent="0.3">
      <c r="B13" s="6"/>
    </row>
    <row r="14" spans="1:75" ht="14.25" customHeight="1" x14ac:dyDescent="0.3">
      <c r="A14" s="8"/>
      <c r="B14" s="9" t="s">
        <v>38</v>
      </c>
      <c r="C14" s="9">
        <f>_xll.BDH($B$15,$B$14:$B$14,"1/1/1999","","Dir=H","Dts=S","Sort=A","Quote=C","QtTyp=Y","Days=T","Per=cq","DtFmt=D","UseDPDF=Y","cols=73;rows=2")</f>
        <v>36250</v>
      </c>
      <c r="D14" s="9">
        <v>36341</v>
      </c>
      <c r="E14" s="9">
        <v>36433</v>
      </c>
      <c r="F14" s="9">
        <v>36525</v>
      </c>
      <c r="G14" s="9">
        <v>36616</v>
      </c>
      <c r="H14" s="9">
        <v>36707</v>
      </c>
      <c r="I14" s="9">
        <v>36799</v>
      </c>
      <c r="J14" s="9">
        <v>36891</v>
      </c>
      <c r="K14" s="9">
        <v>36981</v>
      </c>
      <c r="L14" s="9">
        <v>37072</v>
      </c>
      <c r="M14" s="9">
        <v>37164</v>
      </c>
      <c r="N14" s="9">
        <v>37256</v>
      </c>
      <c r="O14" s="9">
        <v>37346</v>
      </c>
      <c r="P14" s="9">
        <v>37437</v>
      </c>
      <c r="Q14" s="9">
        <v>37529</v>
      </c>
      <c r="R14" s="9">
        <v>37621</v>
      </c>
      <c r="S14" s="9">
        <v>37711</v>
      </c>
      <c r="T14" s="9">
        <v>37802</v>
      </c>
      <c r="U14" s="9">
        <v>37894</v>
      </c>
      <c r="V14" s="9">
        <v>37986</v>
      </c>
      <c r="W14" s="9">
        <v>38077</v>
      </c>
      <c r="X14" s="9">
        <v>38168</v>
      </c>
      <c r="Y14" s="9">
        <v>38260</v>
      </c>
      <c r="Z14" s="9">
        <v>38352</v>
      </c>
      <c r="AA14" s="9">
        <v>38442</v>
      </c>
      <c r="AB14" s="9">
        <v>38533</v>
      </c>
      <c r="AC14" s="9">
        <v>38625</v>
      </c>
      <c r="AD14" s="9">
        <v>38717</v>
      </c>
      <c r="AE14" s="9">
        <v>38807</v>
      </c>
      <c r="AF14" s="9">
        <v>38898</v>
      </c>
      <c r="AG14" s="9">
        <v>38990</v>
      </c>
      <c r="AH14" s="9">
        <v>39082</v>
      </c>
      <c r="AI14" s="9">
        <v>39172</v>
      </c>
      <c r="AJ14" s="9">
        <v>39263</v>
      </c>
      <c r="AK14" s="9">
        <v>39355</v>
      </c>
      <c r="AL14" s="9">
        <v>39447</v>
      </c>
      <c r="AM14" s="9">
        <v>39538</v>
      </c>
      <c r="AN14" s="9">
        <v>39629</v>
      </c>
      <c r="AO14" s="9">
        <v>39721</v>
      </c>
      <c r="AP14" s="9">
        <v>39813</v>
      </c>
      <c r="AQ14" s="9">
        <v>39903</v>
      </c>
      <c r="AR14" s="9">
        <v>39994</v>
      </c>
      <c r="AS14" s="9">
        <v>40086</v>
      </c>
      <c r="AT14" s="9">
        <v>40178</v>
      </c>
      <c r="AU14" s="9">
        <v>40268</v>
      </c>
      <c r="AV14" s="9">
        <v>40359</v>
      </c>
      <c r="AW14" s="9">
        <v>40451</v>
      </c>
      <c r="AX14" s="9">
        <v>40543</v>
      </c>
      <c r="AY14" s="9">
        <v>40633</v>
      </c>
      <c r="AZ14" s="9">
        <v>40724</v>
      </c>
      <c r="BA14" s="9">
        <v>40816</v>
      </c>
      <c r="BB14" s="9">
        <v>40908</v>
      </c>
      <c r="BC14" s="9">
        <v>40999</v>
      </c>
      <c r="BD14" s="9">
        <v>41090</v>
      </c>
      <c r="BE14" s="9">
        <v>41182</v>
      </c>
      <c r="BF14" s="9">
        <v>41274</v>
      </c>
      <c r="BG14" s="9">
        <v>41364</v>
      </c>
      <c r="BH14" s="9">
        <v>41455</v>
      </c>
      <c r="BI14" s="9">
        <v>41547</v>
      </c>
      <c r="BJ14" s="9">
        <v>41639</v>
      </c>
      <c r="BK14" s="9">
        <v>41729</v>
      </c>
      <c r="BL14" s="9">
        <v>41820</v>
      </c>
      <c r="BM14" s="9">
        <v>41912</v>
      </c>
      <c r="BN14" s="9">
        <v>42004</v>
      </c>
      <c r="BO14" s="6">
        <v>42094</v>
      </c>
      <c r="BP14" s="6">
        <v>42185</v>
      </c>
      <c r="BQ14" s="9">
        <v>42277</v>
      </c>
      <c r="BR14" s="9">
        <v>42369</v>
      </c>
      <c r="BS14" s="6">
        <v>42460</v>
      </c>
      <c r="BT14" s="6">
        <v>42551</v>
      </c>
      <c r="BU14" s="6">
        <v>42643</v>
      </c>
      <c r="BV14" s="6">
        <v>42735</v>
      </c>
      <c r="BW14" s="6">
        <v>42825</v>
      </c>
    </row>
    <row r="15" spans="1:75" x14ac:dyDescent="0.3">
      <c r="A15" s="11" t="s">
        <v>32</v>
      </c>
      <c r="B15" s="12" t="s">
        <v>31</v>
      </c>
      <c r="C15" s="13">
        <v>85.79</v>
      </c>
      <c r="D15" s="13">
        <v>87.56</v>
      </c>
      <c r="E15" s="13">
        <v>90.31</v>
      </c>
      <c r="F15" s="13">
        <v>91.5</v>
      </c>
      <c r="G15" s="13">
        <v>89.55</v>
      </c>
      <c r="H15" s="13">
        <v>91.05</v>
      </c>
      <c r="I15" s="13">
        <v>92.66</v>
      </c>
      <c r="J15" s="13">
        <v>92.41</v>
      </c>
      <c r="K15" s="13">
        <v>91.66</v>
      </c>
      <c r="L15" s="13">
        <v>92.51</v>
      </c>
      <c r="M15" s="13">
        <v>94.06</v>
      </c>
      <c r="N15" s="13">
        <v>93.67</v>
      </c>
      <c r="O15" s="13">
        <v>90.59</v>
      </c>
      <c r="P15" s="13">
        <v>92.65</v>
      </c>
      <c r="Q15" s="13">
        <v>95.07</v>
      </c>
      <c r="R15" s="13">
        <v>93.58</v>
      </c>
      <c r="S15" s="13">
        <v>90.25</v>
      </c>
      <c r="T15" s="13">
        <v>91.43</v>
      </c>
      <c r="U15" s="13">
        <v>94.27</v>
      </c>
      <c r="V15" s="13">
        <v>93.28</v>
      </c>
      <c r="W15" s="13">
        <v>91.7</v>
      </c>
      <c r="X15" s="13">
        <v>92.9</v>
      </c>
      <c r="Y15" s="13">
        <v>94.82</v>
      </c>
      <c r="Z15" s="13">
        <v>94.14</v>
      </c>
      <c r="AA15" s="13">
        <v>91.03</v>
      </c>
      <c r="AB15" s="13">
        <v>94.07</v>
      </c>
      <c r="AC15" s="13">
        <v>96.04</v>
      </c>
      <c r="AD15" s="13">
        <v>95.06</v>
      </c>
      <c r="AE15" s="13">
        <v>94.95</v>
      </c>
      <c r="AF15" s="13">
        <v>96.32</v>
      </c>
      <c r="AG15" s="13">
        <v>99.42</v>
      </c>
      <c r="AH15" s="13">
        <v>99.41</v>
      </c>
      <c r="AI15" s="13">
        <v>99.05</v>
      </c>
      <c r="AJ15" s="13">
        <v>99.6</v>
      </c>
      <c r="AK15" s="13">
        <v>102.71</v>
      </c>
      <c r="AL15" s="13">
        <v>101.47</v>
      </c>
      <c r="AM15" s="13">
        <v>101.12</v>
      </c>
      <c r="AN15" s="13">
        <v>102.67</v>
      </c>
      <c r="AO15" s="13">
        <v>103.83</v>
      </c>
      <c r="AP15" s="13">
        <v>99.59</v>
      </c>
      <c r="AQ15" s="13">
        <v>94.49</v>
      </c>
      <c r="AR15" s="13">
        <v>94.61</v>
      </c>
      <c r="AS15" s="13">
        <v>97.99</v>
      </c>
      <c r="AT15" s="13">
        <v>97.22</v>
      </c>
      <c r="AU15" s="13">
        <v>96.95</v>
      </c>
      <c r="AV15" s="13">
        <v>99.07</v>
      </c>
      <c r="AW15" s="13">
        <v>102.49</v>
      </c>
      <c r="AX15" s="13">
        <v>101.5</v>
      </c>
      <c r="AY15" s="13">
        <v>102.78</v>
      </c>
      <c r="AZ15" s="13">
        <v>102.75</v>
      </c>
      <c r="BA15" s="13">
        <v>105.76</v>
      </c>
      <c r="BB15" s="13">
        <v>103.33</v>
      </c>
      <c r="BC15" s="13">
        <v>104.4</v>
      </c>
      <c r="BD15" s="13">
        <v>103.14</v>
      </c>
      <c r="BE15" s="13">
        <v>105.96</v>
      </c>
      <c r="BF15" s="13">
        <v>103.19</v>
      </c>
      <c r="BG15" s="13">
        <v>102.87</v>
      </c>
      <c r="BH15" s="13">
        <v>104.04</v>
      </c>
      <c r="BI15" s="13">
        <v>107.19</v>
      </c>
      <c r="BJ15" s="13">
        <v>104.6</v>
      </c>
      <c r="BK15" s="13">
        <v>105.55</v>
      </c>
      <c r="BL15" s="13">
        <v>105.02</v>
      </c>
      <c r="BM15" s="13">
        <v>108.43</v>
      </c>
      <c r="BN15" s="13">
        <v>106.38</v>
      </c>
      <c r="BO15">
        <v>106.89</v>
      </c>
      <c r="BP15">
        <v>106.89</v>
      </c>
      <c r="BQ15">
        <v>110.35</v>
      </c>
      <c r="BR15">
        <v>108.59</v>
      </c>
      <c r="BS15">
        <v>108.5</v>
      </c>
      <c r="BT15">
        <v>110.28</v>
      </c>
      <c r="BU15">
        <v>112.08</v>
      </c>
      <c r="BV15">
        <v>109.96</v>
      </c>
      <c r="BW15">
        <v>111.6</v>
      </c>
    </row>
    <row r="16" spans="1:75" x14ac:dyDescent="0.3">
      <c r="A16" s="3" t="s">
        <v>5</v>
      </c>
      <c r="B16" s="2" t="s">
        <v>6</v>
      </c>
      <c r="C16">
        <f>_xll.BDH($B16,$B$14:$B$14,"1/1/1999","","Dir=H","Dts=H","Sort=A","Quote=C","QtTyp=Y","Days=T","Per=cq","DtFmt=D","UseDPDF=Y","cols=73;rows=1")</f>
        <v>91.69</v>
      </c>
      <c r="D16">
        <v>93.06</v>
      </c>
      <c r="E16">
        <v>96.99</v>
      </c>
      <c r="F16">
        <v>96.63</v>
      </c>
      <c r="G16">
        <v>94.11</v>
      </c>
      <c r="H16">
        <v>95.79</v>
      </c>
      <c r="I16">
        <v>98.89</v>
      </c>
      <c r="J16">
        <v>97.52</v>
      </c>
      <c r="K16">
        <v>95.38</v>
      </c>
      <c r="L16">
        <v>96.5</v>
      </c>
      <c r="M16">
        <v>98.56</v>
      </c>
      <c r="N16">
        <v>96.67</v>
      </c>
      <c r="O16">
        <v>92.17</v>
      </c>
      <c r="P16">
        <v>94.14</v>
      </c>
      <c r="Q16">
        <v>97.29</v>
      </c>
      <c r="R16">
        <v>95.15</v>
      </c>
      <c r="S16">
        <v>92.69</v>
      </c>
      <c r="T16">
        <v>94.15</v>
      </c>
      <c r="U16">
        <v>97.28</v>
      </c>
      <c r="V16">
        <v>95.72</v>
      </c>
      <c r="W16">
        <v>92.44</v>
      </c>
      <c r="X16">
        <v>93.21</v>
      </c>
      <c r="Y16">
        <v>97.46</v>
      </c>
      <c r="Z16">
        <v>95.71</v>
      </c>
      <c r="AA16">
        <v>90.87</v>
      </c>
      <c r="AB16">
        <v>94.71</v>
      </c>
      <c r="AC16">
        <v>97.43</v>
      </c>
      <c r="AD16">
        <v>96.2</v>
      </c>
      <c r="AE16">
        <v>94.99</v>
      </c>
      <c r="AF16">
        <v>96.58</v>
      </c>
      <c r="AG16">
        <v>100.38</v>
      </c>
      <c r="AH16">
        <v>98.04</v>
      </c>
      <c r="AI16">
        <v>97.43</v>
      </c>
      <c r="AJ16">
        <v>97.82</v>
      </c>
      <c r="AK16">
        <v>102.21</v>
      </c>
      <c r="AL16">
        <v>99.42</v>
      </c>
      <c r="AM16">
        <v>98.62</v>
      </c>
      <c r="AN16">
        <v>99.65</v>
      </c>
      <c r="AO16">
        <v>103.67</v>
      </c>
      <c r="AP16">
        <v>99.46</v>
      </c>
      <c r="AQ16">
        <v>96.53</v>
      </c>
      <c r="AR16">
        <v>95.48</v>
      </c>
      <c r="AS16">
        <v>99.99</v>
      </c>
      <c r="AT16">
        <v>96.5</v>
      </c>
      <c r="AU16">
        <v>97.13</v>
      </c>
      <c r="AV16">
        <v>99.16</v>
      </c>
      <c r="AW16">
        <v>103.37</v>
      </c>
      <c r="AX16">
        <v>100.34</v>
      </c>
      <c r="AY16">
        <v>101.52</v>
      </c>
      <c r="AZ16">
        <v>101.97</v>
      </c>
      <c r="BA16">
        <v>106.18</v>
      </c>
      <c r="BB16">
        <v>101.96</v>
      </c>
      <c r="BC16">
        <v>101.9</v>
      </c>
      <c r="BD16">
        <v>100.6</v>
      </c>
      <c r="BE16">
        <v>104.66</v>
      </c>
      <c r="BF16">
        <v>101.03</v>
      </c>
      <c r="BG16">
        <v>100.8</v>
      </c>
      <c r="BH16">
        <v>101.88</v>
      </c>
      <c r="BI16">
        <v>107</v>
      </c>
      <c r="BJ16">
        <v>102.35</v>
      </c>
      <c r="BK16">
        <v>103.57</v>
      </c>
      <c r="BL16">
        <v>103.09</v>
      </c>
      <c r="BM16">
        <v>107.16</v>
      </c>
      <c r="BN16">
        <v>104.07</v>
      </c>
      <c r="BO16">
        <v>104.85</v>
      </c>
      <c r="BP16">
        <v>103.77</v>
      </c>
      <c r="BQ16">
        <v>109.32</v>
      </c>
      <c r="BR16">
        <v>106.71</v>
      </c>
      <c r="BS16">
        <v>107.22</v>
      </c>
      <c r="BT16">
        <v>107.08</v>
      </c>
      <c r="BU16">
        <v>111.67</v>
      </c>
      <c r="BV16">
        <v>108.31</v>
      </c>
      <c r="BW16">
        <v>109.54</v>
      </c>
    </row>
    <row r="17" spans="1:75" x14ac:dyDescent="0.3">
      <c r="A17" s="4" t="s">
        <v>29</v>
      </c>
      <c r="B17" s="2" t="s">
        <v>7</v>
      </c>
      <c r="C17">
        <f>_xll.BDH($B17,$B$14:$B$14,"1/1/1999","","Dir=H","Dts=H","Sort=A","Quote=C","QtTyp=Y","Days=T","Per=cq","DtFmt=D","UseDPDF=Y","cols=73;rows=1")</f>
        <v>89.34</v>
      </c>
      <c r="D17">
        <v>90.62</v>
      </c>
      <c r="E17">
        <v>91.68</v>
      </c>
      <c r="F17">
        <v>96.11</v>
      </c>
      <c r="G17">
        <v>91</v>
      </c>
      <c r="H17">
        <v>93.27</v>
      </c>
      <c r="I17">
        <v>93.8</v>
      </c>
      <c r="J17">
        <v>96.79</v>
      </c>
      <c r="K17">
        <v>92.5</v>
      </c>
      <c r="L17">
        <v>94.35</v>
      </c>
      <c r="M17">
        <v>94.83</v>
      </c>
      <c r="N17">
        <v>98.22</v>
      </c>
      <c r="O17">
        <v>91.65</v>
      </c>
      <c r="P17">
        <v>93.64</v>
      </c>
      <c r="Q17">
        <v>94.94</v>
      </c>
      <c r="R17">
        <v>98.55</v>
      </c>
      <c r="S17">
        <v>91.98</v>
      </c>
      <c r="T17">
        <v>94.33</v>
      </c>
      <c r="U17">
        <v>95.31</v>
      </c>
      <c r="V17">
        <v>98.02</v>
      </c>
      <c r="W17">
        <v>92.77</v>
      </c>
      <c r="X17">
        <v>94.45</v>
      </c>
      <c r="Y17">
        <v>95.38</v>
      </c>
      <c r="Z17">
        <v>98.46</v>
      </c>
      <c r="AA17">
        <v>92.38</v>
      </c>
      <c r="AB17">
        <v>95.71</v>
      </c>
      <c r="AC17">
        <v>96.18</v>
      </c>
      <c r="AD17">
        <v>98.43</v>
      </c>
      <c r="AE17">
        <v>93.94</v>
      </c>
      <c r="AF17">
        <v>96.3</v>
      </c>
      <c r="AG17">
        <v>97.33</v>
      </c>
      <c r="AH17">
        <v>100.37</v>
      </c>
      <c r="AI17">
        <v>94.4</v>
      </c>
      <c r="AJ17">
        <v>96.9</v>
      </c>
      <c r="AK17">
        <v>97.89</v>
      </c>
      <c r="AL17">
        <v>100.09</v>
      </c>
      <c r="AM17">
        <v>95.5</v>
      </c>
      <c r="AN17">
        <v>98.67</v>
      </c>
      <c r="AO17">
        <v>99.25</v>
      </c>
      <c r="AP17">
        <v>100.82</v>
      </c>
      <c r="AQ17">
        <v>96.78</v>
      </c>
      <c r="AR17">
        <v>99.39</v>
      </c>
      <c r="AS17">
        <v>99.83</v>
      </c>
      <c r="AT17">
        <v>101.58</v>
      </c>
      <c r="AU17">
        <v>96.97</v>
      </c>
      <c r="AV17">
        <v>99.21</v>
      </c>
      <c r="AW17">
        <v>100.82</v>
      </c>
      <c r="AX17">
        <v>103</v>
      </c>
      <c r="AY17">
        <v>98.22</v>
      </c>
      <c r="AZ17">
        <v>100.58</v>
      </c>
      <c r="BA17">
        <v>102.28</v>
      </c>
      <c r="BB17">
        <v>103.88</v>
      </c>
      <c r="BC17">
        <v>100.02</v>
      </c>
      <c r="BD17">
        <v>101.84</v>
      </c>
      <c r="BE17">
        <v>103.28</v>
      </c>
      <c r="BF17">
        <v>105</v>
      </c>
      <c r="BG17">
        <v>100.15</v>
      </c>
      <c r="BH17">
        <v>102.73</v>
      </c>
      <c r="BI17">
        <v>104.9</v>
      </c>
      <c r="BJ17">
        <v>105.86</v>
      </c>
      <c r="BK17">
        <v>100.98</v>
      </c>
      <c r="BL17">
        <v>103.58</v>
      </c>
      <c r="BM17">
        <v>105.66</v>
      </c>
      <c r="BN17">
        <v>107.39</v>
      </c>
      <c r="BO17">
        <v>103.12</v>
      </c>
      <c r="BP17">
        <v>105.6</v>
      </c>
      <c r="BQ17">
        <v>108.1</v>
      </c>
      <c r="BR17">
        <v>110.04</v>
      </c>
      <c r="BS17">
        <v>105.98</v>
      </c>
      <c r="BT17">
        <v>109.21</v>
      </c>
      <c r="BU17">
        <v>110.68</v>
      </c>
      <c r="BV17">
        <v>112.11</v>
      </c>
      <c r="BW17">
        <v>107.62</v>
      </c>
    </row>
    <row r="18" spans="1:75" x14ac:dyDescent="0.3">
      <c r="A18" s="5" t="s">
        <v>27</v>
      </c>
      <c r="B18" s="2" t="s">
        <v>8</v>
      </c>
      <c r="C18">
        <f>_xll.BDH($B18,$B$14:$B$14,"1/1/1999","","Dir=H","Dts=H","Sort=A","Quote=C","QtTyp=Y","Days=T","Per=cq","DtFmt=D","UseDPDF=Y","cols=73;rows=1")</f>
        <v>90.2</v>
      </c>
      <c r="D18">
        <v>92.13</v>
      </c>
      <c r="E18">
        <v>93.29</v>
      </c>
      <c r="F18">
        <v>98.05</v>
      </c>
      <c r="G18">
        <v>92.02</v>
      </c>
      <c r="H18">
        <v>95.29</v>
      </c>
      <c r="I18">
        <v>95.99</v>
      </c>
      <c r="J18">
        <v>98.3</v>
      </c>
      <c r="K18">
        <v>93.95</v>
      </c>
      <c r="L18">
        <v>96.64</v>
      </c>
      <c r="M18">
        <v>97.26</v>
      </c>
      <c r="N18">
        <v>99.9</v>
      </c>
      <c r="O18">
        <v>92.67</v>
      </c>
      <c r="P18">
        <v>95.32</v>
      </c>
      <c r="Q18">
        <v>96.87</v>
      </c>
      <c r="R18">
        <v>99.89</v>
      </c>
      <c r="S18">
        <v>92.88</v>
      </c>
      <c r="T18">
        <v>96.09</v>
      </c>
      <c r="U18">
        <v>97.09</v>
      </c>
      <c r="V18">
        <v>99.15</v>
      </c>
      <c r="W18">
        <v>93.94</v>
      </c>
      <c r="X18">
        <v>96.42</v>
      </c>
      <c r="Y18">
        <v>97.35</v>
      </c>
      <c r="Z18">
        <v>100.41</v>
      </c>
      <c r="AA18">
        <v>93.53</v>
      </c>
      <c r="AB18">
        <v>97.69</v>
      </c>
      <c r="AC18">
        <v>98.32</v>
      </c>
      <c r="AD18">
        <v>100.19</v>
      </c>
      <c r="AE18">
        <v>95.08</v>
      </c>
      <c r="AF18">
        <v>98.48</v>
      </c>
      <c r="AG18">
        <v>99.51</v>
      </c>
      <c r="AH18">
        <v>102.5</v>
      </c>
      <c r="AI18">
        <v>95.17</v>
      </c>
      <c r="AJ18">
        <v>98.73</v>
      </c>
      <c r="AK18">
        <v>99.95</v>
      </c>
      <c r="AL18">
        <v>101.68</v>
      </c>
      <c r="AM18">
        <v>95.88</v>
      </c>
      <c r="AN18">
        <v>99.85</v>
      </c>
      <c r="AO18">
        <v>100.67</v>
      </c>
      <c r="AP18">
        <v>101.51</v>
      </c>
      <c r="AQ18">
        <v>96.4</v>
      </c>
      <c r="AR18">
        <v>100.14</v>
      </c>
      <c r="AS18">
        <v>100.3</v>
      </c>
      <c r="AT18">
        <v>101.67</v>
      </c>
      <c r="AU18">
        <v>95.88</v>
      </c>
      <c r="AV18">
        <v>99.66</v>
      </c>
      <c r="AW18">
        <v>101.28</v>
      </c>
      <c r="AX18">
        <v>103.19</v>
      </c>
      <c r="AY18">
        <v>97.44</v>
      </c>
      <c r="AZ18">
        <v>100.99</v>
      </c>
      <c r="BA18">
        <v>103.01</v>
      </c>
      <c r="BB18">
        <v>103.93</v>
      </c>
      <c r="BC18">
        <v>99.6</v>
      </c>
      <c r="BD18">
        <v>102.38</v>
      </c>
      <c r="BE18">
        <v>103.85</v>
      </c>
      <c r="BF18">
        <v>105.03</v>
      </c>
      <c r="BG18">
        <v>99.16</v>
      </c>
      <c r="BH18">
        <v>103.36</v>
      </c>
      <c r="BI18">
        <v>105.61</v>
      </c>
      <c r="BJ18">
        <v>105.74</v>
      </c>
      <c r="BK18">
        <v>100</v>
      </c>
      <c r="BL18">
        <v>104.06</v>
      </c>
      <c r="BM18">
        <v>106.23</v>
      </c>
      <c r="BN18">
        <v>107.21</v>
      </c>
      <c r="BO18">
        <v>102.08</v>
      </c>
      <c r="BP18">
        <v>105.81</v>
      </c>
      <c r="BQ18">
        <v>108.56</v>
      </c>
      <c r="BR18">
        <v>109.5</v>
      </c>
      <c r="BS18">
        <v>104.19</v>
      </c>
      <c r="BT18">
        <v>108.89</v>
      </c>
      <c r="BU18">
        <v>110.59</v>
      </c>
      <c r="BV18">
        <v>111.25</v>
      </c>
      <c r="BW18">
        <v>105.81</v>
      </c>
    </row>
    <row r="19" spans="1:75" x14ac:dyDescent="0.3">
      <c r="A19" t="s">
        <v>23</v>
      </c>
      <c r="B19" s="2" t="s">
        <v>9</v>
      </c>
      <c r="C19">
        <f>_xll.BDH($B19,$B$14:$B$14,"1/1/1999","","Dir=H","Dts=H","Sort=A","Quote=C","QtTyp=Y","Days=T","Per=cq","DtFmt=D","UseDPDF=Y","cols=73;rows=1")</f>
        <v>90.27</v>
      </c>
      <c r="D19">
        <v>92.24</v>
      </c>
      <c r="E19">
        <v>93.43</v>
      </c>
      <c r="F19">
        <v>98.26</v>
      </c>
      <c r="G19">
        <v>92.06</v>
      </c>
      <c r="H19">
        <v>95.4</v>
      </c>
      <c r="I19">
        <v>96.11</v>
      </c>
      <c r="J19">
        <v>98.46</v>
      </c>
      <c r="K19">
        <v>94.03</v>
      </c>
      <c r="L19">
        <v>96.77</v>
      </c>
      <c r="M19">
        <v>97.42</v>
      </c>
      <c r="N19">
        <v>100.08</v>
      </c>
      <c r="O19">
        <v>92.66</v>
      </c>
      <c r="P19">
        <v>95.36</v>
      </c>
      <c r="Q19">
        <v>96.96</v>
      </c>
      <c r="R19">
        <v>100.03</v>
      </c>
      <c r="S19">
        <v>92.87</v>
      </c>
      <c r="T19">
        <v>96.16</v>
      </c>
      <c r="U19">
        <v>97.19</v>
      </c>
      <c r="V19">
        <v>99.26</v>
      </c>
      <c r="W19">
        <v>93.93</v>
      </c>
      <c r="X19">
        <v>96.48</v>
      </c>
      <c r="Y19">
        <v>97.45</v>
      </c>
      <c r="Z19">
        <v>100.53</v>
      </c>
      <c r="AA19">
        <v>93.57</v>
      </c>
      <c r="AB19">
        <v>97.8</v>
      </c>
      <c r="AC19">
        <v>98.44</v>
      </c>
      <c r="AD19">
        <v>100.31</v>
      </c>
      <c r="AE19">
        <v>95.1</v>
      </c>
      <c r="AF19">
        <v>98.56</v>
      </c>
      <c r="AG19">
        <v>99.64</v>
      </c>
      <c r="AH19">
        <v>102.67</v>
      </c>
      <c r="AI19">
        <v>95.18</v>
      </c>
      <c r="AJ19">
        <v>98.81</v>
      </c>
      <c r="AK19">
        <v>100.08</v>
      </c>
      <c r="AL19">
        <v>101.81</v>
      </c>
      <c r="AM19">
        <v>95.87</v>
      </c>
      <c r="AN19">
        <v>99.94</v>
      </c>
      <c r="AO19">
        <v>100.79</v>
      </c>
      <c r="AP19">
        <v>101.6</v>
      </c>
      <c r="AQ19">
        <v>96.33</v>
      </c>
      <c r="AR19">
        <v>100.17</v>
      </c>
      <c r="AS19">
        <v>100.34</v>
      </c>
      <c r="AT19">
        <v>101.71</v>
      </c>
      <c r="AU19">
        <v>95.77</v>
      </c>
      <c r="AV19">
        <v>99.65</v>
      </c>
      <c r="AW19">
        <v>101.33</v>
      </c>
      <c r="AX19">
        <v>103.25</v>
      </c>
      <c r="AY19">
        <v>97.32</v>
      </c>
      <c r="AZ19">
        <v>100.98</v>
      </c>
      <c r="BA19">
        <v>103.07</v>
      </c>
      <c r="BB19">
        <v>103.93</v>
      </c>
      <c r="BC19">
        <v>99.47</v>
      </c>
      <c r="BD19">
        <v>102.32</v>
      </c>
      <c r="BE19">
        <v>103.85</v>
      </c>
      <c r="BF19">
        <v>104.99</v>
      </c>
      <c r="BG19">
        <v>98.53</v>
      </c>
      <c r="BH19">
        <v>102.83</v>
      </c>
      <c r="BI19">
        <v>105.15</v>
      </c>
      <c r="BJ19">
        <v>105.3</v>
      </c>
      <c r="BK19">
        <v>99.33</v>
      </c>
      <c r="BL19">
        <v>103.5</v>
      </c>
      <c r="BM19">
        <v>105.76</v>
      </c>
      <c r="BN19">
        <v>106.79</v>
      </c>
      <c r="BO19">
        <v>101.49</v>
      </c>
      <c r="BP19">
        <v>105.29</v>
      </c>
      <c r="BQ19">
        <v>108.15</v>
      </c>
      <c r="BR19">
        <v>109.04</v>
      </c>
      <c r="BS19">
        <v>103.51</v>
      </c>
      <c r="BT19">
        <v>108.31</v>
      </c>
      <c r="BU19">
        <v>110.06</v>
      </c>
      <c r="BV19">
        <v>110.79</v>
      </c>
      <c r="BW19">
        <v>105.14</v>
      </c>
    </row>
    <row r="20" spans="1:75" x14ac:dyDescent="0.3">
      <c r="A20" s="5" t="s">
        <v>28</v>
      </c>
      <c r="B20" s="2" t="s">
        <v>10</v>
      </c>
      <c r="C20">
        <f>_xll.BDH($B20,$B$14:$B$14,"1/1/1999","","Dir=H","Dts=H","Sort=A","Quote=C","QtTyp=Y","Days=T","Per=cq","DtFmt=D","UseDPDF=Y","cols=73;rows=1")</f>
        <v>86.73</v>
      </c>
      <c r="D20">
        <v>86.13</v>
      </c>
      <c r="E20">
        <v>86.93</v>
      </c>
      <c r="F20">
        <v>90.39</v>
      </c>
      <c r="G20">
        <v>87.91</v>
      </c>
      <c r="H20">
        <v>87.34</v>
      </c>
      <c r="I20">
        <v>87.42</v>
      </c>
      <c r="J20">
        <v>92.3</v>
      </c>
      <c r="K20">
        <v>88.18</v>
      </c>
      <c r="L20">
        <v>87.66</v>
      </c>
      <c r="M20">
        <v>87.72</v>
      </c>
      <c r="N20">
        <v>93.23</v>
      </c>
      <c r="O20">
        <v>88.56</v>
      </c>
      <c r="P20">
        <v>88.68</v>
      </c>
      <c r="Q20">
        <v>89.29</v>
      </c>
      <c r="R20">
        <v>94.55</v>
      </c>
      <c r="S20">
        <v>89.23</v>
      </c>
      <c r="T20">
        <v>89.15</v>
      </c>
      <c r="U20">
        <v>90.06</v>
      </c>
      <c r="V20">
        <v>94.62</v>
      </c>
      <c r="W20">
        <v>89.28</v>
      </c>
      <c r="X20">
        <v>88.64</v>
      </c>
      <c r="Y20">
        <v>89.58</v>
      </c>
      <c r="Z20">
        <v>92.68</v>
      </c>
      <c r="AA20">
        <v>88.96</v>
      </c>
      <c r="AB20">
        <v>89.87</v>
      </c>
      <c r="AC20">
        <v>89.87</v>
      </c>
      <c r="AD20">
        <v>93.22</v>
      </c>
      <c r="AE20">
        <v>90.57</v>
      </c>
      <c r="AF20">
        <v>89.86</v>
      </c>
      <c r="AG20">
        <v>90.89</v>
      </c>
      <c r="AH20">
        <v>94.09</v>
      </c>
      <c r="AI20">
        <v>92.08</v>
      </c>
      <c r="AJ20">
        <v>91.48</v>
      </c>
      <c r="AK20">
        <v>91.8</v>
      </c>
      <c r="AL20">
        <v>95.4</v>
      </c>
      <c r="AM20">
        <v>94.37</v>
      </c>
      <c r="AN20">
        <v>95.16</v>
      </c>
      <c r="AO20">
        <v>95.03</v>
      </c>
      <c r="AP20">
        <v>98.78</v>
      </c>
      <c r="AQ20">
        <v>97.93</v>
      </c>
      <c r="AR20">
        <v>97.16</v>
      </c>
      <c r="AS20">
        <v>98.46</v>
      </c>
      <c r="AT20">
        <v>101.33</v>
      </c>
      <c r="AU20">
        <v>100.14</v>
      </c>
      <c r="AV20">
        <v>97.89</v>
      </c>
      <c r="AW20">
        <v>99.5</v>
      </c>
      <c r="AX20">
        <v>102.47</v>
      </c>
      <c r="AY20">
        <v>100.51</v>
      </c>
      <c r="AZ20">
        <v>99.37</v>
      </c>
      <c r="BA20">
        <v>100.13</v>
      </c>
      <c r="BB20">
        <v>103.74</v>
      </c>
      <c r="BC20">
        <v>101.26</v>
      </c>
      <c r="BD20">
        <v>100.25</v>
      </c>
      <c r="BE20">
        <v>101.59</v>
      </c>
      <c r="BF20">
        <v>104.9</v>
      </c>
      <c r="BG20">
        <v>103.04</v>
      </c>
      <c r="BH20">
        <v>100.88</v>
      </c>
      <c r="BI20">
        <v>102.82</v>
      </c>
      <c r="BJ20">
        <v>106.2</v>
      </c>
      <c r="BK20">
        <v>103.82</v>
      </c>
      <c r="BL20">
        <v>102.18</v>
      </c>
      <c r="BM20">
        <v>104.02</v>
      </c>
      <c r="BN20">
        <v>107.88</v>
      </c>
      <c r="BO20">
        <v>106.09</v>
      </c>
      <c r="BP20">
        <v>104.99</v>
      </c>
      <c r="BQ20">
        <v>106.76</v>
      </c>
      <c r="BR20">
        <v>111.56</v>
      </c>
      <c r="BS20">
        <v>111.03</v>
      </c>
      <c r="BT20">
        <v>110.14</v>
      </c>
      <c r="BU20">
        <v>110.92</v>
      </c>
      <c r="BV20">
        <v>114.56</v>
      </c>
      <c r="BW20">
        <v>112.71</v>
      </c>
    </row>
    <row r="21" spans="1:75" x14ac:dyDescent="0.3">
      <c r="A21" t="s">
        <v>24</v>
      </c>
      <c r="B21" s="2" t="s">
        <v>11</v>
      </c>
      <c r="C21">
        <f>_xll.BDH($B21,$B$14:$B$14,"1/1/1999","","Dir=H","Dts=H","Sort=A","Quote=C","QtTyp=Y","Days=T","Per=cq","DtFmt=D","UseDPDF=Y","cols=73;rows=1")</f>
        <v>86.5</v>
      </c>
      <c r="D21">
        <v>83.93</v>
      </c>
      <c r="E21">
        <v>83.13</v>
      </c>
      <c r="F21">
        <v>84.71</v>
      </c>
      <c r="G21">
        <v>86.12</v>
      </c>
      <c r="H21">
        <v>85.76</v>
      </c>
      <c r="I21">
        <v>85.35</v>
      </c>
      <c r="J21">
        <v>88.89</v>
      </c>
      <c r="K21">
        <v>86.42</v>
      </c>
      <c r="L21">
        <v>86.58</v>
      </c>
      <c r="M21">
        <v>86.27</v>
      </c>
      <c r="N21">
        <v>89.48</v>
      </c>
      <c r="O21">
        <v>86.55</v>
      </c>
      <c r="P21">
        <v>88.03</v>
      </c>
      <c r="Q21">
        <v>87.59</v>
      </c>
      <c r="R21">
        <v>90.37</v>
      </c>
      <c r="S21">
        <v>87.89</v>
      </c>
      <c r="T21">
        <v>88.4</v>
      </c>
      <c r="U21">
        <v>89.04</v>
      </c>
      <c r="V21">
        <v>91.7</v>
      </c>
      <c r="W21">
        <v>87.47</v>
      </c>
      <c r="X21">
        <v>87.58</v>
      </c>
      <c r="Y21">
        <v>88.22</v>
      </c>
      <c r="Z21">
        <v>88.65</v>
      </c>
      <c r="AA21">
        <v>88.23</v>
      </c>
      <c r="AB21">
        <v>89.42</v>
      </c>
      <c r="AC21">
        <v>89.04</v>
      </c>
      <c r="AD21">
        <v>89.87</v>
      </c>
      <c r="AE21">
        <v>89.48</v>
      </c>
      <c r="AF21">
        <v>89.38</v>
      </c>
      <c r="AG21">
        <v>89.77</v>
      </c>
      <c r="AH21">
        <v>90.68</v>
      </c>
      <c r="AI21">
        <v>92.09</v>
      </c>
      <c r="AJ21">
        <v>91.64</v>
      </c>
      <c r="AK21">
        <v>91.8</v>
      </c>
      <c r="AL21">
        <v>92.69</v>
      </c>
      <c r="AM21">
        <v>94.39</v>
      </c>
      <c r="AN21">
        <v>95.75</v>
      </c>
      <c r="AO21">
        <v>95.31</v>
      </c>
      <c r="AP21">
        <v>95.76</v>
      </c>
      <c r="AQ21">
        <v>98.11</v>
      </c>
      <c r="AR21">
        <v>97.87</v>
      </c>
      <c r="AS21">
        <v>98.51</v>
      </c>
      <c r="AT21">
        <v>98.58</v>
      </c>
      <c r="AU21">
        <v>100.62</v>
      </c>
      <c r="AV21">
        <v>99.44</v>
      </c>
      <c r="AW21">
        <v>100.31</v>
      </c>
      <c r="AX21">
        <v>99.64</v>
      </c>
      <c r="AY21">
        <v>102.37</v>
      </c>
      <c r="AZ21">
        <v>101.12</v>
      </c>
      <c r="BA21">
        <v>101.74</v>
      </c>
      <c r="BB21">
        <v>100.69</v>
      </c>
      <c r="BC21">
        <v>103.58</v>
      </c>
      <c r="BD21">
        <v>101.77</v>
      </c>
      <c r="BE21">
        <v>102.64</v>
      </c>
      <c r="BF21">
        <v>100.54</v>
      </c>
      <c r="BG21">
        <v>104.38</v>
      </c>
      <c r="BH21">
        <v>102.56</v>
      </c>
      <c r="BI21">
        <v>104.24</v>
      </c>
      <c r="BJ21">
        <v>102.66</v>
      </c>
      <c r="BK21">
        <v>106.26</v>
      </c>
      <c r="BL21">
        <v>104.2</v>
      </c>
      <c r="BM21">
        <v>106.31</v>
      </c>
      <c r="BN21">
        <v>105.38</v>
      </c>
      <c r="BO21">
        <v>108.79</v>
      </c>
      <c r="BP21">
        <v>107.23</v>
      </c>
      <c r="BQ21">
        <v>108.55</v>
      </c>
      <c r="BR21">
        <v>109.33</v>
      </c>
      <c r="BS21">
        <v>113.41</v>
      </c>
      <c r="BT21">
        <v>111.95</v>
      </c>
      <c r="BU21">
        <v>113.05</v>
      </c>
      <c r="BV21">
        <v>112.93</v>
      </c>
      <c r="BW21">
        <v>114.73</v>
      </c>
    </row>
    <row r="22" spans="1:75" x14ac:dyDescent="0.3">
      <c r="A22" t="s">
        <v>25</v>
      </c>
      <c r="B22" s="2" t="s">
        <v>12</v>
      </c>
      <c r="C22">
        <f>_xll.BDH($B22,$B$14:$B$14,"1/1/1999","","Dir=H","Dts=H","Sort=A","Quote=C","QtTyp=Y","Days=T","Per=cq","DtFmt=D","UseDPDF=Y","cols=73;rows=1")</f>
        <v>87.31</v>
      </c>
      <c r="D22">
        <v>89.88</v>
      </c>
      <c r="E22">
        <v>93.26</v>
      </c>
      <c r="F22">
        <v>99.76</v>
      </c>
      <c r="G22">
        <v>91.01</v>
      </c>
      <c r="H22">
        <v>90.09</v>
      </c>
      <c r="I22">
        <v>90.97</v>
      </c>
      <c r="J22">
        <v>98.02</v>
      </c>
      <c r="K22">
        <v>91.23</v>
      </c>
      <c r="L22">
        <v>89.57</v>
      </c>
      <c r="M22">
        <v>90.23</v>
      </c>
      <c r="N22">
        <v>99.56</v>
      </c>
      <c r="O22">
        <v>92.02</v>
      </c>
      <c r="P22">
        <v>89.85</v>
      </c>
      <c r="Q22">
        <v>92.22</v>
      </c>
      <c r="R22">
        <v>101.62</v>
      </c>
      <c r="S22">
        <v>91.55</v>
      </c>
      <c r="T22">
        <v>90.48</v>
      </c>
      <c r="U22">
        <v>91.84</v>
      </c>
      <c r="V22">
        <v>99.59</v>
      </c>
      <c r="W22">
        <v>92.38</v>
      </c>
      <c r="X22">
        <v>90.49</v>
      </c>
      <c r="Y22">
        <v>91.93</v>
      </c>
      <c r="Z22">
        <v>99.54</v>
      </c>
      <c r="AA22">
        <v>90.28</v>
      </c>
      <c r="AB22">
        <v>90.7</v>
      </c>
      <c r="AC22">
        <v>91.32</v>
      </c>
      <c r="AD22">
        <v>98.91</v>
      </c>
      <c r="AE22">
        <v>92.46</v>
      </c>
      <c r="AF22">
        <v>90.74</v>
      </c>
      <c r="AG22">
        <v>92.84</v>
      </c>
      <c r="AH22">
        <v>99.92</v>
      </c>
      <c r="AI22">
        <v>92.07</v>
      </c>
      <c r="AJ22">
        <v>91.23</v>
      </c>
      <c r="AK22">
        <v>91.81</v>
      </c>
      <c r="AL22">
        <v>100.07</v>
      </c>
      <c r="AM22">
        <v>94.35</v>
      </c>
      <c r="AN22">
        <v>94.14</v>
      </c>
      <c r="AO22">
        <v>94.56</v>
      </c>
      <c r="AP22">
        <v>104.02</v>
      </c>
      <c r="AQ22">
        <v>97.63</v>
      </c>
      <c r="AR22">
        <v>95.93</v>
      </c>
      <c r="AS22">
        <v>98.39</v>
      </c>
      <c r="AT22">
        <v>106.07</v>
      </c>
      <c r="AU22">
        <v>99.3</v>
      </c>
      <c r="AV22">
        <v>95.18</v>
      </c>
      <c r="AW22">
        <v>98.1</v>
      </c>
      <c r="AX22">
        <v>107.41</v>
      </c>
      <c r="AY22">
        <v>97.22</v>
      </c>
      <c r="AZ22">
        <v>96.28</v>
      </c>
      <c r="BA22">
        <v>97.29</v>
      </c>
      <c r="BB22">
        <v>109.11</v>
      </c>
      <c r="BC22">
        <v>97.18</v>
      </c>
      <c r="BD22">
        <v>97.59</v>
      </c>
      <c r="BE22">
        <v>99.76</v>
      </c>
      <c r="BF22">
        <v>112.53</v>
      </c>
      <c r="BG22">
        <v>100.71</v>
      </c>
      <c r="BH22">
        <v>97.98</v>
      </c>
      <c r="BI22">
        <v>100.36</v>
      </c>
      <c r="BJ22">
        <v>112.33</v>
      </c>
      <c r="BK22">
        <v>99.5</v>
      </c>
      <c r="BL22">
        <v>98.62</v>
      </c>
      <c r="BM22">
        <v>99.97</v>
      </c>
      <c r="BN22">
        <v>112.31</v>
      </c>
      <c r="BO22">
        <v>101.29</v>
      </c>
      <c r="BP22">
        <v>101.03</v>
      </c>
      <c r="BQ22">
        <v>103.59</v>
      </c>
      <c r="BR22">
        <v>115.53</v>
      </c>
      <c r="BS22">
        <v>106.8</v>
      </c>
      <c r="BT22">
        <v>106.92</v>
      </c>
      <c r="BU22">
        <v>107.15</v>
      </c>
      <c r="BV22">
        <v>117.49</v>
      </c>
      <c r="BW22">
        <v>109.11</v>
      </c>
    </row>
    <row r="23" spans="1:75" x14ac:dyDescent="0.3">
      <c r="A23" s="4" t="s">
        <v>26</v>
      </c>
      <c r="B23" s="2" t="s">
        <v>13</v>
      </c>
      <c r="C23">
        <f>_xll.BDH($B23,$B$14:$B$14,"1/1/1999","","Dir=H","Dts=H","Sort=A","Quote=C","QtTyp=Y","Days=T","Per=cq","DtFmt=D","UseDPDF=Y","cols=73;rows=1")</f>
        <v>100.3</v>
      </c>
      <c r="D23">
        <v>101.99</v>
      </c>
      <c r="E23">
        <v>116.16</v>
      </c>
      <c r="F23">
        <v>98.72</v>
      </c>
      <c r="G23">
        <v>105.5</v>
      </c>
      <c r="H23">
        <v>105</v>
      </c>
      <c r="I23">
        <v>117.52</v>
      </c>
      <c r="J23">
        <v>100.19</v>
      </c>
      <c r="K23">
        <v>105.92</v>
      </c>
      <c r="L23">
        <v>104.36</v>
      </c>
      <c r="M23">
        <v>112.17</v>
      </c>
      <c r="N23">
        <v>91.2</v>
      </c>
      <c r="O23">
        <v>94.06</v>
      </c>
      <c r="P23">
        <v>95.97</v>
      </c>
      <c r="Q23">
        <v>105.96</v>
      </c>
      <c r="R23">
        <v>82.53</v>
      </c>
      <c r="S23">
        <v>95.33</v>
      </c>
      <c r="T23">
        <v>93.45</v>
      </c>
      <c r="U23">
        <v>104.72</v>
      </c>
      <c r="V23">
        <v>86.93</v>
      </c>
      <c r="W23">
        <v>91.1</v>
      </c>
      <c r="X23">
        <v>88.31</v>
      </c>
      <c r="Y23">
        <v>105.5</v>
      </c>
      <c r="Z23">
        <v>84.93</v>
      </c>
      <c r="AA23">
        <v>84.95</v>
      </c>
      <c r="AB23">
        <v>90.79</v>
      </c>
      <c r="AC23">
        <v>102.16</v>
      </c>
      <c r="AD23">
        <v>87.52</v>
      </c>
      <c r="AE23">
        <v>98.99</v>
      </c>
      <c r="AF23">
        <v>97.59</v>
      </c>
      <c r="AG23">
        <v>112.09</v>
      </c>
      <c r="AH23">
        <v>88.96</v>
      </c>
      <c r="AI23">
        <v>109.13</v>
      </c>
      <c r="AJ23">
        <v>101.31</v>
      </c>
      <c r="AK23">
        <v>118.9</v>
      </c>
      <c r="AL23">
        <v>96.71</v>
      </c>
      <c r="AM23">
        <v>110.59</v>
      </c>
      <c r="AN23">
        <v>103.44</v>
      </c>
      <c r="AO23">
        <v>120.64</v>
      </c>
      <c r="AP23">
        <v>94.25</v>
      </c>
      <c r="AQ23">
        <v>95.63</v>
      </c>
      <c r="AR23">
        <v>80.599999999999994</v>
      </c>
      <c r="AS23">
        <v>100.62</v>
      </c>
      <c r="AT23">
        <v>77.14</v>
      </c>
      <c r="AU23">
        <v>97.75</v>
      </c>
      <c r="AV23">
        <v>99</v>
      </c>
      <c r="AW23">
        <v>113.04</v>
      </c>
      <c r="AX23">
        <v>90.22</v>
      </c>
      <c r="AY23">
        <v>114.14</v>
      </c>
      <c r="AZ23">
        <v>107.32</v>
      </c>
      <c r="BA23">
        <v>121.12</v>
      </c>
      <c r="BB23">
        <v>94.6</v>
      </c>
      <c r="BC23">
        <v>109.1</v>
      </c>
      <c r="BD23">
        <v>95.99</v>
      </c>
      <c r="BE23">
        <v>109.99</v>
      </c>
      <c r="BF23">
        <v>86.05</v>
      </c>
      <c r="BG23">
        <v>103.34</v>
      </c>
      <c r="BH23">
        <v>98.71</v>
      </c>
      <c r="BI23">
        <v>115</v>
      </c>
      <c r="BJ23">
        <v>89.15</v>
      </c>
      <c r="BK23">
        <v>113.36</v>
      </c>
      <c r="BL23">
        <v>101.31</v>
      </c>
      <c r="BM23">
        <v>112.87</v>
      </c>
      <c r="BN23">
        <v>91.62</v>
      </c>
      <c r="BO23">
        <v>111.36</v>
      </c>
      <c r="BP23">
        <v>96.97</v>
      </c>
      <c r="BQ23">
        <v>113.96</v>
      </c>
      <c r="BR23">
        <v>94.29</v>
      </c>
      <c r="BS23">
        <v>111.88</v>
      </c>
      <c r="BT23">
        <v>99.18</v>
      </c>
      <c r="BU23">
        <v>115.4</v>
      </c>
      <c r="BV23">
        <v>94.21</v>
      </c>
      <c r="BW23">
        <v>116.64</v>
      </c>
    </row>
    <row r="24" spans="1:75" x14ac:dyDescent="0.3">
      <c r="A24" s="5" t="s">
        <v>30</v>
      </c>
      <c r="B24" s="2" t="s">
        <v>14</v>
      </c>
      <c r="C24">
        <f>_xll.BDH($B24,$B$14:$B$14,"1/1/1999","","Dir=H","Dts=H","Sort=A","Quote=C","QtTyp=Y","Days=T","Per=cq","DtFmt=D","UseDPDF=Y","cols=73;rows=1")</f>
        <v>87.46</v>
      </c>
      <c r="D24">
        <v>101.05</v>
      </c>
      <c r="E24">
        <v>103.78</v>
      </c>
      <c r="F24">
        <v>105.25</v>
      </c>
      <c r="G24">
        <v>92.92</v>
      </c>
      <c r="H24">
        <v>103.18</v>
      </c>
      <c r="I24">
        <v>104.86</v>
      </c>
      <c r="J24">
        <v>105.89</v>
      </c>
      <c r="K24">
        <v>92.71</v>
      </c>
      <c r="L24">
        <v>101.71</v>
      </c>
      <c r="M24">
        <v>101.22</v>
      </c>
      <c r="N24">
        <v>100.95</v>
      </c>
      <c r="O24">
        <v>84.98</v>
      </c>
      <c r="P24">
        <v>95.87</v>
      </c>
      <c r="Q24">
        <v>96.87</v>
      </c>
      <c r="R24">
        <v>95.94</v>
      </c>
      <c r="S24">
        <v>82.59</v>
      </c>
      <c r="T24">
        <v>93.8</v>
      </c>
      <c r="U24">
        <v>96.21</v>
      </c>
      <c r="V24">
        <v>96.08</v>
      </c>
      <c r="W24">
        <v>82.92</v>
      </c>
      <c r="X24">
        <v>93.55</v>
      </c>
      <c r="Y24">
        <v>95.54</v>
      </c>
      <c r="Z24">
        <v>96.83</v>
      </c>
      <c r="AA24">
        <v>79.099999999999994</v>
      </c>
      <c r="AB24">
        <v>95.57</v>
      </c>
      <c r="AC24">
        <v>96.5</v>
      </c>
      <c r="AD24">
        <v>100.41</v>
      </c>
      <c r="AE24">
        <v>85.4</v>
      </c>
      <c r="AF24">
        <v>101.46</v>
      </c>
      <c r="AG24">
        <v>103.43</v>
      </c>
      <c r="AH24">
        <v>109.22</v>
      </c>
      <c r="AI24">
        <v>93.82</v>
      </c>
      <c r="AJ24">
        <v>104.48</v>
      </c>
      <c r="AK24">
        <v>106.19</v>
      </c>
      <c r="AL24">
        <v>111.26</v>
      </c>
      <c r="AM24">
        <v>95.05</v>
      </c>
      <c r="AN24">
        <v>109.36</v>
      </c>
      <c r="AO24">
        <v>108.98</v>
      </c>
      <c r="AP24">
        <v>108.7</v>
      </c>
      <c r="AQ24">
        <v>84.17</v>
      </c>
      <c r="AR24">
        <v>96.24</v>
      </c>
      <c r="AS24">
        <v>99.2</v>
      </c>
      <c r="AT24">
        <v>99.96</v>
      </c>
      <c r="AU24">
        <v>84.63</v>
      </c>
      <c r="AV24">
        <v>103</v>
      </c>
      <c r="AW24">
        <v>105.75</v>
      </c>
      <c r="AX24">
        <v>106.61</v>
      </c>
      <c r="AY24">
        <v>96.2</v>
      </c>
      <c r="AZ24">
        <v>109.09</v>
      </c>
      <c r="BA24">
        <v>111.2</v>
      </c>
      <c r="BB24">
        <v>112.21</v>
      </c>
      <c r="BC24">
        <v>98.56</v>
      </c>
      <c r="BD24">
        <v>108.09</v>
      </c>
      <c r="BE24">
        <v>109.79</v>
      </c>
      <c r="BF24">
        <v>109.43</v>
      </c>
      <c r="BG24">
        <v>91.77</v>
      </c>
      <c r="BH24">
        <v>107.99</v>
      </c>
      <c r="BI24">
        <v>110.09</v>
      </c>
      <c r="BJ24">
        <v>111.16</v>
      </c>
      <c r="BK24">
        <v>100.18</v>
      </c>
      <c r="BL24">
        <v>110.37</v>
      </c>
      <c r="BM24">
        <v>111.86</v>
      </c>
      <c r="BN24">
        <v>113.08</v>
      </c>
      <c r="BO24">
        <v>100.08</v>
      </c>
      <c r="BP24">
        <v>111.3</v>
      </c>
      <c r="BQ24">
        <v>113.8</v>
      </c>
      <c r="BR24">
        <v>117.67</v>
      </c>
      <c r="BS24">
        <v>103.31</v>
      </c>
      <c r="BT24">
        <v>116.48</v>
      </c>
      <c r="BU24">
        <v>115.39</v>
      </c>
      <c r="BV24">
        <v>117.23</v>
      </c>
      <c r="BW24">
        <v>106.82</v>
      </c>
    </row>
    <row r="25" spans="1:75" x14ac:dyDescent="0.3">
      <c r="A25" t="s">
        <v>33</v>
      </c>
      <c r="B25" s="2" t="s">
        <v>15</v>
      </c>
      <c r="C25">
        <f>_xll.BDH($B25,$B$14:$B$14,"1/1/1999","","Dir=H","Dts=H","Sort=A","Quote=C","QtTyp=Y","Days=T","Per=cq","DtFmt=D","UseDPDF=Y","cols=73;rows=1")</f>
        <v>76.010000000000005</v>
      </c>
      <c r="D25">
        <v>83.12</v>
      </c>
      <c r="E25">
        <v>83.48</v>
      </c>
      <c r="F25">
        <v>98.81</v>
      </c>
      <c r="G25">
        <v>83.62</v>
      </c>
      <c r="H25">
        <v>91.25</v>
      </c>
      <c r="I25">
        <v>92.57</v>
      </c>
      <c r="J25">
        <v>107.05</v>
      </c>
      <c r="K25">
        <v>88.78</v>
      </c>
      <c r="L25">
        <v>90.93</v>
      </c>
      <c r="M25">
        <v>86.07</v>
      </c>
      <c r="N25">
        <v>97.23</v>
      </c>
      <c r="O25">
        <v>76.28</v>
      </c>
      <c r="P25">
        <v>83.34</v>
      </c>
      <c r="Q25">
        <v>81.13</v>
      </c>
      <c r="R25">
        <v>93.18</v>
      </c>
      <c r="S25">
        <v>76.67</v>
      </c>
      <c r="T25">
        <v>82.21</v>
      </c>
      <c r="U25">
        <v>81.41</v>
      </c>
      <c r="V25">
        <v>93.48</v>
      </c>
      <c r="W25">
        <v>77.349999999999994</v>
      </c>
      <c r="X25">
        <v>85.17</v>
      </c>
      <c r="Y25">
        <v>86.16</v>
      </c>
      <c r="Z25">
        <v>100.34</v>
      </c>
      <c r="AA25">
        <v>78.78</v>
      </c>
      <c r="AB25">
        <v>91.9</v>
      </c>
      <c r="AC25">
        <v>89.77</v>
      </c>
      <c r="AD25">
        <v>109.87</v>
      </c>
      <c r="AE25">
        <v>90.68</v>
      </c>
      <c r="AF25">
        <v>102.98</v>
      </c>
      <c r="AG25">
        <v>99.37</v>
      </c>
      <c r="AH25">
        <v>121.26</v>
      </c>
      <c r="AI25">
        <v>100.39</v>
      </c>
      <c r="AJ25">
        <v>111.74</v>
      </c>
      <c r="AK25">
        <v>108.56</v>
      </c>
      <c r="AL25">
        <v>131.22999999999999</v>
      </c>
      <c r="AM25">
        <v>104.29</v>
      </c>
      <c r="AN25">
        <v>118.76</v>
      </c>
      <c r="AO25">
        <v>114.29</v>
      </c>
      <c r="AP25">
        <v>126.39</v>
      </c>
      <c r="AQ25">
        <v>82.83</v>
      </c>
      <c r="AR25">
        <v>89.05</v>
      </c>
      <c r="AS25">
        <v>87.83</v>
      </c>
      <c r="AT25">
        <v>101.01</v>
      </c>
      <c r="AU25">
        <v>84.76</v>
      </c>
      <c r="AV25">
        <v>97.99</v>
      </c>
      <c r="AW25">
        <v>99.65</v>
      </c>
      <c r="AX25">
        <v>117.59</v>
      </c>
      <c r="AY25">
        <v>96.66</v>
      </c>
      <c r="AZ25">
        <v>104.79</v>
      </c>
      <c r="BA25">
        <v>105.4</v>
      </c>
      <c r="BB25">
        <v>120.31</v>
      </c>
      <c r="BC25">
        <v>98.99</v>
      </c>
      <c r="BD25">
        <v>100.84</v>
      </c>
      <c r="BE25">
        <v>98.77</v>
      </c>
      <c r="BF25">
        <v>114.95</v>
      </c>
      <c r="BG25">
        <v>88.84</v>
      </c>
      <c r="BH25">
        <v>100.27</v>
      </c>
      <c r="BI25">
        <v>97.73</v>
      </c>
      <c r="BJ25">
        <v>118.21</v>
      </c>
      <c r="BK25">
        <v>97.53</v>
      </c>
      <c r="BL25">
        <v>105.81</v>
      </c>
      <c r="BM25">
        <v>102.15</v>
      </c>
      <c r="BN25">
        <v>121.71</v>
      </c>
      <c r="BO25">
        <v>99.04</v>
      </c>
      <c r="BP25">
        <v>107.67</v>
      </c>
      <c r="BQ25">
        <v>106.65</v>
      </c>
      <c r="BR25">
        <v>129.5</v>
      </c>
      <c r="BS25">
        <v>102.92</v>
      </c>
      <c r="BT25">
        <v>112.44</v>
      </c>
      <c r="BU25">
        <v>106.07</v>
      </c>
      <c r="BV25">
        <v>126.1</v>
      </c>
      <c r="BW25">
        <v>104.98</v>
      </c>
    </row>
    <row r="26" spans="1:75" x14ac:dyDescent="0.3">
      <c r="A26" t="s">
        <v>34</v>
      </c>
      <c r="B26" s="2" t="s">
        <v>17</v>
      </c>
      <c r="C26">
        <f>_xll.BDH($B26,$B$14:$B$14,"1/1/1999","","Dir=H","Dts=H","Sort=A","Quote=C","QtTyp=Y","Days=T","Per=cq","DtFmt=D","UseDPDF=Y","cols=73;rows=1")</f>
        <v>104.67</v>
      </c>
      <c r="D26">
        <v>129.05000000000001</v>
      </c>
      <c r="E26">
        <v>134.72</v>
      </c>
      <c r="F26">
        <v>121.81</v>
      </c>
      <c r="G26">
        <v>108.45</v>
      </c>
      <c r="H26">
        <v>125.19</v>
      </c>
      <c r="I26">
        <v>127.48</v>
      </c>
      <c r="J26">
        <v>113.97</v>
      </c>
      <c r="K26">
        <v>101.4</v>
      </c>
      <c r="L26">
        <v>120.02</v>
      </c>
      <c r="M26">
        <v>123.19</v>
      </c>
      <c r="N26">
        <v>110.47</v>
      </c>
      <c r="O26">
        <v>94.26</v>
      </c>
      <c r="P26">
        <v>113.18</v>
      </c>
      <c r="Q26">
        <v>117.5</v>
      </c>
      <c r="R26">
        <v>102.64</v>
      </c>
      <c r="S26">
        <v>88.49</v>
      </c>
      <c r="T26">
        <v>109.61</v>
      </c>
      <c r="U26">
        <v>115.88</v>
      </c>
      <c r="V26">
        <v>102.98</v>
      </c>
      <c r="W26">
        <v>88.11</v>
      </c>
      <c r="X26">
        <v>105.62</v>
      </c>
      <c r="Y26">
        <v>109.02</v>
      </c>
      <c r="Z26">
        <v>97.92</v>
      </c>
      <c r="AA26">
        <v>77.760000000000005</v>
      </c>
      <c r="AB26">
        <v>103.76</v>
      </c>
      <c r="AC26">
        <v>107.54</v>
      </c>
      <c r="AD26">
        <v>97.08</v>
      </c>
      <c r="AE26">
        <v>80.41</v>
      </c>
      <c r="AF26">
        <v>105.9</v>
      </c>
      <c r="AG26">
        <v>113.11</v>
      </c>
      <c r="AH26">
        <v>105.17</v>
      </c>
      <c r="AI26">
        <v>90.23</v>
      </c>
      <c r="AJ26">
        <v>103.9</v>
      </c>
      <c r="AK26">
        <v>109.83</v>
      </c>
      <c r="AL26">
        <v>99.66</v>
      </c>
      <c r="AM26">
        <v>88.49</v>
      </c>
      <c r="AN26">
        <v>107.05</v>
      </c>
      <c r="AO26">
        <v>109.1</v>
      </c>
      <c r="AP26">
        <v>96.66</v>
      </c>
      <c r="AQ26">
        <v>81.010000000000005</v>
      </c>
      <c r="AR26">
        <v>101.32</v>
      </c>
      <c r="AS26">
        <v>107.96</v>
      </c>
      <c r="AT26">
        <v>97.42</v>
      </c>
      <c r="AU26">
        <v>80.09</v>
      </c>
      <c r="AV26">
        <v>108.76</v>
      </c>
      <c r="AW26">
        <v>112.79</v>
      </c>
      <c r="AX26">
        <v>98.36</v>
      </c>
      <c r="AY26">
        <v>93.61</v>
      </c>
      <c r="AZ26">
        <v>114.23</v>
      </c>
      <c r="BA26">
        <v>117.82</v>
      </c>
      <c r="BB26">
        <v>106.9</v>
      </c>
      <c r="BC26">
        <v>96.42</v>
      </c>
      <c r="BD26">
        <v>114.22</v>
      </c>
      <c r="BE26">
        <v>118.92</v>
      </c>
      <c r="BF26">
        <v>105.2</v>
      </c>
      <c r="BG26">
        <v>89.29</v>
      </c>
      <c r="BH26">
        <v>114.53</v>
      </c>
      <c r="BI26">
        <v>120.19</v>
      </c>
      <c r="BJ26">
        <v>105.78</v>
      </c>
      <c r="BK26">
        <v>99.2</v>
      </c>
      <c r="BL26">
        <v>113.76</v>
      </c>
      <c r="BM26">
        <v>118.81</v>
      </c>
      <c r="BN26">
        <v>106.2</v>
      </c>
      <c r="BO26">
        <v>97.22</v>
      </c>
      <c r="BP26">
        <v>113.73</v>
      </c>
      <c r="BQ26">
        <v>118.89</v>
      </c>
      <c r="BR26">
        <v>109.49</v>
      </c>
      <c r="BS26">
        <v>100.2</v>
      </c>
      <c r="BT26">
        <v>119.93</v>
      </c>
      <c r="BU26">
        <v>121.37</v>
      </c>
      <c r="BV26">
        <v>109.93</v>
      </c>
      <c r="BW26">
        <v>104.94</v>
      </c>
    </row>
    <row r="27" spans="1:75" x14ac:dyDescent="0.3">
      <c r="A27" t="s">
        <v>35</v>
      </c>
      <c r="B27" s="2" t="s">
        <v>18</v>
      </c>
      <c r="C27">
        <f>_xll.BDH($B27,$B$14:$B$14,"1/1/1999","","Dir=H","Dts=H","Sort=A","Quote=C","QtTyp=Y","Days=T","Per=cq","DtFmt=D","UseDPDF=Y","cols=73;rows=1")</f>
        <v>72.02</v>
      </c>
      <c r="D27">
        <v>74.41</v>
      </c>
      <c r="E27">
        <v>75.540000000000006</v>
      </c>
      <c r="F27">
        <v>79.760000000000005</v>
      </c>
      <c r="G27">
        <v>76.650000000000006</v>
      </c>
      <c r="H27">
        <v>77.319999999999993</v>
      </c>
      <c r="I27">
        <v>78.290000000000006</v>
      </c>
      <c r="J27">
        <v>83.83</v>
      </c>
      <c r="K27">
        <v>80.66</v>
      </c>
      <c r="L27">
        <v>82.04</v>
      </c>
      <c r="M27">
        <v>82.65</v>
      </c>
      <c r="N27">
        <v>86.43</v>
      </c>
      <c r="O27">
        <v>82.16</v>
      </c>
      <c r="P27">
        <v>82.42</v>
      </c>
      <c r="Q27">
        <v>82.6</v>
      </c>
      <c r="R27">
        <v>86.12</v>
      </c>
      <c r="S27">
        <v>81.67</v>
      </c>
      <c r="T27">
        <v>81.83</v>
      </c>
      <c r="U27">
        <v>82.09</v>
      </c>
      <c r="V27">
        <v>85.62</v>
      </c>
      <c r="W27">
        <v>83.02</v>
      </c>
      <c r="X27">
        <v>83.5</v>
      </c>
      <c r="Y27">
        <v>84.24</v>
      </c>
      <c r="Z27">
        <v>87.52</v>
      </c>
      <c r="AA27">
        <v>83.79</v>
      </c>
      <c r="AB27">
        <v>84.74</v>
      </c>
      <c r="AC27">
        <v>85.27</v>
      </c>
      <c r="AD27">
        <v>89.6</v>
      </c>
      <c r="AE27">
        <v>87.41</v>
      </c>
      <c r="AF27">
        <v>88.76</v>
      </c>
      <c r="AG27">
        <v>89.76</v>
      </c>
      <c r="AH27">
        <v>95.25</v>
      </c>
      <c r="AI27">
        <v>90.23</v>
      </c>
      <c r="AJ27">
        <v>92.2</v>
      </c>
      <c r="AK27">
        <v>93.59</v>
      </c>
      <c r="AL27">
        <v>100.01</v>
      </c>
      <c r="AM27">
        <v>93.77</v>
      </c>
      <c r="AN27">
        <v>96.89</v>
      </c>
      <c r="AO27">
        <v>98.51</v>
      </c>
      <c r="AP27">
        <v>104.47</v>
      </c>
      <c r="AQ27">
        <v>95.15</v>
      </c>
      <c r="AR27">
        <v>97.18</v>
      </c>
      <c r="AS27">
        <v>98.74</v>
      </c>
      <c r="AT27">
        <v>104.51</v>
      </c>
      <c r="AU27">
        <v>96.54</v>
      </c>
      <c r="AV27">
        <v>97.64</v>
      </c>
      <c r="AW27">
        <v>99.15</v>
      </c>
      <c r="AX27">
        <v>106.67</v>
      </c>
      <c r="AY27">
        <v>102.22</v>
      </c>
      <c r="AZ27">
        <v>103.83</v>
      </c>
      <c r="BA27">
        <v>104.99</v>
      </c>
      <c r="BB27">
        <v>110.31</v>
      </c>
      <c r="BC27">
        <v>103.53</v>
      </c>
      <c r="BD27">
        <v>105.72</v>
      </c>
      <c r="BE27">
        <v>106.64</v>
      </c>
      <c r="BF27">
        <v>110.12</v>
      </c>
      <c r="BG27">
        <v>104.33</v>
      </c>
      <c r="BH27">
        <v>105.24</v>
      </c>
      <c r="BI27">
        <v>106.52</v>
      </c>
      <c r="BJ27">
        <v>112.39</v>
      </c>
      <c r="BK27">
        <v>108.28</v>
      </c>
      <c r="BL27">
        <v>110.03</v>
      </c>
      <c r="BM27">
        <v>111.49</v>
      </c>
      <c r="BN27">
        <v>115.96</v>
      </c>
      <c r="BO27">
        <v>110.4</v>
      </c>
      <c r="BP27">
        <v>111.76</v>
      </c>
      <c r="BQ27">
        <v>113.52</v>
      </c>
      <c r="BR27">
        <v>118.44</v>
      </c>
      <c r="BS27">
        <v>113.08</v>
      </c>
      <c r="BT27">
        <v>114.81</v>
      </c>
      <c r="BU27">
        <v>116.6</v>
      </c>
      <c r="BV27">
        <v>121.38</v>
      </c>
      <c r="BW27">
        <v>115.96</v>
      </c>
    </row>
    <row r="28" spans="1:75" x14ac:dyDescent="0.3">
      <c r="A28" s="3" t="s">
        <v>19</v>
      </c>
      <c r="B28" s="2" t="s">
        <v>2</v>
      </c>
    </row>
    <row r="29" spans="1:75" x14ac:dyDescent="0.3">
      <c r="A29" t="s">
        <v>36</v>
      </c>
      <c r="B29" s="2" t="s">
        <v>20</v>
      </c>
      <c r="C29">
        <f>_xll.BDH($B29,$B$14:$B$14,"1/1/1999","","Dir=H","Dts=H","Sort=A","Quote=C","QtTyp=Y","Days=T","Per=cq","DtFmt=D","UseDPDF=Y","cols=73;rows=1")</f>
        <v>49.35</v>
      </c>
      <c r="D29">
        <v>53.46</v>
      </c>
      <c r="E29">
        <v>53.43</v>
      </c>
      <c r="F29">
        <v>58.06</v>
      </c>
      <c r="G29">
        <v>57.85</v>
      </c>
      <c r="H29">
        <v>60.11</v>
      </c>
      <c r="I29">
        <v>59.76</v>
      </c>
      <c r="J29">
        <v>66.19</v>
      </c>
      <c r="K29">
        <v>63.84</v>
      </c>
      <c r="L29">
        <v>64.44</v>
      </c>
      <c r="M29">
        <v>63.13</v>
      </c>
      <c r="N29">
        <v>66.42</v>
      </c>
      <c r="O29">
        <v>63.36</v>
      </c>
      <c r="P29">
        <v>67.45</v>
      </c>
      <c r="Q29">
        <v>67.48</v>
      </c>
      <c r="R29">
        <v>70.489999999999995</v>
      </c>
      <c r="S29">
        <v>66.17</v>
      </c>
      <c r="T29">
        <v>66.819999999999993</v>
      </c>
      <c r="U29">
        <v>68.58</v>
      </c>
      <c r="V29">
        <v>72.36</v>
      </c>
      <c r="W29">
        <v>73.41</v>
      </c>
      <c r="X29">
        <v>77.22</v>
      </c>
      <c r="Y29">
        <v>75.25</v>
      </c>
      <c r="Z29">
        <v>79.41</v>
      </c>
      <c r="AA29">
        <v>76.36</v>
      </c>
      <c r="AB29">
        <v>80.81</v>
      </c>
      <c r="AC29">
        <v>81.88</v>
      </c>
      <c r="AD29">
        <v>86.56</v>
      </c>
      <c r="AE29">
        <v>87.33</v>
      </c>
      <c r="AF29">
        <v>88.51</v>
      </c>
      <c r="AG29">
        <v>90.43</v>
      </c>
      <c r="AH29">
        <v>99.33</v>
      </c>
      <c r="AI29">
        <v>97.56</v>
      </c>
      <c r="AJ29">
        <v>98.58</v>
      </c>
      <c r="AK29">
        <v>99.89</v>
      </c>
      <c r="AL29">
        <v>103.6</v>
      </c>
      <c r="AM29">
        <v>102.28</v>
      </c>
      <c r="AN29">
        <v>105.03</v>
      </c>
      <c r="AO29">
        <v>101.89</v>
      </c>
      <c r="AP29">
        <v>98.18</v>
      </c>
      <c r="AQ29">
        <v>84.62</v>
      </c>
      <c r="AR29">
        <v>83.82</v>
      </c>
      <c r="AS29">
        <v>87.49</v>
      </c>
      <c r="AT29">
        <v>93.32</v>
      </c>
      <c r="AU29">
        <v>92.58</v>
      </c>
      <c r="AV29">
        <v>99.48</v>
      </c>
      <c r="AW29">
        <v>100.99</v>
      </c>
      <c r="AX29">
        <v>106.96</v>
      </c>
      <c r="AY29">
        <v>106.38</v>
      </c>
      <c r="AZ29">
        <v>107.56</v>
      </c>
      <c r="BA29">
        <v>108.3</v>
      </c>
      <c r="BB29">
        <v>110.9</v>
      </c>
      <c r="BC29">
        <v>111.65</v>
      </c>
      <c r="BD29">
        <v>110.79</v>
      </c>
      <c r="BE29">
        <v>111.5</v>
      </c>
      <c r="BF29">
        <v>111.42</v>
      </c>
      <c r="BG29">
        <v>110.15</v>
      </c>
      <c r="BH29">
        <v>113.02</v>
      </c>
      <c r="BI29">
        <v>113.88</v>
      </c>
      <c r="BJ29">
        <v>116.56</v>
      </c>
      <c r="BK29">
        <v>114.79</v>
      </c>
      <c r="BL29">
        <v>116.27</v>
      </c>
      <c r="BM29">
        <v>119.12</v>
      </c>
      <c r="BN29">
        <v>121.95</v>
      </c>
      <c r="BO29">
        <v>121.05</v>
      </c>
      <c r="BP29">
        <v>124.11</v>
      </c>
      <c r="BQ29">
        <v>124.96</v>
      </c>
      <c r="BR29">
        <v>126.38</v>
      </c>
      <c r="BS29">
        <v>122.68</v>
      </c>
      <c r="BT29">
        <v>129.84</v>
      </c>
      <c r="BU29">
        <v>126.65</v>
      </c>
      <c r="BV29">
        <v>130.56</v>
      </c>
      <c r="BW29">
        <v>130.77000000000001</v>
      </c>
    </row>
    <row r="30" spans="1:75" x14ac:dyDescent="0.3">
      <c r="A30" t="s">
        <v>37</v>
      </c>
      <c r="B30" s="2" t="s">
        <v>21</v>
      </c>
      <c r="C30">
        <f>_xll.BDH($B30,$B$14:$B$14,"1/1/1999","","Dir=H","Dts=H","Sort=A","Quote=C","QtTyp=Y","Days=T","Per=cq","DtFmt=D","UseDPDF=Y","cols=73;rows=1")</f>
        <v>57.53</v>
      </c>
      <c r="D30">
        <v>61.08</v>
      </c>
      <c r="E30">
        <v>63.43</v>
      </c>
      <c r="F30">
        <v>64.900000000000006</v>
      </c>
      <c r="G30">
        <v>63.61</v>
      </c>
      <c r="H30">
        <v>66.45</v>
      </c>
      <c r="I30">
        <v>69.42</v>
      </c>
      <c r="J30">
        <v>74.31</v>
      </c>
      <c r="K30">
        <v>68.33</v>
      </c>
      <c r="L30">
        <v>69.5</v>
      </c>
      <c r="M30">
        <v>68.98</v>
      </c>
      <c r="N30">
        <v>69.31</v>
      </c>
      <c r="O30">
        <v>62.93</v>
      </c>
      <c r="P30">
        <v>67.09</v>
      </c>
      <c r="Q30">
        <v>68.5</v>
      </c>
      <c r="R30">
        <v>70.59</v>
      </c>
      <c r="S30">
        <v>68.260000000000005</v>
      </c>
      <c r="T30">
        <v>69.510000000000005</v>
      </c>
      <c r="U30">
        <v>71.8</v>
      </c>
      <c r="V30">
        <v>74.930000000000007</v>
      </c>
      <c r="W30">
        <v>72.23</v>
      </c>
      <c r="X30">
        <v>75.42</v>
      </c>
      <c r="Y30">
        <v>78.56</v>
      </c>
      <c r="Z30">
        <v>80.88</v>
      </c>
      <c r="AA30">
        <v>73.489999999999995</v>
      </c>
      <c r="AB30">
        <v>80.23</v>
      </c>
      <c r="AC30">
        <v>83.04</v>
      </c>
      <c r="AD30">
        <v>88.05</v>
      </c>
      <c r="AE30">
        <v>86.14</v>
      </c>
      <c r="AF30">
        <v>87.8</v>
      </c>
      <c r="AG30">
        <v>91.27</v>
      </c>
      <c r="AH30">
        <v>95.75</v>
      </c>
      <c r="AI30">
        <v>93.13</v>
      </c>
      <c r="AJ30">
        <v>93.81</v>
      </c>
      <c r="AK30">
        <v>97.99</v>
      </c>
      <c r="AL30">
        <v>98.57</v>
      </c>
      <c r="AM30">
        <v>96.02</v>
      </c>
      <c r="AN30">
        <v>97.64</v>
      </c>
      <c r="AO30">
        <v>100.99</v>
      </c>
      <c r="AP30">
        <v>97.43</v>
      </c>
      <c r="AQ30">
        <v>88.24</v>
      </c>
      <c r="AR30">
        <v>84.46</v>
      </c>
      <c r="AS30">
        <v>90.91</v>
      </c>
      <c r="AT30">
        <v>90.83</v>
      </c>
      <c r="AU30">
        <v>92.33</v>
      </c>
      <c r="AV30">
        <v>99.8</v>
      </c>
      <c r="AW30">
        <v>103.06</v>
      </c>
      <c r="AX30">
        <v>104.8</v>
      </c>
      <c r="AY30">
        <v>103.65</v>
      </c>
      <c r="AZ30">
        <v>106.25</v>
      </c>
      <c r="BA30">
        <v>109.73</v>
      </c>
      <c r="BB30">
        <v>108.46</v>
      </c>
      <c r="BC30">
        <v>106.33</v>
      </c>
      <c r="BD30">
        <v>105.42</v>
      </c>
      <c r="BE30">
        <v>108.98</v>
      </c>
      <c r="BF30">
        <v>107.06</v>
      </c>
      <c r="BG30">
        <v>105.9</v>
      </c>
      <c r="BH30">
        <v>108.72</v>
      </c>
      <c r="BI30">
        <v>114.21</v>
      </c>
      <c r="BJ30">
        <v>112.38</v>
      </c>
      <c r="BK30">
        <v>110.94</v>
      </c>
      <c r="BL30">
        <v>112.81</v>
      </c>
      <c r="BM30">
        <v>117.27</v>
      </c>
      <c r="BN30">
        <v>118.03</v>
      </c>
      <c r="BO30">
        <v>117.65</v>
      </c>
      <c r="BP30">
        <v>118.29</v>
      </c>
      <c r="BQ30">
        <v>124.3</v>
      </c>
      <c r="BR30">
        <v>123.91</v>
      </c>
      <c r="BS30">
        <v>121.3</v>
      </c>
      <c r="BT30">
        <v>124.16</v>
      </c>
      <c r="BU30">
        <v>127.68</v>
      </c>
      <c r="BV30">
        <v>129.22</v>
      </c>
      <c r="BW30">
        <v>128.08000000000001</v>
      </c>
    </row>
    <row r="31" spans="1:75" x14ac:dyDescent="0.3">
      <c r="A31" t="s">
        <v>2</v>
      </c>
      <c r="B31" t="s">
        <v>2</v>
      </c>
    </row>
    <row r="33" spans="1:75" x14ac:dyDescent="0.3">
      <c r="A33" s="8"/>
      <c r="B33" s="9" t="s">
        <v>38</v>
      </c>
      <c r="C33" s="9">
        <f>_xll.BDH($B$15,$B$14:$B$14,"1/1/1999","","Dir=H","Dts=S","Sort=A","Quote=C","QtTyp=Y","Days=T","Per=cq","DtFmt=D","UseDPDF=Y","cols=73;rows=2")</f>
        <v>36250</v>
      </c>
      <c r="D33" s="9">
        <v>36341</v>
      </c>
      <c r="E33" s="9">
        <v>36433</v>
      </c>
      <c r="F33" s="9">
        <v>36525</v>
      </c>
      <c r="G33" s="9">
        <v>36616</v>
      </c>
      <c r="H33" s="9">
        <v>36707</v>
      </c>
      <c r="I33" s="9">
        <v>36799</v>
      </c>
      <c r="J33" s="9">
        <v>36891</v>
      </c>
      <c r="K33" s="9">
        <v>36981</v>
      </c>
      <c r="L33" s="9">
        <v>37072</v>
      </c>
      <c r="M33" s="9">
        <v>37164</v>
      </c>
      <c r="N33" s="9">
        <v>37256</v>
      </c>
      <c r="O33" s="9">
        <v>37346</v>
      </c>
      <c r="P33" s="9">
        <v>37437</v>
      </c>
      <c r="Q33" s="9">
        <v>37529</v>
      </c>
      <c r="R33" s="9">
        <v>37621</v>
      </c>
      <c r="S33" s="9">
        <v>37711</v>
      </c>
      <c r="T33" s="9">
        <v>37802</v>
      </c>
      <c r="U33" s="9">
        <v>37894</v>
      </c>
      <c r="V33" s="9">
        <v>37986</v>
      </c>
      <c r="W33" s="9">
        <v>38077</v>
      </c>
      <c r="X33" s="9">
        <v>38168</v>
      </c>
      <c r="Y33" s="9">
        <v>38260</v>
      </c>
      <c r="Z33" s="9">
        <v>38352</v>
      </c>
      <c r="AA33" s="9">
        <v>38442</v>
      </c>
      <c r="AB33" s="9">
        <v>38533</v>
      </c>
      <c r="AC33" s="9">
        <v>38625</v>
      </c>
      <c r="AD33" s="9">
        <v>38717</v>
      </c>
      <c r="AE33" s="9">
        <v>38807</v>
      </c>
      <c r="AF33" s="9">
        <v>38898</v>
      </c>
      <c r="AG33" s="9">
        <v>38990</v>
      </c>
      <c r="AH33" s="9">
        <v>39082</v>
      </c>
      <c r="AI33" s="9">
        <v>39172</v>
      </c>
      <c r="AJ33" s="9">
        <v>39263</v>
      </c>
      <c r="AK33" s="9">
        <v>39355</v>
      </c>
      <c r="AL33" s="9">
        <v>39447</v>
      </c>
      <c r="AM33" s="9">
        <v>39538</v>
      </c>
      <c r="AN33" s="9">
        <v>39629</v>
      </c>
      <c r="AO33" s="9">
        <v>39721</v>
      </c>
      <c r="AP33" s="9">
        <v>39813</v>
      </c>
      <c r="AQ33" s="9">
        <v>39903</v>
      </c>
      <c r="AR33" s="9">
        <v>39994</v>
      </c>
      <c r="AS33" s="9">
        <v>40086</v>
      </c>
      <c r="AT33" s="9">
        <v>40178</v>
      </c>
      <c r="AU33" s="9">
        <v>40268</v>
      </c>
      <c r="AV33" s="9">
        <v>40359</v>
      </c>
      <c r="AW33" s="9">
        <v>40451</v>
      </c>
      <c r="AX33" s="9">
        <v>40543</v>
      </c>
      <c r="AY33" s="9">
        <v>40633</v>
      </c>
      <c r="AZ33" s="9">
        <v>40724</v>
      </c>
      <c r="BA33" s="9">
        <v>40816</v>
      </c>
      <c r="BB33" s="9">
        <v>40908</v>
      </c>
      <c r="BC33" s="9">
        <v>40999</v>
      </c>
      <c r="BD33" s="9">
        <v>41090</v>
      </c>
      <c r="BE33" s="9">
        <v>41182</v>
      </c>
      <c r="BF33" s="9">
        <v>41274</v>
      </c>
      <c r="BG33" s="9">
        <v>41364</v>
      </c>
      <c r="BH33" s="9">
        <v>41455</v>
      </c>
      <c r="BI33" s="9">
        <v>41547</v>
      </c>
      <c r="BJ33" s="9">
        <v>41639</v>
      </c>
      <c r="BK33" s="9">
        <v>41729</v>
      </c>
      <c r="BL33" s="9">
        <v>41820</v>
      </c>
      <c r="BM33" s="9">
        <v>41912</v>
      </c>
      <c r="BN33" s="9">
        <v>42004</v>
      </c>
      <c r="BO33" s="6">
        <v>42094</v>
      </c>
      <c r="BP33" s="6">
        <v>42185</v>
      </c>
      <c r="BQ33" s="9">
        <v>42277</v>
      </c>
      <c r="BR33" s="6">
        <v>42369</v>
      </c>
      <c r="BS33" s="6">
        <v>42460</v>
      </c>
      <c r="BT33" s="6">
        <v>42551</v>
      </c>
      <c r="BU33" s="6">
        <v>42643</v>
      </c>
      <c r="BV33" s="6">
        <v>42735</v>
      </c>
      <c r="BW33" s="6">
        <v>42825</v>
      </c>
    </row>
    <row r="34" spans="1:75" x14ac:dyDescent="0.3">
      <c r="A34" s="11" t="s">
        <v>32</v>
      </c>
      <c r="B34" s="12" t="s">
        <v>31</v>
      </c>
      <c r="C34">
        <v>85.79</v>
      </c>
      <c r="D34">
        <v>87.56</v>
      </c>
      <c r="E34">
        <v>90.31</v>
      </c>
      <c r="F34">
        <v>91.5</v>
      </c>
      <c r="G34" s="14">
        <v>89.55</v>
      </c>
      <c r="H34" s="14">
        <v>91.05</v>
      </c>
      <c r="I34" s="14">
        <v>92.66</v>
      </c>
      <c r="J34" s="14">
        <v>92.41</v>
      </c>
      <c r="K34" s="14">
        <v>91.66</v>
      </c>
      <c r="L34" s="14">
        <v>92.51</v>
      </c>
      <c r="M34" s="14">
        <v>94.06</v>
      </c>
      <c r="N34" s="14">
        <v>93.67</v>
      </c>
      <c r="O34" s="14">
        <v>90.59</v>
      </c>
      <c r="P34" s="14">
        <v>92.65</v>
      </c>
      <c r="Q34" s="14">
        <v>95.07</v>
      </c>
      <c r="R34" s="14">
        <v>93.58</v>
      </c>
      <c r="S34" s="14">
        <v>90.25</v>
      </c>
      <c r="T34" s="14">
        <v>91.43</v>
      </c>
      <c r="U34" s="14">
        <v>94.27</v>
      </c>
      <c r="V34" s="14">
        <v>93.28</v>
      </c>
      <c r="W34" s="14">
        <v>91.7</v>
      </c>
      <c r="X34" s="14">
        <v>92.9</v>
      </c>
      <c r="Y34" s="14">
        <v>94.82</v>
      </c>
      <c r="Z34" s="14">
        <v>94.14</v>
      </c>
      <c r="AA34" s="14">
        <v>91.03</v>
      </c>
      <c r="AB34" s="14">
        <v>94.07</v>
      </c>
      <c r="AC34" s="14">
        <v>96.04</v>
      </c>
      <c r="AD34" s="14">
        <v>95.06</v>
      </c>
      <c r="AE34" s="14">
        <v>94.95</v>
      </c>
      <c r="AF34" s="14">
        <v>96.32</v>
      </c>
      <c r="AG34" s="14">
        <v>99.42</v>
      </c>
      <c r="AH34" s="14">
        <v>99.41</v>
      </c>
      <c r="AI34" s="14">
        <v>99.05</v>
      </c>
      <c r="AJ34" s="14">
        <v>99.6</v>
      </c>
      <c r="AK34" s="14">
        <v>102.71</v>
      </c>
      <c r="AL34" s="14">
        <v>101.47</v>
      </c>
      <c r="AM34" s="14">
        <v>101.12</v>
      </c>
      <c r="AN34" s="14">
        <v>102.67</v>
      </c>
      <c r="AO34" s="14">
        <v>103.83</v>
      </c>
      <c r="AP34" s="14">
        <v>99.59</v>
      </c>
      <c r="AQ34" s="14">
        <v>94.49</v>
      </c>
      <c r="AR34" s="14">
        <v>94.61</v>
      </c>
      <c r="AS34" s="14">
        <v>97.99</v>
      </c>
      <c r="AT34" s="14">
        <v>97.22</v>
      </c>
      <c r="AU34" s="14">
        <v>96.95</v>
      </c>
      <c r="AV34" s="14">
        <v>99.07</v>
      </c>
      <c r="AW34" s="14">
        <v>102.49</v>
      </c>
      <c r="AX34" s="14">
        <v>101.5</v>
      </c>
      <c r="AY34" s="14">
        <v>102.78</v>
      </c>
      <c r="AZ34" s="14">
        <v>102.75</v>
      </c>
      <c r="BA34" s="14">
        <v>105.76</v>
      </c>
      <c r="BB34" s="14">
        <v>103.33</v>
      </c>
      <c r="BC34" s="14">
        <v>104.4</v>
      </c>
      <c r="BD34" s="14">
        <v>103.14</v>
      </c>
      <c r="BE34" s="14">
        <v>105.96</v>
      </c>
      <c r="BF34" s="14">
        <v>103.19</v>
      </c>
      <c r="BG34" s="14">
        <v>102.87</v>
      </c>
      <c r="BH34" s="14">
        <v>104.04</v>
      </c>
      <c r="BI34" s="14">
        <v>107.19</v>
      </c>
      <c r="BJ34" s="14">
        <v>104.6</v>
      </c>
      <c r="BK34" s="14">
        <v>105.55</v>
      </c>
      <c r="BL34" s="14">
        <v>105.02</v>
      </c>
      <c r="BM34" s="14">
        <v>108.43</v>
      </c>
      <c r="BN34" s="14">
        <v>106.38</v>
      </c>
      <c r="BO34">
        <v>106.89</v>
      </c>
      <c r="BP34">
        <v>106.89</v>
      </c>
      <c r="BQ34">
        <v>110.35</v>
      </c>
      <c r="BR34">
        <v>108.59</v>
      </c>
      <c r="BS34">
        <v>108.5</v>
      </c>
      <c r="BT34">
        <v>110.28</v>
      </c>
      <c r="BU34">
        <v>112.08</v>
      </c>
      <c r="BV34">
        <v>109.96</v>
      </c>
      <c r="BW34">
        <v>111.6</v>
      </c>
    </row>
    <row r="35" spans="1:75" x14ac:dyDescent="0.3">
      <c r="A35" s="3" t="s">
        <v>5</v>
      </c>
      <c r="B35" s="2" t="s">
        <v>6</v>
      </c>
      <c r="G35" s="14">
        <f t="shared" ref="G35:G49" si="0">G16/C16-1</f>
        <v>2.6393281710110239E-2</v>
      </c>
      <c r="H35" s="14">
        <f t="shared" ref="H35:BN38" si="1">H16/D16-1</f>
        <v>2.9335912314635726E-2</v>
      </c>
      <c r="I35" s="14">
        <f t="shared" si="1"/>
        <v>1.9589648417362771E-2</v>
      </c>
      <c r="J35" s="14">
        <f t="shared" si="1"/>
        <v>9.2103901479871908E-3</v>
      </c>
      <c r="K35" s="14">
        <f t="shared" si="1"/>
        <v>1.3494846456274523E-2</v>
      </c>
      <c r="L35" s="14">
        <f t="shared" si="1"/>
        <v>7.4120471865537496E-3</v>
      </c>
      <c r="M35" s="14">
        <f t="shared" si="1"/>
        <v>-3.3370411568409697E-3</v>
      </c>
      <c r="N35" s="14">
        <f t="shared" si="1"/>
        <v>-8.7161607875306801E-3</v>
      </c>
      <c r="O35" s="14">
        <f t="shared" si="1"/>
        <v>-3.3654854267141876E-2</v>
      </c>
      <c r="P35" s="14">
        <f t="shared" si="1"/>
        <v>-2.4455958549222778E-2</v>
      </c>
      <c r="Q35" s="14">
        <f t="shared" si="1"/>
        <v>-1.2885551948051854E-2</v>
      </c>
      <c r="R35" s="14">
        <f t="shared" si="1"/>
        <v>-1.5723595738077911E-2</v>
      </c>
      <c r="S35" s="14">
        <f t="shared" si="1"/>
        <v>5.6417489421720646E-3</v>
      </c>
      <c r="T35" s="14">
        <f t="shared" si="1"/>
        <v>1.062247716168141E-4</v>
      </c>
      <c r="U35" s="14">
        <f t="shared" si="1"/>
        <v>-1.027854866892941E-4</v>
      </c>
      <c r="V35" s="14">
        <f t="shared" si="1"/>
        <v>5.990541250656678E-3</v>
      </c>
      <c r="W35" s="14">
        <f t="shared" si="1"/>
        <v>-2.6971625849606662E-3</v>
      </c>
      <c r="X35" s="14">
        <f t="shared" si="1"/>
        <v>-9.9840679766332041E-3</v>
      </c>
      <c r="Y35" s="14">
        <f t="shared" si="1"/>
        <v>1.8503289473683626E-3</v>
      </c>
      <c r="Z35" s="14">
        <f t="shared" si="1"/>
        <v>-1.0447137484337343E-4</v>
      </c>
      <c r="AA35" s="14">
        <f t="shared" si="1"/>
        <v>-1.6983989614885231E-2</v>
      </c>
      <c r="AB35" s="14">
        <f t="shared" si="1"/>
        <v>1.6092693916961665E-2</v>
      </c>
      <c r="AC35" s="14">
        <f t="shared" si="1"/>
        <v>-3.0781859224282559E-4</v>
      </c>
      <c r="AD35" s="14">
        <f t="shared" si="1"/>
        <v>5.119632222338355E-3</v>
      </c>
      <c r="AE35" s="14">
        <f t="shared" si="1"/>
        <v>4.5339495983272693E-2</v>
      </c>
      <c r="AF35" s="14">
        <f t="shared" si="1"/>
        <v>1.9744483159117365E-2</v>
      </c>
      <c r="AG35" s="14">
        <f t="shared" si="1"/>
        <v>3.0278148414246031E-2</v>
      </c>
      <c r="AH35" s="14">
        <f t="shared" si="1"/>
        <v>1.9126819126819239E-2</v>
      </c>
      <c r="AI35" s="14">
        <f t="shared" si="1"/>
        <v>2.5686914412043516E-2</v>
      </c>
      <c r="AJ35" s="14">
        <f t="shared" si="1"/>
        <v>1.2839097121557286E-2</v>
      </c>
      <c r="AK35" s="14">
        <f t="shared" si="1"/>
        <v>1.8230723251643655E-2</v>
      </c>
      <c r="AL35" s="14">
        <f t="shared" si="1"/>
        <v>1.4075887392900777E-2</v>
      </c>
      <c r="AM35" s="14">
        <f t="shared" si="1"/>
        <v>1.2213897156933218E-2</v>
      </c>
      <c r="AN35" s="14">
        <f t="shared" si="1"/>
        <v>1.8707830709466577E-2</v>
      </c>
      <c r="AO35" s="14">
        <f t="shared" si="1"/>
        <v>1.4284316603072167E-2</v>
      </c>
      <c r="AP35" s="14">
        <f t="shared" si="1"/>
        <v>4.0233353450003229E-4</v>
      </c>
      <c r="AQ35" s="14">
        <f t="shared" si="1"/>
        <v>-2.1192455891299922E-2</v>
      </c>
      <c r="AR35" s="14">
        <f t="shared" si="1"/>
        <v>-4.1846462619167135E-2</v>
      </c>
      <c r="AS35" s="14">
        <f t="shared" si="1"/>
        <v>-3.5497250892254306E-2</v>
      </c>
      <c r="AT35" s="14">
        <f t="shared" si="1"/>
        <v>-2.9760707822240051E-2</v>
      </c>
      <c r="AU35" s="14">
        <f t="shared" si="1"/>
        <v>6.2156842432403714E-3</v>
      </c>
      <c r="AV35" s="14">
        <f t="shared" si="1"/>
        <v>3.8542103058232025E-2</v>
      </c>
      <c r="AW35" s="14">
        <f t="shared" si="1"/>
        <v>3.3803380338033984E-2</v>
      </c>
      <c r="AX35" s="14">
        <f t="shared" si="1"/>
        <v>3.9792746113989752E-2</v>
      </c>
      <c r="AY35" s="14">
        <f t="shared" si="1"/>
        <v>4.5197158447441543E-2</v>
      </c>
      <c r="AZ35" s="14">
        <f t="shared" si="1"/>
        <v>2.833803953206937E-2</v>
      </c>
      <c r="BA35" s="14">
        <f t="shared" si="1"/>
        <v>2.7183902486214606E-2</v>
      </c>
      <c r="BB35" s="14">
        <f t="shared" si="1"/>
        <v>1.6145106637432738E-2</v>
      </c>
      <c r="BC35" s="14">
        <f t="shared" si="1"/>
        <v>3.7431048069347383E-3</v>
      </c>
      <c r="BD35" s="14">
        <f t="shared" si="1"/>
        <v>-1.3435324114935865E-2</v>
      </c>
      <c r="BE35" s="14">
        <f t="shared" si="1"/>
        <v>-1.4315313618384007E-2</v>
      </c>
      <c r="BF35" s="14">
        <f t="shared" si="1"/>
        <v>-9.1212240094153962E-3</v>
      </c>
      <c r="BG35" s="14">
        <f t="shared" si="1"/>
        <v>-1.0794896957801892E-2</v>
      </c>
      <c r="BH35" s="14">
        <f t="shared" si="1"/>
        <v>1.2723658051689846E-2</v>
      </c>
      <c r="BI35" s="14">
        <f t="shared" si="1"/>
        <v>2.2358111981654938E-2</v>
      </c>
      <c r="BJ35" s="14">
        <f t="shared" si="1"/>
        <v>1.30654261110561E-2</v>
      </c>
      <c r="BK35" s="14">
        <f t="shared" si="1"/>
        <v>2.7480158730158744E-2</v>
      </c>
      <c r="BL35" s="14">
        <f t="shared" si="1"/>
        <v>1.187671770710641E-2</v>
      </c>
      <c r="BM35" s="14">
        <f t="shared" si="1"/>
        <v>1.4953271028037562E-3</v>
      </c>
      <c r="BN35" s="14">
        <f t="shared" si="1"/>
        <v>1.6805080605764466E-2</v>
      </c>
      <c r="BO35" s="14">
        <f t="shared" ref="BO35:BO46" si="2">BO16/BK16-1</f>
        <v>1.2358791155740123E-2</v>
      </c>
      <c r="BP35" s="14">
        <f t="shared" ref="BP35:BP46" si="3">BP16/BL16-1</f>
        <v>6.5961780968084582E-3</v>
      </c>
    </row>
    <row r="36" spans="1:75" x14ac:dyDescent="0.3">
      <c r="A36" s="4" t="s">
        <v>29</v>
      </c>
      <c r="B36" s="2" t="s">
        <v>7</v>
      </c>
      <c r="G36" s="14">
        <f t="shared" si="0"/>
        <v>1.8580702932616822E-2</v>
      </c>
      <c r="H36" s="14">
        <f t="shared" si="1"/>
        <v>2.9242992716839389E-2</v>
      </c>
      <c r="I36" s="14">
        <f t="shared" si="1"/>
        <v>2.3123909249563646E-2</v>
      </c>
      <c r="J36" s="14">
        <f t="shared" si="1"/>
        <v>7.0752263031943485E-3</v>
      </c>
      <c r="K36" s="14">
        <f t="shared" si="1"/>
        <v>1.6483516483516425E-2</v>
      </c>
      <c r="L36" s="14">
        <f t="shared" si="1"/>
        <v>1.1579285944033346E-2</v>
      </c>
      <c r="M36" s="14">
        <f t="shared" si="1"/>
        <v>1.0980810234541671E-2</v>
      </c>
      <c r="N36" s="14">
        <f t="shared" si="1"/>
        <v>1.4774253538588633E-2</v>
      </c>
      <c r="O36" s="14">
        <f t="shared" si="1"/>
        <v>-9.1891891891890953E-3</v>
      </c>
      <c r="P36" s="14">
        <f t="shared" si="1"/>
        <v>-7.5251722310545333E-3</v>
      </c>
      <c r="Q36" s="14">
        <f t="shared" si="1"/>
        <v>1.1599704734788219E-3</v>
      </c>
      <c r="R36" s="14">
        <f t="shared" si="1"/>
        <v>3.359804520464138E-3</v>
      </c>
      <c r="S36" s="14">
        <f t="shared" si="1"/>
        <v>3.6006546644844484E-3</v>
      </c>
      <c r="T36" s="14">
        <f t="shared" si="1"/>
        <v>7.3686458778299269E-3</v>
      </c>
      <c r="U36" s="14">
        <f t="shared" si="1"/>
        <v>3.8971982304614183E-3</v>
      </c>
      <c r="V36" s="14">
        <f t="shared" si="1"/>
        <v>-5.3779807204464847E-3</v>
      </c>
      <c r="W36" s="14">
        <f t="shared" si="1"/>
        <v>8.5888236573166132E-3</v>
      </c>
      <c r="X36" s="14">
        <f t="shared" si="1"/>
        <v>1.2721297572353407E-3</v>
      </c>
      <c r="Y36" s="14">
        <f t="shared" si="1"/>
        <v>7.3444549365220269E-4</v>
      </c>
      <c r="Z36" s="14">
        <f t="shared" si="1"/>
        <v>4.4888798204447689E-3</v>
      </c>
      <c r="AA36" s="14">
        <f t="shared" si="1"/>
        <v>-4.2039452409183831E-3</v>
      </c>
      <c r="AB36" s="14">
        <f t="shared" si="1"/>
        <v>1.3340391741662128E-2</v>
      </c>
      <c r="AC36" s="14">
        <f t="shared" si="1"/>
        <v>8.3875026210946668E-3</v>
      </c>
      <c r="AD36" s="14">
        <f t="shared" si="1"/>
        <v>-3.0469226081641931E-4</v>
      </c>
      <c r="AE36" s="14">
        <f t="shared" si="1"/>
        <v>1.688677202857769E-2</v>
      </c>
      <c r="AF36" s="14">
        <f t="shared" si="1"/>
        <v>6.1644551248563051E-3</v>
      </c>
      <c r="AG36" s="14">
        <f t="shared" si="1"/>
        <v>1.1956747764607867E-2</v>
      </c>
      <c r="AH36" s="14">
        <f t="shared" si="1"/>
        <v>1.9709438179416727E-2</v>
      </c>
      <c r="AI36" s="14">
        <f t="shared" si="1"/>
        <v>4.8967426016606197E-3</v>
      </c>
      <c r="AJ36" s="14">
        <f t="shared" si="1"/>
        <v>6.230529595015577E-3</v>
      </c>
      <c r="AK36" s="14">
        <f t="shared" si="1"/>
        <v>5.7536216993732126E-3</v>
      </c>
      <c r="AL36" s="14">
        <f t="shared" si="1"/>
        <v>-2.7896781906944224E-3</v>
      </c>
      <c r="AM36" s="14">
        <f t="shared" si="1"/>
        <v>1.1652542372881269E-2</v>
      </c>
      <c r="AN36" s="14">
        <f t="shared" si="1"/>
        <v>1.826625386996894E-2</v>
      </c>
      <c r="AO36" s="14">
        <f t="shared" si="1"/>
        <v>1.3893145367248838E-2</v>
      </c>
      <c r="AP36" s="14">
        <f t="shared" si="1"/>
        <v>7.2934359076830546E-3</v>
      </c>
      <c r="AQ36" s="14">
        <f t="shared" si="1"/>
        <v>1.3403141361256532E-2</v>
      </c>
      <c r="AR36" s="14">
        <f t="shared" si="1"/>
        <v>7.2970507753116198E-3</v>
      </c>
      <c r="AS36" s="14">
        <f t="shared" si="1"/>
        <v>5.8438287153652624E-3</v>
      </c>
      <c r="AT36" s="14">
        <f t="shared" si="1"/>
        <v>7.5381868676849262E-3</v>
      </c>
      <c r="AU36" s="14">
        <f t="shared" si="1"/>
        <v>1.9632155404007978E-3</v>
      </c>
      <c r="AV36" s="14">
        <f t="shared" si="1"/>
        <v>-1.8110473890734502E-3</v>
      </c>
      <c r="AW36" s="14">
        <f t="shared" si="1"/>
        <v>9.9168586597215835E-3</v>
      </c>
      <c r="AX36" s="14">
        <f t="shared" si="1"/>
        <v>1.3979129749950747E-2</v>
      </c>
      <c r="AY36" s="14">
        <f t="shared" si="1"/>
        <v>1.2890584716922726E-2</v>
      </c>
      <c r="AZ36" s="14">
        <f t="shared" si="1"/>
        <v>1.3809091825420783E-2</v>
      </c>
      <c r="BA36" s="14">
        <f t="shared" si="1"/>
        <v>1.4481253719500264E-2</v>
      </c>
      <c r="BB36" s="14">
        <f t="shared" si="1"/>
        <v>8.5436893203882924E-3</v>
      </c>
      <c r="BC36" s="14">
        <f t="shared" si="1"/>
        <v>1.8326206475259621E-2</v>
      </c>
      <c r="BD36" s="14">
        <f t="shared" si="1"/>
        <v>1.2527341419765303E-2</v>
      </c>
      <c r="BE36" s="14">
        <f t="shared" si="1"/>
        <v>9.7770825185765631E-3</v>
      </c>
      <c r="BF36" s="14">
        <f t="shared" si="1"/>
        <v>1.0781671159029615E-2</v>
      </c>
      <c r="BG36" s="14">
        <f t="shared" si="1"/>
        <v>1.2997400519896285E-3</v>
      </c>
      <c r="BH36" s="14">
        <f t="shared" si="1"/>
        <v>8.7391987431264528E-3</v>
      </c>
      <c r="BI36" s="14">
        <f t="shared" si="1"/>
        <v>1.5685515104570058E-2</v>
      </c>
      <c r="BJ36" s="14">
        <f t="shared" si="1"/>
        <v>8.1904761904760814E-3</v>
      </c>
      <c r="BK36" s="14">
        <f t="shared" si="1"/>
        <v>8.2875686470293974E-3</v>
      </c>
      <c r="BL36" s="14">
        <f t="shared" si="1"/>
        <v>8.2741166163728952E-3</v>
      </c>
      <c r="BM36" s="14">
        <f t="shared" si="1"/>
        <v>7.2449952335555956E-3</v>
      </c>
      <c r="BN36" s="14">
        <f t="shared" si="1"/>
        <v>1.4453051199697642E-2</v>
      </c>
      <c r="BO36" s="14">
        <f t="shared" si="2"/>
        <v>2.1192315309962462E-2</v>
      </c>
      <c r="BP36" s="14">
        <f t="shared" si="3"/>
        <v>1.9501834330951873E-2</v>
      </c>
    </row>
    <row r="37" spans="1:75" x14ac:dyDescent="0.3">
      <c r="A37" s="5" t="s">
        <v>63</v>
      </c>
      <c r="B37" s="2" t="s">
        <v>8</v>
      </c>
      <c r="G37" s="14">
        <f t="shared" si="0"/>
        <v>2.0177383592017595E-2</v>
      </c>
      <c r="H37" s="14">
        <f t="shared" si="1"/>
        <v>3.4299359600564516E-2</v>
      </c>
      <c r="I37" s="14">
        <f t="shared" si="1"/>
        <v>2.8942008789795137E-2</v>
      </c>
      <c r="J37" s="14">
        <f t="shared" si="1"/>
        <v>2.5497195308517018E-3</v>
      </c>
      <c r="K37" s="14">
        <f t="shared" si="1"/>
        <v>2.0973701369267683E-2</v>
      </c>
      <c r="L37" s="14">
        <f t="shared" si="1"/>
        <v>1.4167278833036034E-2</v>
      </c>
      <c r="M37" s="14">
        <f t="shared" si="1"/>
        <v>1.3230544848421788E-2</v>
      </c>
      <c r="N37" s="14">
        <f t="shared" si="1"/>
        <v>1.6276703967446737E-2</v>
      </c>
      <c r="O37" s="14">
        <f t="shared" si="1"/>
        <v>-1.3624268227780734E-2</v>
      </c>
      <c r="P37" s="14">
        <f t="shared" si="1"/>
        <v>-1.3658940397351049E-2</v>
      </c>
      <c r="Q37" s="14">
        <f t="shared" si="1"/>
        <v>-4.0098704503392923E-3</v>
      </c>
      <c r="R37" s="14">
        <f t="shared" si="1"/>
        <v>-1.0010010010019776E-4</v>
      </c>
      <c r="S37" s="14">
        <f t="shared" si="1"/>
        <v>2.2661055357720006E-3</v>
      </c>
      <c r="T37" s="14">
        <f t="shared" si="1"/>
        <v>8.0780528745281188E-3</v>
      </c>
      <c r="U37" s="14">
        <f t="shared" si="1"/>
        <v>2.2710849592237903E-3</v>
      </c>
      <c r="V37" s="14">
        <f t="shared" si="1"/>
        <v>-7.4081489638602172E-3</v>
      </c>
      <c r="W37" s="14">
        <f t="shared" si="1"/>
        <v>1.141257536606366E-2</v>
      </c>
      <c r="X37" s="14">
        <f t="shared" si="1"/>
        <v>3.4342803621605356E-3</v>
      </c>
      <c r="Y37" s="14">
        <f t="shared" si="1"/>
        <v>2.6779276959520981E-3</v>
      </c>
      <c r="Z37" s="14">
        <f t="shared" si="1"/>
        <v>1.2708018154311551E-2</v>
      </c>
      <c r="AA37" s="14">
        <f t="shared" si="1"/>
        <v>-4.3644879710452722E-3</v>
      </c>
      <c r="AB37" s="14">
        <f t="shared" si="1"/>
        <v>1.3171541174030299E-2</v>
      </c>
      <c r="AC37" s="14">
        <f t="shared" si="1"/>
        <v>9.9640472521829171E-3</v>
      </c>
      <c r="AD37" s="14">
        <f t="shared" si="1"/>
        <v>-2.1910168309928757E-3</v>
      </c>
      <c r="AE37" s="14">
        <f t="shared" si="1"/>
        <v>1.6572222816208626E-2</v>
      </c>
      <c r="AF37" s="14">
        <f t="shared" si="1"/>
        <v>8.0868052001228374E-3</v>
      </c>
      <c r="AG37" s="14">
        <f t="shared" si="1"/>
        <v>1.2103336045565571E-2</v>
      </c>
      <c r="AH37" s="14">
        <f t="shared" si="1"/>
        <v>2.305619323285768E-2</v>
      </c>
      <c r="AI37" s="14">
        <f t="shared" si="1"/>
        <v>9.4657130837183523E-4</v>
      </c>
      <c r="AJ37" s="14">
        <f t="shared" si="1"/>
        <v>2.5385865150284737E-3</v>
      </c>
      <c r="AK37" s="14">
        <f t="shared" si="1"/>
        <v>4.4216661642044741E-3</v>
      </c>
      <c r="AL37" s="14">
        <f t="shared" si="1"/>
        <v>-7.9999999999998961E-3</v>
      </c>
      <c r="AM37" s="14">
        <f t="shared" si="1"/>
        <v>7.4603341389092304E-3</v>
      </c>
      <c r="AN37" s="14">
        <f t="shared" si="1"/>
        <v>1.1344069684999347E-2</v>
      </c>
      <c r="AO37" s="14">
        <f t="shared" si="1"/>
        <v>7.2036018009005165E-3</v>
      </c>
      <c r="AP37" s="14">
        <f t="shared" si="1"/>
        <v>-1.6719118804091604E-3</v>
      </c>
      <c r="AQ37" s="14">
        <f t="shared" si="1"/>
        <v>5.4234459741344665E-3</v>
      </c>
      <c r="AR37" s="14">
        <f t="shared" si="1"/>
        <v>2.9043565348023659E-3</v>
      </c>
      <c r="AS37" s="14">
        <f t="shared" si="1"/>
        <v>-3.6753749875831909E-3</v>
      </c>
      <c r="AT37" s="14">
        <f t="shared" si="1"/>
        <v>1.57619938922271E-3</v>
      </c>
      <c r="AU37" s="14">
        <f t="shared" si="1"/>
        <v>-5.3941908713693865E-3</v>
      </c>
      <c r="AV37" s="14">
        <f t="shared" si="1"/>
        <v>-4.7932893948472444E-3</v>
      </c>
      <c r="AW37" s="14">
        <f t="shared" si="1"/>
        <v>9.7706879361914023E-3</v>
      </c>
      <c r="AX37" s="14">
        <f t="shared" si="1"/>
        <v>1.4950329497393389E-2</v>
      </c>
      <c r="AY37" s="14">
        <f t="shared" si="1"/>
        <v>1.6270337922402955E-2</v>
      </c>
      <c r="AZ37" s="14">
        <f t="shared" si="1"/>
        <v>1.3345374272526467E-2</v>
      </c>
      <c r="BA37" s="14">
        <f t="shared" si="1"/>
        <v>1.708135860979465E-2</v>
      </c>
      <c r="BB37" s="14">
        <f t="shared" si="1"/>
        <v>7.1712375230159608E-3</v>
      </c>
      <c r="BC37" s="14">
        <f t="shared" si="1"/>
        <v>2.2167487684729092E-2</v>
      </c>
      <c r="BD37" s="14">
        <f t="shared" si="1"/>
        <v>1.3763738984057916E-2</v>
      </c>
      <c r="BE37" s="14">
        <f t="shared" si="1"/>
        <v>8.1545481021259025E-3</v>
      </c>
      <c r="BF37" s="14">
        <f t="shared" si="1"/>
        <v>1.0584046954680959E-2</v>
      </c>
      <c r="BG37" s="14">
        <f t="shared" si="1"/>
        <v>-4.417670682730912E-3</v>
      </c>
      <c r="BH37" s="14">
        <f t="shared" si="1"/>
        <v>9.5721820668099866E-3</v>
      </c>
      <c r="BI37" s="14">
        <f t="shared" si="1"/>
        <v>1.6947520462205157E-2</v>
      </c>
      <c r="BJ37" s="14">
        <f t="shared" si="1"/>
        <v>6.7599733409502427E-3</v>
      </c>
      <c r="BK37" s="14">
        <f t="shared" si="1"/>
        <v>8.4711577248890446E-3</v>
      </c>
      <c r="BL37" s="14">
        <f t="shared" si="1"/>
        <v>6.7724458204334592E-3</v>
      </c>
      <c r="BM37" s="14">
        <f t="shared" si="1"/>
        <v>5.8706561878609786E-3</v>
      </c>
      <c r="BN37" s="14">
        <f t="shared" si="1"/>
        <v>1.3902023832040866E-2</v>
      </c>
      <c r="BO37" s="14">
        <f t="shared" si="2"/>
        <v>2.079999999999993E-2</v>
      </c>
      <c r="BP37" s="14">
        <f t="shared" si="3"/>
        <v>1.6817220834134172E-2</v>
      </c>
    </row>
    <row r="38" spans="1:75" x14ac:dyDescent="0.3">
      <c r="A38" t="s">
        <v>64</v>
      </c>
      <c r="B38" s="2" t="s">
        <v>9</v>
      </c>
      <c r="G38" s="14">
        <f t="shared" si="0"/>
        <v>1.982940068682848E-2</v>
      </c>
      <c r="H38" s="14">
        <f t="shared" si="1"/>
        <v>3.425845620121426E-2</v>
      </c>
      <c r="I38" s="14">
        <f t="shared" si="1"/>
        <v>2.868457668842983E-2</v>
      </c>
      <c r="J38" s="14">
        <f t="shared" si="1"/>
        <v>2.0354162426214906E-3</v>
      </c>
      <c r="K38" s="14">
        <f t="shared" si="1"/>
        <v>2.1399087551596807E-2</v>
      </c>
      <c r="L38" s="14">
        <f t="shared" si="1"/>
        <v>1.4360587002096414E-2</v>
      </c>
      <c r="M38" s="14">
        <f t="shared" si="1"/>
        <v>1.3630215378212407E-2</v>
      </c>
      <c r="N38" s="14">
        <f t="shared" si="1"/>
        <v>1.6453382084095081E-2</v>
      </c>
      <c r="O38" s="14">
        <f t="shared" si="1"/>
        <v>-1.4569818143145841E-2</v>
      </c>
      <c r="P38" s="14">
        <f t="shared" si="1"/>
        <v>-1.4570631394027034E-2</v>
      </c>
      <c r="Q38" s="14">
        <f t="shared" si="1"/>
        <v>-4.721823034284589E-3</v>
      </c>
      <c r="R38" s="14">
        <f t="shared" si="1"/>
        <v>-4.9960031974416452E-4</v>
      </c>
      <c r="S38" s="14">
        <f t="shared" si="1"/>
        <v>2.2663500971293882E-3</v>
      </c>
      <c r="T38" s="14">
        <f t="shared" si="1"/>
        <v>8.3892617449663476E-3</v>
      </c>
      <c r="U38" s="14">
        <f t="shared" si="1"/>
        <v>2.3721122112212445E-3</v>
      </c>
      <c r="V38" s="14">
        <f t="shared" si="1"/>
        <v>-7.6976906927921362E-3</v>
      </c>
      <c r="W38" s="14">
        <f t="shared" si="1"/>
        <v>1.1413804242489611E-2</v>
      </c>
      <c r="X38" s="14">
        <f t="shared" si="1"/>
        <v>3.3277870216306127E-3</v>
      </c>
      <c r="Y38" s="14">
        <f t="shared" si="1"/>
        <v>2.6751723428337648E-3</v>
      </c>
      <c r="Z38" s="14">
        <f t="shared" si="1"/>
        <v>1.2794680636711631E-2</v>
      </c>
      <c r="AA38" s="14">
        <f t="shared" ref="AA38:AA46" si="4">AA19/W19-1</f>
        <v>-3.8326413286491334E-3</v>
      </c>
      <c r="AB38" s="14">
        <f t="shared" ref="AB38:AB46" si="5">AB19/X19-1</f>
        <v>1.3681592039801016E-2</v>
      </c>
      <c r="AC38" s="14">
        <f t="shared" ref="AC38:AC46" si="6">AC19/Y19-1</f>
        <v>1.015905592611599E-2</v>
      </c>
      <c r="AD38" s="14">
        <f t="shared" ref="AD38:AD46" si="7">AD19/Z19-1</f>
        <v>-2.1884014721973433E-3</v>
      </c>
      <c r="AE38" s="14">
        <f t="shared" ref="AE38:AE46" si="8">AE19/AA19-1</f>
        <v>1.635139467778135E-2</v>
      </c>
      <c r="AF38" s="14">
        <f t="shared" ref="AF38:AF46" si="9">AF19/AB19-1</f>
        <v>7.7709611451943772E-3</v>
      </c>
      <c r="AG38" s="14">
        <f t="shared" ref="AG38:AG46" si="10">AG19/AC19-1</f>
        <v>1.2190166598943453E-2</v>
      </c>
      <c r="AH38" s="14">
        <f t="shared" ref="AH38:AH46" si="11">AH19/AD19-1</f>
        <v>2.3527066095105242E-2</v>
      </c>
      <c r="AI38" s="14">
        <f t="shared" ref="AI38:AI46" si="12">AI19/AE19-1</f>
        <v>8.4121976866469161E-4</v>
      </c>
      <c r="AJ38" s="14">
        <f t="shared" ref="AJ38:AJ46" si="13">AJ19/AF19-1</f>
        <v>2.5365259740259827E-3</v>
      </c>
      <c r="AK38" s="14">
        <f t="shared" ref="AK38:AK46" si="14">AK19/AG19-1</f>
        <v>4.4158972300281096E-3</v>
      </c>
      <c r="AL38" s="14">
        <f t="shared" ref="AL38:AL46" si="15">AL19/AH19-1</f>
        <v>-8.3763514171617537E-3</v>
      </c>
      <c r="AM38" s="14">
        <f t="shared" ref="AM38:AM46" si="16">AM19/AI19-1</f>
        <v>7.2494221475098986E-3</v>
      </c>
      <c r="AN38" s="14">
        <f t="shared" ref="AN38:AN46" si="17">AN19/AJ19-1</f>
        <v>1.143608946462904E-2</v>
      </c>
      <c r="AO38" s="14">
        <f t="shared" ref="AO38:AO46" si="18">AO19/AK19-1</f>
        <v>7.0943245403678468E-3</v>
      </c>
      <c r="AP38" s="14">
        <f t="shared" ref="AP38:AP46" si="19">AP19/AL19-1</f>
        <v>-2.0626657499264178E-3</v>
      </c>
      <c r="AQ38" s="14">
        <f t="shared" ref="AQ38:AQ46" si="20">AQ19/AM19-1</f>
        <v>4.7981641806611464E-3</v>
      </c>
      <c r="AR38" s="14">
        <f t="shared" ref="AR38:AR46" si="21">AR19/AN19-1</f>
        <v>2.3013808284970683E-3</v>
      </c>
      <c r="AS38" s="14">
        <f t="shared" ref="AS38:AS46" si="22">AS19/AO19-1</f>
        <v>-4.4647286437147216E-3</v>
      </c>
      <c r="AT38" s="14">
        <f t="shared" ref="AT38:AT46" si="23">AT19/AP19-1</f>
        <v>1.0826771653542622E-3</v>
      </c>
      <c r="AU38" s="14">
        <f t="shared" ref="AU38:AU46" si="24">AU19/AQ19-1</f>
        <v>-5.8133499429046109E-3</v>
      </c>
      <c r="AV38" s="14">
        <f t="shared" ref="AV38:AV46" si="25">AV19/AR19-1</f>
        <v>-5.1911750024956627E-3</v>
      </c>
      <c r="AW38" s="14">
        <f t="shared" ref="AW38:AW46" si="26">AW19/AS19-1</f>
        <v>9.8664540562087844E-3</v>
      </c>
      <c r="AX38" s="14">
        <f t="shared" ref="AX38:AX46" si="27">AX19/AT19-1</f>
        <v>1.5141087405368348E-2</v>
      </c>
      <c r="AY38" s="14">
        <f t="shared" ref="AY38:AY46" si="28">AY19/AU19-1</f>
        <v>1.618460895896412E-2</v>
      </c>
      <c r="AZ38" s="14">
        <f t="shared" ref="AZ38:AZ46" si="29">AZ19/AV19-1</f>
        <v>1.3346713497240259E-2</v>
      </c>
      <c r="BA38" s="14">
        <f t="shared" ref="BA38:BA46" si="30">BA19/AW19-1</f>
        <v>1.7171617487417246E-2</v>
      </c>
      <c r="BB38" s="14">
        <f t="shared" ref="BB38:BB46" si="31">BB19/AX19-1</f>
        <v>6.5859564164649775E-3</v>
      </c>
      <c r="BC38" s="14">
        <f t="shared" ref="BC38:BC46" si="32">BC19/AY19-1</f>
        <v>2.2092067406494165E-2</v>
      </c>
      <c r="BD38" s="14">
        <f t="shared" ref="BD38:BD46" si="33">BD19/AZ19-1</f>
        <v>1.3269954446424981E-2</v>
      </c>
      <c r="BE38" s="14">
        <f t="shared" ref="BE38:BE46" si="34">BE19/BA19-1</f>
        <v>7.5676724556126285E-3</v>
      </c>
      <c r="BF38" s="14">
        <f t="shared" ref="BF38:BF46" si="35">BF19/BB19-1</f>
        <v>1.0199172519965272E-2</v>
      </c>
      <c r="BG38" s="14">
        <f t="shared" ref="BG38:BG46" si="36">BG19/BC19-1</f>
        <v>-9.4500854529003808E-3</v>
      </c>
      <c r="BH38" s="14">
        <f t="shared" ref="BH38:BH46" si="37">BH19/BD19-1</f>
        <v>4.9843627834245119E-3</v>
      </c>
      <c r="BI38" s="14">
        <f t="shared" ref="BI38:BI46" si="38">BI19/BE19-1</f>
        <v>1.25180548868562E-2</v>
      </c>
      <c r="BJ38" s="14">
        <f t="shared" ref="BJ38:BJ46" si="39">BJ19/BF19-1</f>
        <v>2.9526621583009227E-3</v>
      </c>
      <c r="BK38" s="14">
        <f t="shared" ref="BK38:BK46" si="40">BK19/BG19-1</f>
        <v>8.1193545113162902E-3</v>
      </c>
      <c r="BL38" s="14">
        <f t="shared" ref="BL38:BL46" si="41">BL19/BH19-1</f>
        <v>6.5156082855197806E-3</v>
      </c>
      <c r="BM38" s="14">
        <f t="shared" ref="BM38:BM46" si="42">BM19/BI19-1</f>
        <v>5.8012363290538271E-3</v>
      </c>
      <c r="BN38" s="14">
        <f t="shared" ref="BN38:BN46" si="43">BN19/BJ19-1</f>
        <v>1.415004748338089E-2</v>
      </c>
      <c r="BO38" s="14">
        <f t="shared" si="2"/>
        <v>2.1745696164300776E-2</v>
      </c>
      <c r="BP38" s="14">
        <f t="shared" si="3"/>
        <v>1.7294685990338232E-2</v>
      </c>
    </row>
    <row r="39" spans="1:75" x14ac:dyDescent="0.3">
      <c r="A39" s="5" t="s">
        <v>65</v>
      </c>
      <c r="B39" s="2" t="s">
        <v>10</v>
      </c>
      <c r="G39" s="14">
        <f t="shared" si="0"/>
        <v>1.3605442176870763E-2</v>
      </c>
      <c r="H39" s="14">
        <f t="shared" ref="H39:H46" si="44">H20/D20-1</f>
        <v>1.4048531289910793E-2</v>
      </c>
      <c r="I39" s="14">
        <f t="shared" ref="I39:I46" si="45">I20/E20-1</f>
        <v>5.6367191993558219E-3</v>
      </c>
      <c r="J39" s="14">
        <f t="shared" ref="J39:J46" si="46">J20/F20-1</f>
        <v>2.1130656046022711E-2</v>
      </c>
      <c r="K39" s="14">
        <f t="shared" ref="K39:K46" si="47">K20/G20-1</f>
        <v>3.0713229439200962E-3</v>
      </c>
      <c r="L39" s="14">
        <f t="shared" ref="L39:L46" si="48">L20/H20-1</f>
        <v>3.6638424547743575E-3</v>
      </c>
      <c r="M39" s="14">
        <f t="shared" ref="M39:M46" si="49">M20/I20-1</f>
        <v>3.4317089910775866E-3</v>
      </c>
      <c r="N39" s="14">
        <f t="shared" ref="N39:N46" si="50">N20/J20-1</f>
        <v>1.0075839653304497E-2</v>
      </c>
      <c r="O39" s="14">
        <f t="shared" ref="O39:O46" si="51">O20/K20-1</f>
        <v>4.309367203447545E-3</v>
      </c>
      <c r="P39" s="14">
        <f t="shared" ref="P39:P46" si="52">P20/L20-1</f>
        <v>1.163586584531151E-2</v>
      </c>
      <c r="Q39" s="14">
        <f t="shared" ref="Q39:Q46" si="53">Q20/M20-1</f>
        <v>1.7897856817145508E-2</v>
      </c>
      <c r="R39" s="14">
        <f t="shared" ref="R39:R46" si="54">R20/N20-1</f>
        <v>1.4158532661160406E-2</v>
      </c>
      <c r="S39" s="14">
        <f t="shared" ref="S39:S46" si="55">S20/O20-1</f>
        <v>7.5654923215899839E-3</v>
      </c>
      <c r="T39" s="14">
        <f t="shared" ref="T39:T46" si="56">T20/P20-1</f>
        <v>5.2999548940009245E-3</v>
      </c>
      <c r="U39" s="14">
        <f t="shared" ref="U39:U46" si="57">U20/Q20-1</f>
        <v>8.6235860678687271E-3</v>
      </c>
      <c r="V39" s="14">
        <f t="shared" ref="V39:V46" si="58">V20/R20-1</f>
        <v>7.4034902168174099E-4</v>
      </c>
      <c r="W39" s="14">
        <f t="shared" ref="W39:W46" si="59">W20/S20-1</f>
        <v>5.6034965818674287E-4</v>
      </c>
      <c r="X39" s="14">
        <f t="shared" ref="X39:X46" si="60">X20/T20-1</f>
        <v>-5.7206954570948598E-3</v>
      </c>
      <c r="Y39" s="14">
        <f t="shared" ref="Y39:Y46" si="61">Y20/U20-1</f>
        <v>-5.3297801465690409E-3</v>
      </c>
      <c r="Z39" s="14">
        <f t="shared" ref="Z39:Z46" si="62">Z20/V20-1</f>
        <v>-2.0503064891143508E-2</v>
      </c>
      <c r="AA39" s="14">
        <f t="shared" si="4"/>
        <v>-3.5842293906810374E-3</v>
      </c>
      <c r="AB39" s="14">
        <f t="shared" si="5"/>
        <v>1.3876353790613694E-2</v>
      </c>
      <c r="AC39" s="14">
        <f t="shared" si="6"/>
        <v>3.2373297611074658E-3</v>
      </c>
      <c r="AD39" s="14">
        <f t="shared" si="7"/>
        <v>5.826499784203687E-3</v>
      </c>
      <c r="AE39" s="14">
        <f t="shared" si="8"/>
        <v>1.809802158273377E-2</v>
      </c>
      <c r="AF39" s="14">
        <f t="shared" si="9"/>
        <v>-1.1127183709813693E-4</v>
      </c>
      <c r="AG39" s="14">
        <f t="shared" si="10"/>
        <v>1.1349727383999086E-2</v>
      </c>
      <c r="AH39" s="14">
        <f t="shared" si="11"/>
        <v>9.3327612100408963E-3</v>
      </c>
      <c r="AI39" s="14">
        <f t="shared" si="12"/>
        <v>1.667218725847408E-2</v>
      </c>
      <c r="AJ39" s="14">
        <f t="shared" si="13"/>
        <v>1.8028043623414147E-2</v>
      </c>
      <c r="AK39" s="14">
        <f t="shared" si="14"/>
        <v>1.0012102541533618E-2</v>
      </c>
      <c r="AL39" s="14">
        <f t="shared" si="15"/>
        <v>1.3922839834201284E-2</v>
      </c>
      <c r="AM39" s="14">
        <f t="shared" si="16"/>
        <v>2.4869678540399676E-2</v>
      </c>
      <c r="AN39" s="14">
        <f t="shared" si="17"/>
        <v>4.0227372103191827E-2</v>
      </c>
      <c r="AO39" s="14">
        <f t="shared" si="18"/>
        <v>3.5185185185185208E-2</v>
      </c>
      <c r="AP39" s="14">
        <f t="shared" si="19"/>
        <v>3.5429769392033572E-2</v>
      </c>
      <c r="AQ39" s="14">
        <f t="shared" si="20"/>
        <v>3.7723852919359979E-2</v>
      </c>
      <c r="AR39" s="14">
        <f t="shared" si="21"/>
        <v>2.1017234131988305E-2</v>
      </c>
      <c r="AS39" s="14">
        <f t="shared" si="22"/>
        <v>3.6093865095232935E-2</v>
      </c>
      <c r="AT39" s="14">
        <f t="shared" si="23"/>
        <v>2.5814942296011223E-2</v>
      </c>
      <c r="AU39" s="14">
        <f t="shared" si="24"/>
        <v>2.2567139793730151E-2</v>
      </c>
      <c r="AV39" s="14">
        <f t="shared" si="25"/>
        <v>7.5133799917661559E-3</v>
      </c>
      <c r="AW39" s="14">
        <f t="shared" si="26"/>
        <v>1.0562665041641273E-2</v>
      </c>
      <c r="AX39" s="14">
        <f t="shared" si="27"/>
        <v>1.1250370077963145E-2</v>
      </c>
      <c r="AY39" s="14">
        <f t="shared" si="28"/>
        <v>3.6948272418615424E-3</v>
      </c>
      <c r="AZ39" s="14">
        <f t="shared" si="29"/>
        <v>1.5119011134947513E-2</v>
      </c>
      <c r="BA39" s="14">
        <f t="shared" si="30"/>
        <v>6.3316582914572095E-3</v>
      </c>
      <c r="BB39" s="14">
        <f t="shared" si="31"/>
        <v>1.2393871376988441E-2</v>
      </c>
      <c r="BC39" s="14">
        <f t="shared" si="32"/>
        <v>7.4619440851657615E-3</v>
      </c>
      <c r="BD39" s="14">
        <f t="shared" si="33"/>
        <v>8.8557914863640619E-3</v>
      </c>
      <c r="BE39" s="14">
        <f t="shared" si="34"/>
        <v>1.4581044641965635E-2</v>
      </c>
      <c r="BF39" s="14">
        <f t="shared" si="35"/>
        <v>1.1181800655484908E-2</v>
      </c>
      <c r="BG39" s="14">
        <f t="shared" si="36"/>
        <v>1.7578510764368893E-2</v>
      </c>
      <c r="BH39" s="14">
        <f t="shared" si="37"/>
        <v>6.2842892768080194E-3</v>
      </c>
      <c r="BI39" s="14">
        <f t="shared" si="38"/>
        <v>1.2107490894772921E-2</v>
      </c>
      <c r="BJ39" s="14">
        <f t="shared" si="39"/>
        <v>1.2392755004766443E-2</v>
      </c>
      <c r="BK39" s="14">
        <f t="shared" si="40"/>
        <v>7.569875776397339E-3</v>
      </c>
      <c r="BL39" s="14">
        <f t="shared" si="41"/>
        <v>1.2886597938144506E-2</v>
      </c>
      <c r="BM39" s="14">
        <f t="shared" si="42"/>
        <v>1.1670881151526924E-2</v>
      </c>
      <c r="BN39" s="14">
        <f t="shared" si="43"/>
        <v>1.5819209039547921E-2</v>
      </c>
      <c r="BO39" s="14">
        <f t="shared" si="2"/>
        <v>2.1864765941052022E-2</v>
      </c>
      <c r="BP39" s="14">
        <f t="shared" si="3"/>
        <v>2.7500489332550337E-2</v>
      </c>
    </row>
    <row r="40" spans="1:75" x14ac:dyDescent="0.3">
      <c r="A40" t="s">
        <v>66</v>
      </c>
      <c r="B40" s="2" t="s">
        <v>11</v>
      </c>
      <c r="G40" s="14">
        <f t="shared" si="0"/>
        <v>-4.3930635838149712E-3</v>
      </c>
      <c r="H40" s="14">
        <f t="shared" si="44"/>
        <v>2.1803884189205203E-2</v>
      </c>
      <c r="I40" s="14">
        <f t="shared" si="45"/>
        <v>2.6705160591844024E-2</v>
      </c>
      <c r="J40" s="14">
        <f t="shared" si="46"/>
        <v>4.9344823515523606E-2</v>
      </c>
      <c r="K40" s="14">
        <f t="shared" si="47"/>
        <v>3.4835113794704498E-3</v>
      </c>
      <c r="L40" s="14">
        <f t="shared" si="48"/>
        <v>9.5615671641791078E-3</v>
      </c>
      <c r="M40" s="14">
        <f t="shared" si="49"/>
        <v>1.0779144698301213E-2</v>
      </c>
      <c r="N40" s="14">
        <f t="shared" si="50"/>
        <v>6.6374170322871517E-3</v>
      </c>
      <c r="O40" s="14">
        <f t="shared" si="51"/>
        <v>1.5042814163388485E-3</v>
      </c>
      <c r="P40" s="14">
        <f t="shared" si="52"/>
        <v>1.6747516747516844E-2</v>
      </c>
      <c r="Q40" s="14">
        <f t="shared" si="53"/>
        <v>1.5300799814535804E-2</v>
      </c>
      <c r="R40" s="14">
        <f t="shared" si="54"/>
        <v>9.9463567277604525E-3</v>
      </c>
      <c r="S40" s="14">
        <f t="shared" si="55"/>
        <v>1.5482380127094242E-2</v>
      </c>
      <c r="T40" s="14">
        <f t="shared" si="56"/>
        <v>4.2031125752584053E-3</v>
      </c>
      <c r="U40" s="14">
        <f t="shared" si="57"/>
        <v>1.6554401187350187E-2</v>
      </c>
      <c r="V40" s="14">
        <f t="shared" si="58"/>
        <v>1.4717273431448463E-2</v>
      </c>
      <c r="W40" s="14">
        <f t="shared" si="59"/>
        <v>-4.7787006485379147E-3</v>
      </c>
      <c r="X40" s="14">
        <f t="shared" si="60"/>
        <v>-9.2760180995475894E-3</v>
      </c>
      <c r="Y40" s="14">
        <f t="shared" si="61"/>
        <v>-9.2093441150046251E-3</v>
      </c>
      <c r="Z40" s="14">
        <f t="shared" si="62"/>
        <v>-3.3260632497273734E-2</v>
      </c>
      <c r="AA40" s="14">
        <f t="shared" si="4"/>
        <v>8.6886932662628702E-3</v>
      </c>
      <c r="AB40" s="14">
        <f t="shared" si="5"/>
        <v>2.1009362868234849E-2</v>
      </c>
      <c r="AC40" s="14">
        <f t="shared" si="6"/>
        <v>9.294944457039378E-3</v>
      </c>
      <c r="AD40" s="14">
        <f t="shared" si="7"/>
        <v>1.3761985335589477E-2</v>
      </c>
      <c r="AE40" s="14">
        <f t="shared" si="8"/>
        <v>1.4167516717669804E-2</v>
      </c>
      <c r="AF40" s="14">
        <f t="shared" si="9"/>
        <v>-4.4732721986140422E-4</v>
      </c>
      <c r="AG40" s="14">
        <f t="shared" si="10"/>
        <v>8.1985624438454252E-3</v>
      </c>
      <c r="AH40" s="14">
        <f t="shared" si="11"/>
        <v>9.0130188049404314E-3</v>
      </c>
      <c r="AI40" s="14">
        <f t="shared" si="12"/>
        <v>2.9168529280286126E-2</v>
      </c>
      <c r="AJ40" s="14">
        <f t="shared" si="13"/>
        <v>2.5285298724546879E-2</v>
      </c>
      <c r="AK40" s="14">
        <f t="shared" si="14"/>
        <v>2.2613345215550806E-2</v>
      </c>
      <c r="AL40" s="14">
        <f t="shared" si="15"/>
        <v>2.2165857962064273E-2</v>
      </c>
      <c r="AM40" s="14">
        <f t="shared" si="16"/>
        <v>2.4975567379737162E-2</v>
      </c>
      <c r="AN40" s="14">
        <f t="shared" si="17"/>
        <v>4.4849410737669126E-2</v>
      </c>
      <c r="AO40" s="14">
        <f t="shared" si="18"/>
        <v>3.8235294117647145E-2</v>
      </c>
      <c r="AP40" s="14">
        <f t="shared" si="19"/>
        <v>3.3121156543316488E-2</v>
      </c>
      <c r="AQ40" s="14">
        <f t="shared" si="20"/>
        <v>3.9410954550270105E-2</v>
      </c>
      <c r="AR40" s="14">
        <f t="shared" si="21"/>
        <v>2.2140992167101858E-2</v>
      </c>
      <c r="AS40" s="14">
        <f t="shared" si="22"/>
        <v>3.3574651138390532E-2</v>
      </c>
      <c r="AT40" s="14">
        <f t="shared" si="23"/>
        <v>2.9448621553884724E-2</v>
      </c>
      <c r="AU40" s="14">
        <f t="shared" si="24"/>
        <v>2.5583528692284307E-2</v>
      </c>
      <c r="AV40" s="14">
        <f t="shared" si="25"/>
        <v>1.6041687953407546E-2</v>
      </c>
      <c r="AW40" s="14">
        <f t="shared" si="26"/>
        <v>1.8272256623693028E-2</v>
      </c>
      <c r="AX40" s="14">
        <f t="shared" si="27"/>
        <v>1.0752688172043001E-2</v>
      </c>
      <c r="AY40" s="14">
        <f t="shared" si="28"/>
        <v>1.7392168554959175E-2</v>
      </c>
      <c r="AZ40" s="14">
        <f t="shared" si="29"/>
        <v>1.6894609814963824E-2</v>
      </c>
      <c r="BA40" s="14">
        <f t="shared" si="30"/>
        <v>1.4255806998305198E-2</v>
      </c>
      <c r="BB40" s="14">
        <f t="shared" si="31"/>
        <v>1.0537936571658024E-2</v>
      </c>
      <c r="BC40" s="14">
        <f t="shared" si="32"/>
        <v>1.1819869102275948E-2</v>
      </c>
      <c r="BD40" s="14">
        <f t="shared" si="33"/>
        <v>6.4280063291137779E-3</v>
      </c>
      <c r="BE40" s="14">
        <f t="shared" si="34"/>
        <v>8.8460782386476922E-3</v>
      </c>
      <c r="BF40" s="14">
        <f t="shared" si="35"/>
        <v>-1.4897209256131694E-3</v>
      </c>
      <c r="BG40" s="14">
        <f t="shared" si="36"/>
        <v>7.7234987449315007E-3</v>
      </c>
      <c r="BH40" s="14">
        <f t="shared" si="37"/>
        <v>7.762601945563663E-3</v>
      </c>
      <c r="BI40" s="14">
        <f t="shared" si="38"/>
        <v>1.5588464536243185E-2</v>
      </c>
      <c r="BJ40" s="14">
        <f t="shared" si="39"/>
        <v>2.1086134871692863E-2</v>
      </c>
      <c r="BK40" s="14">
        <f t="shared" si="40"/>
        <v>1.801111324008442E-2</v>
      </c>
      <c r="BL40" s="14">
        <f t="shared" si="41"/>
        <v>1.5990639625585112E-2</v>
      </c>
      <c r="BM40" s="14">
        <f t="shared" si="42"/>
        <v>1.9858019953952422E-2</v>
      </c>
      <c r="BN40" s="14">
        <f t="shared" si="43"/>
        <v>2.6495226962789831E-2</v>
      </c>
      <c r="BO40" s="14">
        <f t="shared" si="2"/>
        <v>2.3809523809523725E-2</v>
      </c>
      <c r="BP40" s="14">
        <f t="shared" si="3"/>
        <v>2.9078694817658457E-2</v>
      </c>
    </row>
    <row r="41" spans="1:75" x14ac:dyDescent="0.3">
      <c r="A41" t="s">
        <v>67</v>
      </c>
      <c r="B41" s="2" t="s">
        <v>12</v>
      </c>
      <c r="G41" s="14">
        <f t="shared" si="0"/>
        <v>4.237773450922E-2</v>
      </c>
      <c r="H41" s="14">
        <f t="shared" si="44"/>
        <v>2.3364485981309802E-3</v>
      </c>
      <c r="I41" s="14">
        <f t="shared" si="45"/>
        <v>-2.4555007505897564E-2</v>
      </c>
      <c r="J41" s="14">
        <f t="shared" si="46"/>
        <v>-1.7441860465116421E-2</v>
      </c>
      <c r="K41" s="14">
        <f t="shared" si="47"/>
        <v>2.4173167783760885E-3</v>
      </c>
      <c r="L41" s="14">
        <f t="shared" si="48"/>
        <v>-5.7720057720058726E-3</v>
      </c>
      <c r="M41" s="14">
        <f t="shared" si="49"/>
        <v>-8.1345498515993375E-3</v>
      </c>
      <c r="N41" s="14">
        <f t="shared" si="50"/>
        <v>1.5711079371556913E-2</v>
      </c>
      <c r="O41" s="14">
        <f t="shared" si="51"/>
        <v>8.659432204318751E-3</v>
      </c>
      <c r="P41" s="14">
        <f t="shared" si="52"/>
        <v>3.1260466674110088E-3</v>
      </c>
      <c r="Q41" s="14">
        <f t="shared" si="53"/>
        <v>2.2054748974841942E-2</v>
      </c>
      <c r="R41" s="14">
        <f t="shared" si="54"/>
        <v>2.069104057854565E-2</v>
      </c>
      <c r="S41" s="14">
        <f t="shared" si="55"/>
        <v>-5.1075853075418509E-3</v>
      </c>
      <c r="T41" s="14">
        <f t="shared" si="56"/>
        <v>7.0116861435727262E-3</v>
      </c>
      <c r="U41" s="14">
        <f t="shared" si="57"/>
        <v>-4.1205812188245261E-3</v>
      </c>
      <c r="V41" s="14">
        <f t="shared" si="58"/>
        <v>-1.9976382601850085E-2</v>
      </c>
      <c r="W41" s="14">
        <f t="shared" si="59"/>
        <v>9.0660841070453468E-3</v>
      </c>
      <c r="X41" s="14">
        <f t="shared" si="60"/>
        <v>1.1052166224567728E-4</v>
      </c>
      <c r="Y41" s="14">
        <f t="shared" si="61"/>
        <v>9.7996515679454888E-4</v>
      </c>
      <c r="Z41" s="14">
        <f t="shared" si="62"/>
        <v>-5.0205843960238195E-4</v>
      </c>
      <c r="AA41" s="14">
        <f t="shared" si="4"/>
        <v>-2.2732193115392874E-2</v>
      </c>
      <c r="AB41" s="14">
        <f t="shared" si="5"/>
        <v>2.3206984197150504E-3</v>
      </c>
      <c r="AC41" s="14">
        <f t="shared" si="6"/>
        <v>-6.6354835200698181E-3</v>
      </c>
      <c r="AD41" s="14">
        <f t="shared" si="7"/>
        <v>-6.3291139240507777E-3</v>
      </c>
      <c r="AE41" s="14">
        <f t="shared" si="8"/>
        <v>2.4147097917589733E-2</v>
      </c>
      <c r="AF41" s="14">
        <f t="shared" si="9"/>
        <v>4.4101433296583892E-4</v>
      </c>
      <c r="AG41" s="14">
        <f t="shared" si="10"/>
        <v>1.6644765659220351E-2</v>
      </c>
      <c r="AH41" s="14">
        <f t="shared" si="11"/>
        <v>1.0211303204933797E-2</v>
      </c>
      <c r="AI41" s="14">
        <f t="shared" si="12"/>
        <v>-4.2180402336144951E-3</v>
      </c>
      <c r="AJ41" s="14">
        <f t="shared" si="13"/>
        <v>5.4000440819925721E-3</v>
      </c>
      <c r="AK41" s="14">
        <f t="shared" si="14"/>
        <v>-1.109435588108576E-2</v>
      </c>
      <c r="AL41" s="14">
        <f t="shared" si="15"/>
        <v>1.5012009607684451E-3</v>
      </c>
      <c r="AM41" s="14">
        <f t="shared" si="16"/>
        <v>2.4763766699250622E-2</v>
      </c>
      <c r="AN41" s="14">
        <f t="shared" si="17"/>
        <v>3.1897402170338651E-2</v>
      </c>
      <c r="AO41" s="14">
        <f t="shared" si="18"/>
        <v>2.9953164143339484E-2</v>
      </c>
      <c r="AP41" s="14">
        <f t="shared" si="19"/>
        <v>3.9472369341460922E-2</v>
      </c>
      <c r="AQ41" s="14">
        <f t="shared" si="20"/>
        <v>3.4764175940646513E-2</v>
      </c>
      <c r="AR41" s="14">
        <f t="shared" si="21"/>
        <v>1.9014234119396622E-2</v>
      </c>
      <c r="AS41" s="14">
        <f t="shared" si="22"/>
        <v>4.0503384094754624E-2</v>
      </c>
      <c r="AT41" s="14">
        <f t="shared" si="23"/>
        <v>1.9707748509901979E-2</v>
      </c>
      <c r="AU41" s="14">
        <f t="shared" si="24"/>
        <v>1.7105397930963884E-2</v>
      </c>
      <c r="AV41" s="14">
        <f t="shared" si="25"/>
        <v>-7.8182007713958335E-3</v>
      </c>
      <c r="AW41" s="14">
        <f t="shared" si="26"/>
        <v>-2.9474540095538737E-3</v>
      </c>
      <c r="AX41" s="14">
        <f t="shared" si="27"/>
        <v>1.2633166776657045E-2</v>
      </c>
      <c r="AY41" s="14">
        <f t="shared" si="28"/>
        <v>-2.0946626384692801E-2</v>
      </c>
      <c r="AZ41" s="14">
        <f t="shared" si="29"/>
        <v>1.1557049800378083E-2</v>
      </c>
      <c r="BA41" s="14">
        <f t="shared" si="30"/>
        <v>-8.2568807339448158E-3</v>
      </c>
      <c r="BB41" s="14">
        <f t="shared" si="31"/>
        <v>1.5827204170933751E-2</v>
      </c>
      <c r="BC41" s="14">
        <f t="shared" si="32"/>
        <v>-4.1143797572507079E-4</v>
      </c>
      <c r="BD41" s="14">
        <f t="shared" si="33"/>
        <v>1.3606148732862478E-2</v>
      </c>
      <c r="BE41" s="14">
        <f t="shared" si="34"/>
        <v>2.5388015212252091E-2</v>
      </c>
      <c r="BF41" s="14">
        <f t="shared" si="35"/>
        <v>3.134451470992583E-2</v>
      </c>
      <c r="BG41" s="14">
        <f t="shared" si="36"/>
        <v>3.6324346573368915E-2</v>
      </c>
      <c r="BH41" s="14">
        <f t="shared" si="37"/>
        <v>3.9963110974485794E-3</v>
      </c>
      <c r="BI41" s="14">
        <f t="shared" si="38"/>
        <v>6.0144346431434403E-3</v>
      </c>
      <c r="BJ41" s="14">
        <f t="shared" si="39"/>
        <v>-1.7773038300897825E-3</v>
      </c>
      <c r="BK41" s="14">
        <f t="shared" si="40"/>
        <v>-1.201469566080815E-2</v>
      </c>
      <c r="BL41" s="14">
        <f t="shared" si="41"/>
        <v>6.5319452949581525E-3</v>
      </c>
      <c r="BM41" s="14">
        <f t="shared" si="42"/>
        <v>-3.8860103626943143E-3</v>
      </c>
      <c r="BN41" s="14">
        <f t="shared" si="43"/>
        <v>-1.7804682631528124E-4</v>
      </c>
      <c r="BO41" s="14">
        <f t="shared" si="2"/>
        <v>1.7989949748743683E-2</v>
      </c>
      <c r="BP41" s="14">
        <f t="shared" si="3"/>
        <v>2.4437233826809956E-2</v>
      </c>
    </row>
    <row r="42" spans="1:75" x14ac:dyDescent="0.3">
      <c r="A42" s="4" t="s">
        <v>26</v>
      </c>
      <c r="B42" s="2" t="s">
        <v>13</v>
      </c>
      <c r="G42" s="14">
        <f t="shared" si="0"/>
        <v>5.1844466600199368E-2</v>
      </c>
      <c r="H42" s="14">
        <f t="shared" si="44"/>
        <v>2.9512697323267112E-2</v>
      </c>
      <c r="I42" s="14">
        <f t="shared" si="45"/>
        <v>1.1707988980716344E-2</v>
      </c>
      <c r="J42" s="14">
        <f t="shared" si="46"/>
        <v>1.4890599675850824E-2</v>
      </c>
      <c r="K42" s="14">
        <f t="shared" si="47"/>
        <v>3.9810426540285437E-3</v>
      </c>
      <c r="L42" s="14">
        <f t="shared" si="48"/>
        <v>-6.0952380952381535E-3</v>
      </c>
      <c r="M42" s="14">
        <f t="shared" si="49"/>
        <v>-4.5524166099387253E-2</v>
      </c>
      <c r="N42" s="14">
        <f t="shared" si="50"/>
        <v>-8.9729513923545223E-2</v>
      </c>
      <c r="O42" s="14">
        <f t="shared" si="51"/>
        <v>-0.11197129909365555</v>
      </c>
      <c r="P42" s="14">
        <f t="shared" si="52"/>
        <v>-8.0394787274817969E-2</v>
      </c>
      <c r="Q42" s="14">
        <f t="shared" si="53"/>
        <v>-5.5362396362663935E-2</v>
      </c>
      <c r="R42" s="14">
        <f t="shared" si="54"/>
        <v>-9.506578947368427E-2</v>
      </c>
      <c r="S42" s="14">
        <f t="shared" si="55"/>
        <v>1.3502019987242209E-2</v>
      </c>
      <c r="T42" s="14">
        <f t="shared" si="56"/>
        <v>-2.6258205689277836E-2</v>
      </c>
      <c r="U42" s="14">
        <f t="shared" si="57"/>
        <v>-1.1702529256323091E-2</v>
      </c>
      <c r="V42" s="14">
        <f t="shared" si="58"/>
        <v>5.3313946443717564E-2</v>
      </c>
      <c r="W42" s="14">
        <f t="shared" si="59"/>
        <v>-4.437218084548411E-2</v>
      </c>
      <c r="X42" s="14">
        <f t="shared" si="60"/>
        <v>-5.5002675227394326E-2</v>
      </c>
      <c r="Y42" s="14">
        <f t="shared" si="61"/>
        <v>7.4484339190221682E-3</v>
      </c>
      <c r="Z42" s="14">
        <f t="shared" si="62"/>
        <v>-2.3007017140227792E-2</v>
      </c>
      <c r="AA42" s="14">
        <f t="shared" si="4"/>
        <v>-6.7508232711306126E-2</v>
      </c>
      <c r="AB42" s="14">
        <f t="shared" si="5"/>
        <v>2.808288981995255E-2</v>
      </c>
      <c r="AC42" s="14">
        <f t="shared" si="6"/>
        <v>-3.1658767772511864E-2</v>
      </c>
      <c r="AD42" s="14">
        <f t="shared" si="7"/>
        <v>3.0495702343106057E-2</v>
      </c>
      <c r="AE42" s="14">
        <f t="shared" si="8"/>
        <v>0.16527369040612117</v>
      </c>
      <c r="AF42" s="14">
        <f t="shared" si="9"/>
        <v>7.4898116532657655E-2</v>
      </c>
      <c r="AG42" s="14">
        <f t="shared" si="10"/>
        <v>9.7200469851213889E-2</v>
      </c>
      <c r="AH42" s="14">
        <f t="shared" si="11"/>
        <v>1.6453382084095081E-2</v>
      </c>
      <c r="AI42" s="14">
        <f t="shared" si="12"/>
        <v>0.10243458935245986</v>
      </c>
      <c r="AJ42" s="14">
        <f t="shared" si="13"/>
        <v>3.811865969873951E-2</v>
      </c>
      <c r="AK42" s="14">
        <f t="shared" si="14"/>
        <v>6.0754750646801803E-2</v>
      </c>
      <c r="AL42" s="14">
        <f t="shared" si="15"/>
        <v>8.7117805755395628E-2</v>
      </c>
      <c r="AM42" s="14">
        <f t="shared" si="16"/>
        <v>1.3378539356730501E-2</v>
      </c>
      <c r="AN42" s="14">
        <f t="shared" si="17"/>
        <v>2.1024578027835306E-2</v>
      </c>
      <c r="AO42" s="14">
        <f t="shared" si="18"/>
        <v>1.4634146341463428E-2</v>
      </c>
      <c r="AP42" s="14">
        <f t="shared" si="19"/>
        <v>-2.5436873125840087E-2</v>
      </c>
      <c r="AQ42" s="14">
        <f t="shared" si="20"/>
        <v>-0.13527443711004616</v>
      </c>
      <c r="AR42" s="14">
        <f t="shared" si="21"/>
        <v>-0.22080433101314778</v>
      </c>
      <c r="AS42" s="14">
        <f t="shared" si="22"/>
        <v>-0.16594827586206895</v>
      </c>
      <c r="AT42" s="14">
        <f t="shared" si="23"/>
        <v>-0.18153846153846154</v>
      </c>
      <c r="AU42" s="14">
        <f t="shared" si="24"/>
        <v>2.2168775488863313E-2</v>
      </c>
      <c r="AV42" s="14">
        <f t="shared" si="25"/>
        <v>0.22828784119106715</v>
      </c>
      <c r="AW42" s="14">
        <f t="shared" si="26"/>
        <v>0.1234347048300537</v>
      </c>
      <c r="AX42" s="14">
        <f t="shared" si="27"/>
        <v>0.16956183562354155</v>
      </c>
      <c r="AY42" s="14">
        <f t="shared" si="28"/>
        <v>0.16767263427109969</v>
      </c>
      <c r="AZ42" s="14">
        <f t="shared" si="29"/>
        <v>8.4040404040403915E-2</v>
      </c>
      <c r="BA42" s="14">
        <f t="shared" si="30"/>
        <v>7.1479122434536357E-2</v>
      </c>
      <c r="BB42" s="14">
        <f t="shared" si="31"/>
        <v>4.8547993792950495E-2</v>
      </c>
      <c r="BC42" s="14">
        <f t="shared" si="32"/>
        <v>-4.4156299281584044E-2</v>
      </c>
      <c r="BD42" s="14">
        <f t="shared" si="33"/>
        <v>-0.10557212076034284</v>
      </c>
      <c r="BE42" s="14">
        <f t="shared" si="34"/>
        <v>-9.1892338177014588E-2</v>
      </c>
      <c r="BF42" s="14">
        <f t="shared" si="35"/>
        <v>-9.0380549682875233E-2</v>
      </c>
      <c r="BG42" s="14">
        <f t="shared" si="36"/>
        <v>-5.2795600366635997E-2</v>
      </c>
      <c r="BH42" s="14">
        <f t="shared" si="37"/>
        <v>2.8336285029690655E-2</v>
      </c>
      <c r="BI42" s="14">
        <f t="shared" si="38"/>
        <v>4.5549595417765376E-2</v>
      </c>
      <c r="BJ42" s="14">
        <f t="shared" si="39"/>
        <v>3.6025566531086683E-2</v>
      </c>
      <c r="BK42" s="14">
        <f t="shared" si="40"/>
        <v>9.6961486355718884E-2</v>
      </c>
      <c r="BL42" s="14">
        <f t="shared" si="41"/>
        <v>2.6339783203322975E-2</v>
      </c>
      <c r="BM42" s="14">
        <f t="shared" si="42"/>
        <v>-1.8521739130434756E-2</v>
      </c>
      <c r="BN42" s="14">
        <f t="shared" si="43"/>
        <v>2.7706113292204071E-2</v>
      </c>
      <c r="BO42" s="14">
        <f t="shared" si="2"/>
        <v>-1.7642907551164377E-2</v>
      </c>
      <c r="BP42" s="14">
        <f t="shared" si="3"/>
        <v>-4.2838811568453261E-2</v>
      </c>
    </row>
    <row r="43" spans="1:75" x14ac:dyDescent="0.3">
      <c r="A43" s="5" t="s">
        <v>30</v>
      </c>
      <c r="B43" s="2" t="s">
        <v>14</v>
      </c>
      <c r="G43" s="14">
        <f t="shared" si="0"/>
        <v>6.2428538760576302E-2</v>
      </c>
      <c r="H43" s="14">
        <f t="shared" si="44"/>
        <v>2.1078673923800251E-2</v>
      </c>
      <c r="I43" s="14">
        <f t="shared" si="45"/>
        <v>1.0406629408363788E-2</v>
      </c>
      <c r="J43" s="14">
        <f t="shared" si="46"/>
        <v>6.0807600950119056E-3</v>
      </c>
      <c r="K43" s="14">
        <f t="shared" si="47"/>
        <v>-2.2600086095566629E-3</v>
      </c>
      <c r="L43" s="14">
        <f t="shared" si="48"/>
        <v>-1.424694708276808E-2</v>
      </c>
      <c r="M43" s="14">
        <f t="shared" si="49"/>
        <v>-3.471295060080104E-2</v>
      </c>
      <c r="N43" s="14">
        <f t="shared" si="50"/>
        <v>-4.665218623099443E-2</v>
      </c>
      <c r="O43" s="14">
        <f t="shared" si="51"/>
        <v>-8.3378276345593694E-2</v>
      </c>
      <c r="P43" s="14">
        <f t="shared" si="52"/>
        <v>-5.7418149641136451E-2</v>
      </c>
      <c r="Q43" s="14">
        <f t="shared" si="53"/>
        <v>-4.2975696502667415E-2</v>
      </c>
      <c r="R43" s="14">
        <f t="shared" si="54"/>
        <v>-4.9628528974740016E-2</v>
      </c>
      <c r="S43" s="14">
        <f t="shared" si="55"/>
        <v>-2.8124264532831234E-2</v>
      </c>
      <c r="T43" s="14">
        <f t="shared" si="56"/>
        <v>-2.1591738812975936E-2</v>
      </c>
      <c r="U43" s="14">
        <f t="shared" si="57"/>
        <v>-6.8132548776712598E-3</v>
      </c>
      <c r="V43" s="14">
        <f t="shared" si="58"/>
        <v>1.4592453616844026E-3</v>
      </c>
      <c r="W43" s="14">
        <f t="shared" si="59"/>
        <v>3.9956411187795915E-3</v>
      </c>
      <c r="X43" s="14">
        <f t="shared" si="60"/>
        <v>-2.6652452025586193E-3</v>
      </c>
      <c r="Y43" s="14">
        <f t="shared" si="61"/>
        <v>-6.9639330630910656E-3</v>
      </c>
      <c r="Z43" s="14">
        <f t="shared" si="62"/>
        <v>7.8059950041631243E-3</v>
      </c>
      <c r="AA43" s="14">
        <f t="shared" si="4"/>
        <v>-4.6068499758803783E-2</v>
      </c>
      <c r="AB43" s="14">
        <f t="shared" si="5"/>
        <v>2.1592731159807643E-2</v>
      </c>
      <c r="AC43" s="14">
        <f t="shared" si="6"/>
        <v>1.0048147372827998E-2</v>
      </c>
      <c r="AD43" s="14">
        <f t="shared" si="7"/>
        <v>3.6972012805948529E-2</v>
      </c>
      <c r="AE43" s="14">
        <f t="shared" si="8"/>
        <v>7.9646017699115168E-2</v>
      </c>
      <c r="AF43" s="14">
        <f t="shared" si="9"/>
        <v>6.1630218687872773E-2</v>
      </c>
      <c r="AG43" s="14">
        <f t="shared" si="10"/>
        <v>7.1813471502590653E-2</v>
      </c>
      <c r="AH43" s="14">
        <f t="shared" si="11"/>
        <v>8.7740264913853228E-2</v>
      </c>
      <c r="AI43" s="14">
        <f t="shared" si="12"/>
        <v>9.8594847775175465E-2</v>
      </c>
      <c r="AJ43" s="14">
        <f t="shared" si="13"/>
        <v>2.9765424797949969E-2</v>
      </c>
      <c r="AK43" s="14">
        <f t="shared" si="14"/>
        <v>2.6684714299526124E-2</v>
      </c>
      <c r="AL43" s="14">
        <f t="shared" si="15"/>
        <v>1.8677897820911893E-2</v>
      </c>
      <c r="AM43" s="14">
        <f t="shared" si="16"/>
        <v>1.3110211042421716E-2</v>
      </c>
      <c r="AN43" s="14">
        <f t="shared" si="17"/>
        <v>4.6707503828483876E-2</v>
      </c>
      <c r="AO43" s="14">
        <f t="shared" si="18"/>
        <v>2.627366042000201E-2</v>
      </c>
      <c r="AP43" s="14">
        <f t="shared" si="19"/>
        <v>-2.3009167715261514E-2</v>
      </c>
      <c r="AQ43" s="14">
        <f t="shared" si="20"/>
        <v>-0.1144660704892162</v>
      </c>
      <c r="AR43" s="14">
        <f t="shared" si="21"/>
        <v>-0.11997073884418441</v>
      </c>
      <c r="AS43" s="14">
        <f t="shared" si="22"/>
        <v>-8.9741236924206325E-2</v>
      </c>
      <c r="AT43" s="14">
        <f t="shared" si="23"/>
        <v>-8.0404783808647684E-2</v>
      </c>
      <c r="AU43" s="14">
        <f t="shared" si="24"/>
        <v>5.4651300938575176E-3</v>
      </c>
      <c r="AV43" s="14">
        <f t="shared" si="25"/>
        <v>7.02410640066502E-2</v>
      </c>
      <c r="AW43" s="14">
        <f t="shared" si="26"/>
        <v>6.6028225806451513E-2</v>
      </c>
      <c r="AX43" s="14">
        <f t="shared" si="27"/>
        <v>6.6526610644257689E-2</v>
      </c>
      <c r="AY43" s="14">
        <f t="shared" si="28"/>
        <v>0.13671274961597546</v>
      </c>
      <c r="AZ43" s="14">
        <f t="shared" si="29"/>
        <v>5.9126213592233023E-2</v>
      </c>
      <c r="BA43" s="14">
        <f t="shared" si="30"/>
        <v>5.1536643026004691E-2</v>
      </c>
      <c r="BB43" s="14">
        <f t="shared" si="31"/>
        <v>5.252790544977004E-2</v>
      </c>
      <c r="BC43" s="14">
        <f t="shared" si="32"/>
        <v>2.4532224532224589E-2</v>
      </c>
      <c r="BD43" s="14">
        <f t="shared" si="33"/>
        <v>-9.1667430561921392E-3</v>
      </c>
      <c r="BE43" s="14">
        <f t="shared" si="34"/>
        <v>-1.2679856115107913E-2</v>
      </c>
      <c r="BF43" s="14">
        <f t="shared" si="35"/>
        <v>-2.477497549238028E-2</v>
      </c>
      <c r="BG43" s="14">
        <f t="shared" si="36"/>
        <v>-6.8892045454545525E-2</v>
      </c>
      <c r="BH43" s="14">
        <f t="shared" si="37"/>
        <v>-9.2515496345646486E-4</v>
      </c>
      <c r="BI43" s="14">
        <f t="shared" si="38"/>
        <v>2.7324892977502735E-3</v>
      </c>
      <c r="BJ43" s="14">
        <f t="shared" si="39"/>
        <v>1.5809193091473883E-2</v>
      </c>
      <c r="BK43" s="14">
        <f t="shared" si="40"/>
        <v>9.1642148850386906E-2</v>
      </c>
      <c r="BL43" s="14">
        <f t="shared" si="41"/>
        <v>2.2039077692379117E-2</v>
      </c>
      <c r="BM43" s="14">
        <f t="shared" si="42"/>
        <v>1.6077754564447266E-2</v>
      </c>
      <c r="BN43" s="14">
        <f t="shared" si="43"/>
        <v>1.7272400143936606E-2</v>
      </c>
      <c r="BO43" s="14">
        <f t="shared" si="2"/>
        <v>-9.9820323417854073E-4</v>
      </c>
      <c r="BP43" s="14">
        <f t="shared" si="3"/>
        <v>8.4262027724923971E-3</v>
      </c>
    </row>
    <row r="44" spans="1:75" x14ac:dyDescent="0.3">
      <c r="A44" t="s">
        <v>33</v>
      </c>
      <c r="B44" s="2" t="s">
        <v>15</v>
      </c>
      <c r="G44" s="14">
        <f t="shared" si="0"/>
        <v>0.10011840547296402</v>
      </c>
      <c r="H44" s="14">
        <f t="shared" si="44"/>
        <v>9.7810394610202023E-2</v>
      </c>
      <c r="I44" s="14">
        <f t="shared" si="45"/>
        <v>0.10888835649257289</v>
      </c>
      <c r="J44" s="14">
        <f t="shared" si="46"/>
        <v>8.3392369193401317E-2</v>
      </c>
      <c r="K44" s="14">
        <f t="shared" si="47"/>
        <v>6.1707725424539506E-2</v>
      </c>
      <c r="L44" s="14">
        <f t="shared" si="48"/>
        <v>-3.5068493150683944E-3</v>
      </c>
      <c r="M44" s="14">
        <f t="shared" si="49"/>
        <v>-7.0217132980447183E-2</v>
      </c>
      <c r="N44" s="14">
        <f t="shared" si="50"/>
        <v>-9.1732835123773837E-2</v>
      </c>
      <c r="O44" s="14">
        <f t="shared" si="51"/>
        <v>-0.14079747690921374</v>
      </c>
      <c r="P44" s="14">
        <f t="shared" si="52"/>
        <v>-8.3470801715605392E-2</v>
      </c>
      <c r="Q44" s="14">
        <f t="shared" si="53"/>
        <v>-5.739514348785868E-2</v>
      </c>
      <c r="R44" s="14">
        <f t="shared" si="54"/>
        <v>-4.1653810552298665E-2</v>
      </c>
      <c r="S44" s="14">
        <f t="shared" si="55"/>
        <v>5.1127425275301341E-3</v>
      </c>
      <c r="T44" s="14">
        <f t="shared" si="56"/>
        <v>-1.3558915286777218E-2</v>
      </c>
      <c r="U44" s="14">
        <f t="shared" si="57"/>
        <v>3.451251078516071E-3</v>
      </c>
      <c r="V44" s="14">
        <f t="shared" si="58"/>
        <v>3.2195750160979308E-3</v>
      </c>
      <c r="W44" s="14">
        <f t="shared" si="59"/>
        <v>8.8691796008868451E-3</v>
      </c>
      <c r="X44" s="14">
        <f t="shared" si="60"/>
        <v>3.6005352146940783E-2</v>
      </c>
      <c r="Y44" s="14">
        <f t="shared" si="61"/>
        <v>5.8346640461859778E-2</v>
      </c>
      <c r="Z44" s="14">
        <f t="shared" si="62"/>
        <v>7.3384681215233227E-2</v>
      </c>
      <c r="AA44" s="14">
        <f t="shared" si="4"/>
        <v>1.848739495798335E-2</v>
      </c>
      <c r="AB44" s="14">
        <f t="shared" si="5"/>
        <v>7.9018433720793757E-2</v>
      </c>
      <c r="AC44" s="14">
        <f t="shared" si="6"/>
        <v>4.1898792943361185E-2</v>
      </c>
      <c r="AD44" s="14">
        <f t="shared" si="7"/>
        <v>9.497707793502097E-2</v>
      </c>
      <c r="AE44" s="14">
        <f t="shared" si="8"/>
        <v>0.15105356689515115</v>
      </c>
      <c r="AF44" s="14">
        <f t="shared" si="9"/>
        <v>0.12056583242655061</v>
      </c>
      <c r="AG44" s="14">
        <f t="shared" si="10"/>
        <v>0.10693995766960018</v>
      </c>
      <c r="AH44" s="14">
        <f t="shared" si="11"/>
        <v>0.10366797123873672</v>
      </c>
      <c r="AI44" s="14">
        <f t="shared" si="12"/>
        <v>0.1070798411998235</v>
      </c>
      <c r="AJ44" s="14">
        <f t="shared" si="13"/>
        <v>8.506506117692747E-2</v>
      </c>
      <c r="AK44" s="14">
        <f t="shared" si="14"/>
        <v>9.2482640636006863E-2</v>
      </c>
      <c r="AL44" s="14">
        <f t="shared" si="15"/>
        <v>8.2220023090878946E-2</v>
      </c>
      <c r="AM44" s="14">
        <f t="shared" si="16"/>
        <v>3.8848490885546427E-2</v>
      </c>
      <c r="AN44" s="14">
        <f t="shared" si="17"/>
        <v>6.2824413817791358E-2</v>
      </c>
      <c r="AO44" s="14">
        <f t="shared" si="18"/>
        <v>5.2781871775976485E-2</v>
      </c>
      <c r="AP44" s="14">
        <f t="shared" si="19"/>
        <v>-3.6881810561609329E-2</v>
      </c>
      <c r="AQ44" s="14">
        <f t="shared" si="20"/>
        <v>-0.20577236551922529</v>
      </c>
      <c r="AR44" s="14">
        <f t="shared" si="21"/>
        <v>-0.25016840687100039</v>
      </c>
      <c r="AS44" s="14">
        <f t="shared" si="22"/>
        <v>-0.23151631813806983</v>
      </c>
      <c r="AT44" s="14">
        <f t="shared" si="23"/>
        <v>-0.20080702587230004</v>
      </c>
      <c r="AU44" s="14">
        <f t="shared" si="24"/>
        <v>2.3300736448146786E-2</v>
      </c>
      <c r="AV44" s="14">
        <f t="shared" si="25"/>
        <v>0.10039303761931495</v>
      </c>
      <c r="AW44" s="14">
        <f t="shared" si="26"/>
        <v>0.13457816235910292</v>
      </c>
      <c r="AX44" s="14">
        <f t="shared" si="27"/>
        <v>0.16414216414216409</v>
      </c>
      <c r="AY44" s="14">
        <f t="shared" si="28"/>
        <v>0.14039641340254816</v>
      </c>
      <c r="AZ44" s="14">
        <f t="shared" si="29"/>
        <v>6.9394836207776533E-2</v>
      </c>
      <c r="BA44" s="14">
        <f t="shared" si="30"/>
        <v>5.7701956848971392E-2</v>
      </c>
      <c r="BB44" s="14">
        <f t="shared" si="31"/>
        <v>2.313121864104084E-2</v>
      </c>
      <c r="BC44" s="14">
        <f t="shared" si="32"/>
        <v>2.4105110697289378E-2</v>
      </c>
      <c r="BD44" s="14">
        <f t="shared" si="33"/>
        <v>-3.7694436492031747E-2</v>
      </c>
      <c r="BE44" s="14">
        <f t="shared" si="34"/>
        <v>-6.290322580645169E-2</v>
      </c>
      <c r="BF44" s="14">
        <f t="shared" si="35"/>
        <v>-4.4551575097664387E-2</v>
      </c>
      <c r="BG44" s="14">
        <f t="shared" si="36"/>
        <v>-0.10253560965754105</v>
      </c>
      <c r="BH44" s="14">
        <f t="shared" si="37"/>
        <v>-5.6525188417295702E-3</v>
      </c>
      <c r="BI44" s="14">
        <f t="shared" si="38"/>
        <v>-1.052951301002325E-2</v>
      </c>
      <c r="BJ44" s="14">
        <f t="shared" si="39"/>
        <v>2.8360156589821495E-2</v>
      </c>
      <c r="BK44" s="14">
        <f t="shared" si="40"/>
        <v>9.7816298964430448E-2</v>
      </c>
      <c r="BL44" s="14">
        <f t="shared" si="41"/>
        <v>5.5250822778498021E-2</v>
      </c>
      <c r="BM44" s="14">
        <f t="shared" si="42"/>
        <v>4.5226644837818464E-2</v>
      </c>
      <c r="BN44" s="14">
        <f t="shared" si="43"/>
        <v>2.9608324168852063E-2</v>
      </c>
      <c r="BO44" s="14">
        <f t="shared" si="2"/>
        <v>1.5482415666974392E-2</v>
      </c>
      <c r="BP44" s="14">
        <f t="shared" si="3"/>
        <v>1.7578678763821909E-2</v>
      </c>
    </row>
    <row r="45" spans="1:75" x14ac:dyDescent="0.3">
      <c r="A45" t="s">
        <v>34</v>
      </c>
      <c r="B45" s="2" t="s">
        <v>17</v>
      </c>
      <c r="G45" s="14">
        <f t="shared" si="0"/>
        <v>3.6113499570077368E-2</v>
      </c>
      <c r="H45" s="14">
        <f t="shared" si="44"/>
        <v>-2.9910887253002838E-2</v>
      </c>
      <c r="I45" s="14">
        <f t="shared" si="45"/>
        <v>-5.3741092636579557E-2</v>
      </c>
      <c r="J45" s="14">
        <f t="shared" si="46"/>
        <v>-6.4362531811838153E-2</v>
      </c>
      <c r="K45" s="14">
        <f t="shared" si="47"/>
        <v>-6.5006915629322259E-2</v>
      </c>
      <c r="L45" s="14">
        <f t="shared" si="48"/>
        <v>-4.1297228213116099E-2</v>
      </c>
      <c r="M45" s="14">
        <f t="shared" si="49"/>
        <v>-3.3652337621587702E-2</v>
      </c>
      <c r="N45" s="14">
        <f t="shared" si="50"/>
        <v>-3.0709835921733819E-2</v>
      </c>
      <c r="O45" s="14">
        <f t="shared" si="51"/>
        <v>-7.0414201183432001E-2</v>
      </c>
      <c r="P45" s="14">
        <f t="shared" si="52"/>
        <v>-5.6990501583069397E-2</v>
      </c>
      <c r="Q45" s="14">
        <f t="shared" si="53"/>
        <v>-4.6188814027112612E-2</v>
      </c>
      <c r="R45" s="14">
        <f t="shared" si="54"/>
        <v>-7.08789716665158E-2</v>
      </c>
      <c r="S45" s="14">
        <f t="shared" si="55"/>
        <v>-6.1213664332696927E-2</v>
      </c>
      <c r="T45" s="14">
        <f t="shared" si="56"/>
        <v>-3.1542675384343632E-2</v>
      </c>
      <c r="U45" s="14">
        <f t="shared" si="57"/>
        <v>-1.378723404255322E-2</v>
      </c>
      <c r="V45" s="14">
        <f t="shared" si="58"/>
        <v>3.3125487139518128E-3</v>
      </c>
      <c r="W45" s="14">
        <f t="shared" si="59"/>
        <v>-4.294270539043854E-3</v>
      </c>
      <c r="X45" s="14">
        <f t="shared" si="60"/>
        <v>-3.6401788158014758E-2</v>
      </c>
      <c r="Y45" s="14">
        <f t="shared" si="61"/>
        <v>-5.9199171556782892E-2</v>
      </c>
      <c r="Z45" s="14">
        <f t="shared" si="62"/>
        <v>-4.9135754515439944E-2</v>
      </c>
      <c r="AA45" s="14">
        <f t="shared" si="4"/>
        <v>-0.11746680286006117</v>
      </c>
      <c r="AB45" s="14">
        <f t="shared" si="5"/>
        <v>-1.7610301079341029E-2</v>
      </c>
      <c r="AC45" s="14">
        <f t="shared" si="6"/>
        <v>-1.3575490735644791E-2</v>
      </c>
      <c r="AD45" s="14">
        <f t="shared" si="7"/>
        <v>-8.5784313725491002E-3</v>
      </c>
      <c r="AE45" s="14">
        <f t="shared" si="8"/>
        <v>3.4079218106995768E-2</v>
      </c>
      <c r="AF45" s="14">
        <f t="shared" si="9"/>
        <v>2.0624518118735446E-2</v>
      </c>
      <c r="AG45" s="14">
        <f t="shared" si="10"/>
        <v>5.179468104891205E-2</v>
      </c>
      <c r="AH45" s="14">
        <f t="shared" si="11"/>
        <v>8.3333333333333259E-2</v>
      </c>
      <c r="AI45" s="14">
        <f t="shared" si="12"/>
        <v>0.12212411391617972</v>
      </c>
      <c r="AJ45" s="14">
        <f t="shared" si="13"/>
        <v>-1.8885741265344702E-2</v>
      </c>
      <c r="AK45" s="14">
        <f t="shared" si="14"/>
        <v>-2.8998320219255636E-2</v>
      </c>
      <c r="AL45" s="14">
        <f t="shared" si="15"/>
        <v>-5.239136635922792E-2</v>
      </c>
      <c r="AM45" s="14">
        <f t="shared" si="16"/>
        <v>-1.9284051867449969E-2</v>
      </c>
      <c r="AN45" s="14">
        <f t="shared" si="17"/>
        <v>3.0317613089509088E-2</v>
      </c>
      <c r="AO45" s="14">
        <f t="shared" si="18"/>
        <v>-6.6466357097332285E-3</v>
      </c>
      <c r="AP45" s="14">
        <f t="shared" si="19"/>
        <v>-3.0102347983142708E-2</v>
      </c>
      <c r="AQ45" s="14">
        <f t="shared" si="20"/>
        <v>-8.4529325347496798E-2</v>
      </c>
      <c r="AR45" s="14">
        <f t="shared" si="21"/>
        <v>-5.352638953759925E-2</v>
      </c>
      <c r="AS45" s="14">
        <f t="shared" si="22"/>
        <v>-1.0449129239230026E-2</v>
      </c>
      <c r="AT45" s="14">
        <f t="shared" si="23"/>
        <v>7.8626112145665505E-3</v>
      </c>
      <c r="AU45" s="14">
        <f t="shared" si="24"/>
        <v>-1.1356622639180358E-2</v>
      </c>
      <c r="AV45" s="14">
        <f t="shared" si="25"/>
        <v>7.3430714567706445E-2</v>
      </c>
      <c r="AW45" s="14">
        <f t="shared" si="26"/>
        <v>4.4738792145239126E-2</v>
      </c>
      <c r="AX45" s="14">
        <f t="shared" si="27"/>
        <v>9.648942722233711E-3</v>
      </c>
      <c r="AY45" s="14">
        <f t="shared" si="28"/>
        <v>0.16881008865026836</v>
      </c>
      <c r="AZ45" s="14">
        <f t="shared" si="29"/>
        <v>5.0294225818315441E-2</v>
      </c>
      <c r="BA45" s="14">
        <f t="shared" si="30"/>
        <v>4.4596152141147094E-2</v>
      </c>
      <c r="BB45" s="14">
        <f t="shared" si="31"/>
        <v>8.682391215941454E-2</v>
      </c>
      <c r="BC45" s="14">
        <f t="shared" si="32"/>
        <v>3.0018160452943032E-2</v>
      </c>
      <c r="BD45" s="14">
        <f t="shared" si="33"/>
        <v>-8.7542677055130191E-5</v>
      </c>
      <c r="BE45" s="14">
        <f t="shared" si="34"/>
        <v>9.3362756747581432E-3</v>
      </c>
      <c r="BF45" s="14">
        <f t="shared" si="35"/>
        <v>-1.5902712815715647E-2</v>
      </c>
      <c r="BG45" s="14">
        <f t="shared" si="36"/>
        <v>-7.3947313835303841E-2</v>
      </c>
      <c r="BH45" s="14">
        <f t="shared" si="37"/>
        <v>2.7140605848363641E-3</v>
      </c>
      <c r="BI45" s="14">
        <f t="shared" si="38"/>
        <v>1.0679448368651201E-2</v>
      </c>
      <c r="BJ45" s="14">
        <f t="shared" si="39"/>
        <v>5.5133079847908828E-3</v>
      </c>
      <c r="BK45" s="14">
        <f t="shared" si="40"/>
        <v>0.11098667263971329</v>
      </c>
      <c r="BL45" s="14">
        <f t="shared" si="41"/>
        <v>-6.723129311097531E-3</v>
      </c>
      <c r="BM45" s="14">
        <f t="shared" si="42"/>
        <v>-1.1481820450952585E-2</v>
      </c>
      <c r="BN45" s="14">
        <f t="shared" si="43"/>
        <v>3.9705048213272143E-3</v>
      </c>
      <c r="BO45" s="14">
        <f t="shared" si="2"/>
        <v>-1.9959677419354893E-2</v>
      </c>
      <c r="BP45" s="14">
        <f t="shared" si="3"/>
        <v>-2.6371308016881478E-4</v>
      </c>
    </row>
    <row r="46" spans="1:75" x14ac:dyDescent="0.3">
      <c r="A46" t="s">
        <v>35</v>
      </c>
      <c r="B46" s="2" t="s">
        <v>18</v>
      </c>
      <c r="G46" s="14">
        <f t="shared" si="0"/>
        <v>6.4287697861705295E-2</v>
      </c>
      <c r="H46" s="14">
        <f t="shared" si="44"/>
        <v>3.9107646821663788E-2</v>
      </c>
      <c r="I46" s="14">
        <f t="shared" si="45"/>
        <v>3.6404553878739643E-2</v>
      </c>
      <c r="J46" s="14">
        <f t="shared" si="46"/>
        <v>5.1028084252758177E-2</v>
      </c>
      <c r="K46" s="14">
        <f t="shared" si="47"/>
        <v>5.2315720808871369E-2</v>
      </c>
      <c r="L46" s="14">
        <f t="shared" si="48"/>
        <v>6.1045007759958692E-2</v>
      </c>
      <c r="M46" s="14">
        <f t="shared" si="49"/>
        <v>5.5690381913398923E-2</v>
      </c>
      <c r="N46" s="14">
        <f t="shared" si="50"/>
        <v>3.1015149707741996E-2</v>
      </c>
      <c r="O46" s="14">
        <f t="shared" si="51"/>
        <v>1.8596578229605809E-2</v>
      </c>
      <c r="P46" s="14">
        <f t="shared" si="52"/>
        <v>4.631886884446601E-3</v>
      </c>
      <c r="Q46" s="14">
        <f t="shared" si="53"/>
        <v>-6.0496067755611005E-4</v>
      </c>
      <c r="R46" s="14">
        <f t="shared" si="54"/>
        <v>-3.5867175749161317E-3</v>
      </c>
      <c r="S46" s="14">
        <f t="shared" si="55"/>
        <v>-5.9639727361245898E-3</v>
      </c>
      <c r="T46" s="14">
        <f t="shared" si="56"/>
        <v>-7.1584566852705978E-3</v>
      </c>
      <c r="U46" s="14">
        <f t="shared" si="57"/>
        <v>-6.1743341404357777E-3</v>
      </c>
      <c r="V46" s="14">
        <f t="shared" si="58"/>
        <v>-5.8058522991175643E-3</v>
      </c>
      <c r="W46" s="14">
        <f t="shared" si="59"/>
        <v>1.6529937553569241E-2</v>
      </c>
      <c r="X46" s="14">
        <f t="shared" si="60"/>
        <v>2.0408163265306145E-2</v>
      </c>
      <c r="Y46" s="14">
        <f t="shared" si="61"/>
        <v>2.6190766232184082E-2</v>
      </c>
      <c r="Z46" s="14">
        <f t="shared" si="62"/>
        <v>2.2191076851202807E-2</v>
      </c>
      <c r="AA46" s="14">
        <f t="shared" si="4"/>
        <v>9.2748735244521097E-3</v>
      </c>
      <c r="AB46" s="14">
        <f t="shared" si="5"/>
        <v>1.4850299401197642E-2</v>
      </c>
      <c r="AC46" s="14">
        <f t="shared" si="6"/>
        <v>1.2226970560303974E-2</v>
      </c>
      <c r="AD46" s="14">
        <f t="shared" si="7"/>
        <v>2.3765996343692919E-2</v>
      </c>
      <c r="AE46" s="14">
        <f t="shared" si="8"/>
        <v>4.3203246210764989E-2</v>
      </c>
      <c r="AF46" s="14">
        <f t="shared" si="9"/>
        <v>4.7439225867359047E-2</v>
      </c>
      <c r="AG46" s="14">
        <f t="shared" si="10"/>
        <v>5.2656268324146938E-2</v>
      </c>
      <c r="AH46" s="14">
        <f t="shared" si="11"/>
        <v>6.3058035714285809E-2</v>
      </c>
      <c r="AI46" s="14">
        <f t="shared" si="12"/>
        <v>3.2261754947946475E-2</v>
      </c>
      <c r="AJ46" s="14">
        <f t="shared" si="13"/>
        <v>3.8756196484903027E-2</v>
      </c>
      <c r="AK46" s="14">
        <f t="shared" si="14"/>
        <v>4.2669340463458161E-2</v>
      </c>
      <c r="AL46" s="14">
        <f t="shared" si="15"/>
        <v>4.9973753280839972E-2</v>
      </c>
      <c r="AM46" s="14">
        <f t="shared" si="16"/>
        <v>3.9233071040673639E-2</v>
      </c>
      <c r="AN46" s="14">
        <f t="shared" si="17"/>
        <v>5.086767895878519E-2</v>
      </c>
      <c r="AO46" s="14">
        <f t="shared" si="18"/>
        <v>5.2569718987071301E-2</v>
      </c>
      <c r="AP46" s="14">
        <f t="shared" si="19"/>
        <v>4.4595540445955262E-2</v>
      </c>
      <c r="AQ46" s="14">
        <f t="shared" si="20"/>
        <v>1.471686040311404E-2</v>
      </c>
      <c r="AR46" s="14">
        <f t="shared" si="21"/>
        <v>2.9930849416865968E-3</v>
      </c>
      <c r="AS46" s="14">
        <f t="shared" si="22"/>
        <v>2.3347883463606944E-3</v>
      </c>
      <c r="AT46" s="14">
        <f t="shared" si="23"/>
        <v>3.8288503876726665E-4</v>
      </c>
      <c r="AU46" s="14">
        <f t="shared" si="24"/>
        <v>1.4608512874408897E-2</v>
      </c>
      <c r="AV46" s="14">
        <f t="shared" si="25"/>
        <v>4.7334842560196044E-3</v>
      </c>
      <c r="AW46" s="14">
        <f t="shared" si="26"/>
        <v>4.1523192221997185E-3</v>
      </c>
      <c r="AX46" s="14">
        <f t="shared" si="27"/>
        <v>2.0667878671897455E-2</v>
      </c>
      <c r="AY46" s="14">
        <f t="shared" si="28"/>
        <v>5.8835715765485741E-2</v>
      </c>
      <c r="AZ46" s="14">
        <f t="shared" si="29"/>
        <v>6.339614911921343E-2</v>
      </c>
      <c r="BA46" s="14">
        <f t="shared" si="30"/>
        <v>5.8900655572365013E-2</v>
      </c>
      <c r="BB46" s="14">
        <f t="shared" si="31"/>
        <v>3.4123933627074221E-2</v>
      </c>
      <c r="BC46" s="14">
        <f t="shared" si="32"/>
        <v>1.2815495989043191E-2</v>
      </c>
      <c r="BD46" s="14">
        <f t="shared" si="33"/>
        <v>1.8202831551574761E-2</v>
      </c>
      <c r="BE46" s="14">
        <f t="shared" si="34"/>
        <v>1.5715782455471894E-2</v>
      </c>
      <c r="BF46" s="14">
        <f t="shared" si="35"/>
        <v>-1.7224186383827389E-3</v>
      </c>
      <c r="BG46" s="14">
        <f t="shared" si="36"/>
        <v>7.7272288225633812E-3</v>
      </c>
      <c r="BH46" s="14">
        <f t="shared" si="37"/>
        <v>-4.5402951191827468E-3</v>
      </c>
      <c r="BI46" s="14">
        <f t="shared" si="38"/>
        <v>-1.1252813203300738E-3</v>
      </c>
      <c r="BJ46" s="14">
        <f t="shared" si="39"/>
        <v>2.0613875771885226E-2</v>
      </c>
      <c r="BK46" s="14">
        <f t="shared" si="40"/>
        <v>3.7860634525064718E-2</v>
      </c>
      <c r="BL46" s="14">
        <f t="shared" si="41"/>
        <v>4.5515013302926732E-2</v>
      </c>
      <c r="BM46" s="14">
        <f t="shared" si="42"/>
        <v>4.6657904618850887E-2</v>
      </c>
      <c r="BN46" s="14">
        <f t="shared" si="43"/>
        <v>3.1764391849808726E-2</v>
      </c>
      <c r="BO46" s="14">
        <f t="shared" si="2"/>
        <v>1.9578869597340232E-2</v>
      </c>
      <c r="BP46" s="14">
        <f t="shared" si="3"/>
        <v>1.5722984640552662E-2</v>
      </c>
    </row>
    <row r="47" spans="1:75" x14ac:dyDescent="0.3">
      <c r="A47" s="3" t="s">
        <v>19</v>
      </c>
      <c r="B47" s="2" t="s"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</row>
    <row r="48" spans="1:75" x14ac:dyDescent="0.3">
      <c r="A48" t="s">
        <v>36</v>
      </c>
      <c r="B48" s="2" t="s">
        <v>20</v>
      </c>
      <c r="G48" s="14">
        <f t="shared" si="0"/>
        <v>0.17223910840932111</v>
      </c>
      <c r="H48" s="14">
        <f t="shared" ref="H48:H49" si="63">H29/D29-1</f>
        <v>0.12439206883651321</v>
      </c>
      <c r="I48" s="14">
        <f t="shared" ref="I48:I49" si="64">I29/E29-1</f>
        <v>0.1184727681078046</v>
      </c>
      <c r="J48" s="14">
        <f t="shared" ref="J48:J49" si="65">J29/F29-1</f>
        <v>0.14002755769893205</v>
      </c>
      <c r="K48" s="14">
        <f t="shared" ref="K48:K49" si="66">K29/G29-1</f>
        <v>0.103543647363872</v>
      </c>
      <c r="L48" s="14">
        <f t="shared" ref="L48:L49" si="67">L29/H29-1</f>
        <v>7.2034603227416394E-2</v>
      </c>
      <c r="M48" s="14">
        <f t="shared" ref="M48:M49" si="68">M29/I29-1</f>
        <v>5.6392235609103114E-2</v>
      </c>
      <c r="N48" s="14">
        <f t="shared" ref="N48:N49" si="69">N29/J29-1</f>
        <v>3.4748451427708549E-3</v>
      </c>
      <c r="O48" s="14">
        <f t="shared" ref="O48:O49" si="70">O29/K29-1</f>
        <v>-7.5187969924812581E-3</v>
      </c>
      <c r="P48" s="14">
        <f t="shared" ref="P48:P49" si="71">P29/L29-1</f>
        <v>4.6710117939168239E-2</v>
      </c>
      <c r="Q48" s="14">
        <f t="shared" ref="Q48:Q49" si="72">Q29/M29-1</f>
        <v>6.8905433233011237E-2</v>
      </c>
      <c r="R48" s="14">
        <f t="shared" ref="R48:R49" si="73">R29/N29-1</f>
        <v>6.1276723878349815E-2</v>
      </c>
      <c r="S48" s="14">
        <f t="shared" ref="S48:S49" si="74">S29/O29-1</f>
        <v>4.4349747474747403E-2</v>
      </c>
      <c r="T48" s="14">
        <f t="shared" ref="T48:T49" si="75">T29/P29-1</f>
        <v>-9.3402520385472698E-3</v>
      </c>
      <c r="U48" s="14">
        <f t="shared" ref="U48:U49" si="76">U29/Q29-1</f>
        <v>1.6301126259632426E-2</v>
      </c>
      <c r="V48" s="14">
        <f t="shared" ref="V48:V49" si="77">V29/R29-1</f>
        <v>2.6528585614980837E-2</v>
      </c>
      <c r="W48" s="14">
        <f t="shared" ref="W48:W49" si="78">W29/S29-1</f>
        <v>0.10941514281396403</v>
      </c>
      <c r="X48" s="14">
        <f t="shared" ref="X48:X49" si="79">X29/T29-1</f>
        <v>0.15564202334630362</v>
      </c>
      <c r="Y48" s="14">
        <f t="shared" ref="Y48:Y49" si="80">Y29/U29-1</f>
        <v>9.7258675998833422E-2</v>
      </c>
      <c r="Z48" s="14">
        <f t="shared" ref="Z48:Z49" si="81">Z29/V29-1</f>
        <v>9.7429519071310144E-2</v>
      </c>
      <c r="AA48" s="14">
        <f t="shared" ref="AA48:AA49" si="82">AA29/W29-1</f>
        <v>4.0185260863642602E-2</v>
      </c>
      <c r="AB48" s="14">
        <f t="shared" ref="AB48:AB49" si="83">AB29/X29-1</f>
        <v>4.6490546490546514E-2</v>
      </c>
      <c r="AC48" s="14">
        <f t="shared" ref="AC48:AC49" si="84">AC29/Y29-1</f>
        <v>8.8106312292358657E-2</v>
      </c>
      <c r="AD48" s="14">
        <f t="shared" ref="AD48:AD49" si="85">AD29/Z29-1</f>
        <v>9.0039037904546149E-2</v>
      </c>
      <c r="AE48" s="14">
        <f t="shared" ref="AE48:AE49" si="86">AE29/AA29-1</f>
        <v>0.14366160293347296</v>
      </c>
      <c r="AF48" s="14">
        <f t="shared" ref="AF48:AF49" si="87">AF29/AB29-1</f>
        <v>9.5285236975621856E-2</v>
      </c>
      <c r="AG48" s="14">
        <f t="shared" ref="AG48:AG49" si="88">AG29/AC29-1</f>
        <v>0.10442110405471428</v>
      </c>
      <c r="AH48" s="14">
        <f t="shared" ref="AH48:AH49" si="89">AH29/AD29-1</f>
        <v>0.14752772643253231</v>
      </c>
      <c r="AI48" s="14">
        <f t="shared" ref="AI48:AI49" si="90">AI29/AE29-1</f>
        <v>0.1171418756441085</v>
      </c>
      <c r="AJ48" s="14">
        <f t="shared" ref="AJ48:AJ49" si="91">AJ29/AF29-1</f>
        <v>0.11377245508982026</v>
      </c>
      <c r="AK48" s="14">
        <f t="shared" ref="AK48:AK49" si="92">AK29/AG29-1</f>
        <v>0.10461130155921694</v>
      </c>
      <c r="AL48" s="14">
        <f t="shared" ref="AL48:AL49" si="93">AL29/AH29-1</f>
        <v>4.2988019732205673E-2</v>
      </c>
      <c r="AM48" s="14">
        <f t="shared" ref="AM48:AM49" si="94">AM29/AI29-1</f>
        <v>4.8380483804838059E-2</v>
      </c>
      <c r="AN48" s="14">
        <f t="shared" ref="AN48:AN49" si="95">AN29/AJ29-1</f>
        <v>6.5429093122337134E-2</v>
      </c>
      <c r="AO48" s="14">
        <f t="shared" ref="AO48:AO49" si="96">AO29/AK29-1</f>
        <v>2.0022024226649338E-2</v>
      </c>
      <c r="AP48" s="14">
        <f t="shared" ref="AP48:AP49" si="97">AP29/AL29-1</f>
        <v>-5.2316602316602179E-2</v>
      </c>
      <c r="AQ48" s="14">
        <f t="shared" ref="AQ48:AQ49" si="98">AQ29/AM29-1</f>
        <v>-0.17266327727806019</v>
      </c>
      <c r="AR48" s="14">
        <f t="shared" ref="AR48:AR49" si="99">AR29/AN29-1</f>
        <v>-0.2019423021993717</v>
      </c>
      <c r="AS48" s="14">
        <f t="shared" ref="AS48:AS49" si="100">AS29/AO29-1</f>
        <v>-0.14132888409068611</v>
      </c>
      <c r="AT48" s="14">
        <f t="shared" ref="AT48:AT49" si="101">AT29/AP29-1</f>
        <v>-4.9500916683642426E-2</v>
      </c>
      <c r="AU48" s="14">
        <f t="shared" ref="AU48:AU49" si="102">AU29/AQ29-1</f>
        <v>9.406759631292827E-2</v>
      </c>
      <c r="AV48" s="14">
        <f t="shared" ref="AV48:AV49" si="103">AV29/AR29-1</f>
        <v>0.18682891911238375</v>
      </c>
      <c r="AW48" s="14">
        <f t="shared" ref="AW48:AW49" si="104">AW29/AS29-1</f>
        <v>0.15430334895416631</v>
      </c>
      <c r="AX48" s="14">
        <f t="shared" ref="AX48:AX49" si="105">AX29/AT29-1</f>
        <v>0.14616373767681101</v>
      </c>
      <c r="AY48" s="14">
        <f t="shared" ref="AY48:AY49" si="106">AY29/AU29-1</f>
        <v>0.14906027219701867</v>
      </c>
      <c r="AZ48" s="14">
        <f t="shared" ref="AZ48:AZ49" si="107">AZ29/AV29-1</f>
        <v>8.1222356252512951E-2</v>
      </c>
      <c r="BA48" s="14">
        <f t="shared" ref="BA48:BA49" si="108">BA29/AW29-1</f>
        <v>7.2383404297455156E-2</v>
      </c>
      <c r="BB48" s="14">
        <f t="shared" ref="BB48:BB49" si="109">BB29/AX29-1</f>
        <v>3.6836200448765899E-2</v>
      </c>
      <c r="BC48" s="14">
        <f t="shared" ref="BC48:BC49" si="110">BC29/AY29-1</f>
        <v>4.9539387102838894E-2</v>
      </c>
      <c r="BD48" s="14">
        <f t="shared" ref="BD48:BD49" si="111">BD29/AZ29-1</f>
        <v>3.0029750836742419E-2</v>
      </c>
      <c r="BE48" s="14">
        <f t="shared" ref="BE48:BE49" si="112">BE29/BA29-1</f>
        <v>2.9547553093259404E-2</v>
      </c>
      <c r="BF48" s="14">
        <f t="shared" ref="BF48:BF49" si="113">BF29/BB29-1</f>
        <v>4.6889089269612771E-3</v>
      </c>
      <c r="BG48" s="14">
        <f t="shared" ref="BG48:BG49" si="114">BG29/BC29-1</f>
        <v>-1.3434841021047972E-2</v>
      </c>
      <c r="BH48" s="14">
        <f t="shared" ref="BH48:BH49" si="115">BH29/BD29-1</f>
        <v>2.0128170412492041E-2</v>
      </c>
      <c r="BI48" s="14">
        <f t="shared" ref="BI48:BI49" si="116">BI29/BE29-1</f>
        <v>2.1345291479820672E-2</v>
      </c>
      <c r="BJ48" s="14">
        <f t="shared" ref="BJ48:BJ49" si="117">BJ29/BF29-1</f>
        <v>4.6131753724645508E-2</v>
      </c>
      <c r="BK48" s="14">
        <f t="shared" ref="BK48:BK49" si="118">BK29/BG29-1</f>
        <v>4.2124375851112061E-2</v>
      </c>
      <c r="BL48" s="14">
        <f t="shared" ref="BL48:BL49" si="119">BL29/BH29-1</f>
        <v>2.8755972394266527E-2</v>
      </c>
      <c r="BM48" s="14">
        <f t="shared" ref="BM48:BM49" si="120">BM29/BI29-1</f>
        <v>4.6013347383210501E-2</v>
      </c>
      <c r="BN48" s="14">
        <f t="shared" ref="BN48:BN49" si="121">BN29/BJ29-1</f>
        <v>4.6242278654770042E-2</v>
      </c>
      <c r="BO48" s="14">
        <f t="shared" ref="BO48:BO49" si="122">BO29/BK29-1</f>
        <v>5.4534367105148362E-2</v>
      </c>
      <c r="BP48" s="14">
        <f t="shared" ref="BP48:BP49" si="123">BP29/BL29-1</f>
        <v>6.7429259482239656E-2</v>
      </c>
    </row>
    <row r="49" spans="1:75" x14ac:dyDescent="0.3">
      <c r="A49" t="s">
        <v>37</v>
      </c>
      <c r="B49" s="2" t="s">
        <v>21</v>
      </c>
      <c r="G49" s="14">
        <f t="shared" si="0"/>
        <v>0.10568399096123748</v>
      </c>
      <c r="H49" s="14">
        <f t="shared" si="63"/>
        <v>8.7917485265226025E-2</v>
      </c>
      <c r="I49" s="14">
        <f t="shared" si="64"/>
        <v>9.4434810026801319E-2</v>
      </c>
      <c r="J49" s="14">
        <f t="shared" si="65"/>
        <v>0.14499229583975337</v>
      </c>
      <c r="K49" s="14">
        <f t="shared" si="66"/>
        <v>7.4202169470209078E-2</v>
      </c>
      <c r="L49" s="14">
        <f t="shared" si="67"/>
        <v>4.5899172310007508E-2</v>
      </c>
      <c r="M49" s="14">
        <f t="shared" si="68"/>
        <v>-6.338231057332111E-3</v>
      </c>
      <c r="N49" s="14">
        <f t="shared" si="69"/>
        <v>-6.7285695061229944E-2</v>
      </c>
      <c r="O49" s="14">
        <f t="shared" si="70"/>
        <v>-7.9028245280257536E-2</v>
      </c>
      <c r="P49" s="14">
        <f t="shared" si="71"/>
        <v>-3.4676258992805686E-2</v>
      </c>
      <c r="Q49" s="14">
        <f t="shared" si="72"/>
        <v>-6.9585387068715754E-3</v>
      </c>
      <c r="R49" s="14">
        <f t="shared" si="73"/>
        <v>1.8467753570913237E-2</v>
      </c>
      <c r="S49" s="14">
        <f t="shared" si="74"/>
        <v>8.4697282695058052E-2</v>
      </c>
      <c r="T49" s="14">
        <f t="shared" si="75"/>
        <v>3.6070949470859981E-2</v>
      </c>
      <c r="U49" s="14">
        <f t="shared" si="76"/>
        <v>4.8175182481751788E-2</v>
      </c>
      <c r="V49" s="14">
        <f t="shared" si="77"/>
        <v>6.1481796288426205E-2</v>
      </c>
      <c r="W49" s="14">
        <f t="shared" si="78"/>
        <v>5.8159976560210991E-2</v>
      </c>
      <c r="X49" s="14">
        <f t="shared" si="79"/>
        <v>8.5023737591713333E-2</v>
      </c>
      <c r="Y49" s="14">
        <f t="shared" si="80"/>
        <v>9.415041782729805E-2</v>
      </c>
      <c r="Z49" s="14">
        <f t="shared" si="81"/>
        <v>7.9407446950487071E-2</v>
      </c>
      <c r="AA49" s="14">
        <f t="shared" si="82"/>
        <v>1.7444275231897954E-2</v>
      </c>
      <c r="AB49" s="14">
        <f t="shared" si="83"/>
        <v>6.3776186687881209E-2</v>
      </c>
      <c r="AC49" s="14">
        <f t="shared" si="84"/>
        <v>5.7026476578411422E-2</v>
      </c>
      <c r="AD49" s="14">
        <f t="shared" si="85"/>
        <v>8.8649851632047527E-2</v>
      </c>
      <c r="AE49" s="14">
        <f t="shared" si="86"/>
        <v>0.17213226289291073</v>
      </c>
      <c r="AF49" s="14">
        <f t="shared" si="87"/>
        <v>9.4353733017574326E-2</v>
      </c>
      <c r="AG49" s="14">
        <f t="shared" si="88"/>
        <v>9.9108863198458463E-2</v>
      </c>
      <c r="AH49" s="14">
        <f t="shared" si="89"/>
        <v>8.7450312322544077E-2</v>
      </c>
      <c r="AI49" s="14">
        <f t="shared" si="90"/>
        <v>8.1146970048757705E-2</v>
      </c>
      <c r="AJ49" s="14">
        <f t="shared" si="91"/>
        <v>6.8451025056947667E-2</v>
      </c>
      <c r="AK49" s="14">
        <f t="shared" si="92"/>
        <v>7.3627698038785994E-2</v>
      </c>
      <c r="AL49" s="14">
        <f t="shared" si="93"/>
        <v>2.9451697127937271E-2</v>
      </c>
      <c r="AM49" s="14">
        <f t="shared" si="94"/>
        <v>3.1031890905186321E-2</v>
      </c>
      <c r="AN49" s="14">
        <f t="shared" si="95"/>
        <v>4.0827203922822797E-2</v>
      </c>
      <c r="AO49" s="14">
        <f t="shared" si="96"/>
        <v>3.061536891519534E-2</v>
      </c>
      <c r="AP49" s="14">
        <f t="shared" si="97"/>
        <v>-1.1565385005579687E-2</v>
      </c>
      <c r="AQ49" s="14">
        <f t="shared" si="98"/>
        <v>-8.1024786502811974E-2</v>
      </c>
      <c r="AR49" s="14">
        <f t="shared" si="99"/>
        <v>-0.13498566161409264</v>
      </c>
      <c r="AS49" s="14">
        <f t="shared" si="100"/>
        <v>-9.9811862560649556E-2</v>
      </c>
      <c r="AT49" s="14">
        <f t="shared" si="101"/>
        <v>-6.7740942214923661E-2</v>
      </c>
      <c r="AU49" s="14">
        <f t="shared" si="102"/>
        <v>4.635086128739796E-2</v>
      </c>
      <c r="AV49" s="14">
        <f t="shared" si="103"/>
        <v>0.18162443760359936</v>
      </c>
      <c r="AW49" s="14">
        <f t="shared" si="104"/>
        <v>0.13364866351336491</v>
      </c>
      <c r="AX49" s="14">
        <f t="shared" si="105"/>
        <v>0.1538038093141032</v>
      </c>
      <c r="AY49" s="14">
        <f t="shared" si="106"/>
        <v>0.12260370410484134</v>
      </c>
      <c r="AZ49" s="14">
        <f t="shared" si="107"/>
        <v>6.4629258517034049E-2</v>
      </c>
      <c r="BA49" s="14">
        <f t="shared" si="108"/>
        <v>6.4719580826702927E-2</v>
      </c>
      <c r="BB49" s="14">
        <f t="shared" si="109"/>
        <v>3.4923664122137321E-2</v>
      </c>
      <c r="BC49" s="14">
        <f t="shared" si="110"/>
        <v>2.585624698504585E-2</v>
      </c>
      <c r="BD49" s="14">
        <f t="shared" si="111"/>
        <v>-7.8117647058822959E-3</v>
      </c>
      <c r="BE49" s="14">
        <f t="shared" si="112"/>
        <v>-6.834958534584934E-3</v>
      </c>
      <c r="BF49" s="14">
        <f t="shared" si="113"/>
        <v>-1.2907984510418524E-2</v>
      </c>
      <c r="BG49" s="14">
        <f t="shared" si="114"/>
        <v>-4.0440139189316104E-3</v>
      </c>
      <c r="BH49" s="14">
        <f t="shared" si="115"/>
        <v>3.1303357996585124E-2</v>
      </c>
      <c r="BI49" s="14">
        <f t="shared" si="116"/>
        <v>4.7990456964580597E-2</v>
      </c>
      <c r="BJ49" s="14">
        <f t="shared" si="117"/>
        <v>4.9691761628992914E-2</v>
      </c>
      <c r="BK49" s="14">
        <f t="shared" si="118"/>
        <v>4.7592067988668552E-2</v>
      </c>
      <c r="BL49" s="14">
        <f t="shared" si="119"/>
        <v>3.7619573215599722E-2</v>
      </c>
      <c r="BM49" s="14">
        <f t="shared" si="120"/>
        <v>2.6792750197005555E-2</v>
      </c>
      <c r="BN49" s="14">
        <f t="shared" si="121"/>
        <v>5.027584979533728E-2</v>
      </c>
      <c r="BO49" s="14">
        <f t="shared" si="122"/>
        <v>6.0483144041824533E-2</v>
      </c>
      <c r="BP49" s="14">
        <f t="shared" si="123"/>
        <v>4.8577253789557684E-2</v>
      </c>
    </row>
    <row r="52" spans="1:75" x14ac:dyDescent="0.3">
      <c r="A52" t="s">
        <v>1</v>
      </c>
      <c r="B52" t="s">
        <v>2</v>
      </c>
    </row>
    <row r="53" spans="1:75" x14ac:dyDescent="0.3">
      <c r="A53" t="s">
        <v>39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</row>
    <row r="54" spans="1:75" x14ac:dyDescent="0.3">
      <c r="A54" t="s">
        <v>4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</row>
    <row r="55" spans="1:75" ht="14.25" customHeight="1" x14ac:dyDescent="0.3">
      <c r="A55" s="8"/>
      <c r="B55" s="9" t="s">
        <v>38</v>
      </c>
      <c r="C55" s="9">
        <f>_xll.BDH($B$56,$B$55,"1/1/1999","","Dir=H","Dts=S","Sort=A","Quote=C","QtTyp=Y","Days=T","Per=cq","DtFmt=D","UseDPDF=Y","cols=73;rows=2")</f>
        <v>36250</v>
      </c>
      <c r="D55" s="9">
        <v>36341</v>
      </c>
      <c r="E55" s="9">
        <v>36433</v>
      </c>
      <c r="F55" s="9">
        <v>36525</v>
      </c>
      <c r="G55" s="9">
        <v>36616</v>
      </c>
      <c r="H55" s="9">
        <v>36707</v>
      </c>
      <c r="I55" s="9">
        <v>36799</v>
      </c>
      <c r="J55" s="9">
        <v>36891</v>
      </c>
      <c r="K55" s="9">
        <v>36981</v>
      </c>
      <c r="L55" s="9">
        <v>37072</v>
      </c>
      <c r="M55" s="9">
        <v>37164</v>
      </c>
      <c r="N55" s="9">
        <v>37256</v>
      </c>
      <c r="O55" s="9">
        <v>37346</v>
      </c>
      <c r="P55" s="9">
        <v>37437</v>
      </c>
      <c r="Q55" s="9">
        <v>37529</v>
      </c>
      <c r="R55" s="9">
        <v>37621</v>
      </c>
      <c r="S55" s="9">
        <v>37711</v>
      </c>
      <c r="T55" s="9">
        <v>37802</v>
      </c>
      <c r="U55" s="9">
        <v>37894</v>
      </c>
      <c r="V55" s="9">
        <v>37986</v>
      </c>
      <c r="W55" s="9">
        <v>38077</v>
      </c>
      <c r="X55" s="9">
        <v>38168</v>
      </c>
      <c r="Y55" s="9">
        <v>38260</v>
      </c>
      <c r="Z55" s="9">
        <v>38352</v>
      </c>
      <c r="AA55" s="9">
        <v>38442</v>
      </c>
      <c r="AB55" s="9">
        <v>38533</v>
      </c>
      <c r="AC55" s="9">
        <v>38625</v>
      </c>
      <c r="AD55" s="9">
        <v>38717</v>
      </c>
      <c r="AE55" s="9">
        <v>38807</v>
      </c>
      <c r="AF55" s="9">
        <v>38898</v>
      </c>
      <c r="AG55" s="9">
        <v>38990</v>
      </c>
      <c r="AH55" s="9">
        <v>39082</v>
      </c>
      <c r="AI55" s="9">
        <v>39172</v>
      </c>
      <c r="AJ55" s="9">
        <v>39263</v>
      </c>
      <c r="AK55" s="9">
        <v>39355</v>
      </c>
      <c r="AL55" s="9">
        <v>39447</v>
      </c>
      <c r="AM55" s="9">
        <v>39538</v>
      </c>
      <c r="AN55" s="9">
        <v>39629</v>
      </c>
      <c r="AO55" s="9">
        <v>39721</v>
      </c>
      <c r="AP55" s="9">
        <v>39813</v>
      </c>
      <c r="AQ55" s="9">
        <v>39903</v>
      </c>
      <c r="AR55" s="9">
        <v>39994</v>
      </c>
      <c r="AS55" s="9">
        <v>40086</v>
      </c>
      <c r="AT55" s="9">
        <v>40178</v>
      </c>
      <c r="AU55" s="9">
        <v>40268</v>
      </c>
      <c r="AV55" s="9">
        <v>40359</v>
      </c>
      <c r="AW55" s="9">
        <v>40451</v>
      </c>
      <c r="AX55" s="9">
        <v>40543</v>
      </c>
      <c r="AY55" s="9">
        <v>40633</v>
      </c>
      <c r="AZ55" s="9">
        <v>40724</v>
      </c>
      <c r="BA55" s="9">
        <v>40816</v>
      </c>
      <c r="BB55" s="9">
        <v>40908</v>
      </c>
      <c r="BC55" s="9">
        <v>40999</v>
      </c>
      <c r="BD55" s="9">
        <v>41090</v>
      </c>
      <c r="BE55" s="9">
        <v>41182</v>
      </c>
      <c r="BF55" s="9">
        <v>41274</v>
      </c>
      <c r="BG55" s="9">
        <v>41364</v>
      </c>
      <c r="BH55" s="9">
        <v>41455</v>
      </c>
      <c r="BI55" s="9">
        <v>41547</v>
      </c>
      <c r="BJ55" s="9">
        <v>41639</v>
      </c>
      <c r="BK55" s="9">
        <v>41729</v>
      </c>
      <c r="BL55" s="9">
        <v>41820</v>
      </c>
      <c r="BM55" s="9">
        <v>41912</v>
      </c>
      <c r="BN55" s="9">
        <v>42004</v>
      </c>
      <c r="BO55" s="6">
        <v>42094</v>
      </c>
      <c r="BP55" s="6">
        <v>42185</v>
      </c>
      <c r="BQ55" s="9">
        <v>42277</v>
      </c>
      <c r="BR55" s="6">
        <v>42369</v>
      </c>
      <c r="BS55" s="6">
        <v>42460</v>
      </c>
      <c r="BT55" s="6">
        <v>42551</v>
      </c>
      <c r="BU55" s="6">
        <v>42643</v>
      </c>
      <c r="BV55" s="6">
        <v>42735</v>
      </c>
      <c r="BW55" s="6">
        <v>42825</v>
      </c>
    </row>
    <row r="56" spans="1:75" x14ac:dyDescent="0.3">
      <c r="A56" s="13" t="s">
        <v>40</v>
      </c>
      <c r="B56" s="15" t="s">
        <v>46</v>
      </c>
      <c r="C56" s="13">
        <v>84.09</v>
      </c>
      <c r="D56" s="13">
        <v>86.16</v>
      </c>
      <c r="E56" s="13">
        <v>89.07</v>
      </c>
      <c r="F56" s="13">
        <v>89.69</v>
      </c>
      <c r="G56" s="13">
        <v>88.27</v>
      </c>
      <c r="H56" s="13">
        <v>89.57</v>
      </c>
      <c r="I56" s="13">
        <v>91.69</v>
      </c>
      <c r="J56" s="13">
        <v>91.05</v>
      </c>
      <c r="K56" s="13">
        <v>90.61</v>
      </c>
      <c r="L56" s="13">
        <v>91.34</v>
      </c>
      <c r="M56" s="13">
        <v>93.32</v>
      </c>
      <c r="N56" s="13">
        <v>92.59</v>
      </c>
      <c r="O56" s="13">
        <v>89.82</v>
      </c>
      <c r="P56" s="13">
        <v>92</v>
      </c>
      <c r="Q56" s="13">
        <v>94.44</v>
      </c>
      <c r="R56" s="13">
        <v>92.63</v>
      </c>
      <c r="S56" s="13">
        <v>89.45</v>
      </c>
      <c r="T56" s="13">
        <v>90.65</v>
      </c>
      <c r="U56" s="13">
        <v>94.02</v>
      </c>
      <c r="V56" s="13">
        <v>92.41</v>
      </c>
      <c r="W56" s="13">
        <v>90.97</v>
      </c>
      <c r="X56" s="13">
        <v>92.9</v>
      </c>
      <c r="Y56" s="13">
        <v>94.87</v>
      </c>
      <c r="Z56" s="13">
        <v>93.7</v>
      </c>
      <c r="AA56" s="13">
        <v>90.58</v>
      </c>
      <c r="AB56" s="13">
        <v>93.95</v>
      </c>
      <c r="AC56" s="13">
        <v>95.82</v>
      </c>
      <c r="AD56" s="13">
        <v>94.56</v>
      </c>
      <c r="AE56" s="13">
        <v>94.43</v>
      </c>
      <c r="AF56" s="13">
        <v>96.13</v>
      </c>
      <c r="AG56" s="13">
        <v>99.5</v>
      </c>
      <c r="AH56" s="13">
        <v>98.91</v>
      </c>
      <c r="AI56" s="13">
        <v>98.97</v>
      </c>
      <c r="AJ56" s="13">
        <v>100.04</v>
      </c>
      <c r="AK56" s="13">
        <v>103.23</v>
      </c>
      <c r="AL56" s="13">
        <v>101.73</v>
      </c>
      <c r="AM56" s="13">
        <v>101.27</v>
      </c>
      <c r="AN56" s="13">
        <v>103.46</v>
      </c>
      <c r="AO56" s="13">
        <v>104.52</v>
      </c>
      <c r="AP56" s="13">
        <v>99.52</v>
      </c>
      <c r="AQ56" s="13">
        <v>94.23</v>
      </c>
      <c r="AR56" s="13">
        <v>94.48</v>
      </c>
      <c r="AS56" s="13">
        <v>98.07</v>
      </c>
      <c r="AT56" s="13">
        <v>96.91</v>
      </c>
      <c r="AU56" s="13">
        <v>97.14</v>
      </c>
      <c r="AV56" s="13">
        <v>99.09</v>
      </c>
      <c r="AW56" s="13">
        <v>102.55</v>
      </c>
      <c r="AX56" s="13">
        <v>101.23</v>
      </c>
      <c r="AY56" s="13">
        <v>102.5</v>
      </c>
      <c r="AZ56" s="13">
        <v>102.79</v>
      </c>
      <c r="BA56" s="13">
        <v>105.91</v>
      </c>
      <c r="BB56" s="13">
        <v>103.05</v>
      </c>
      <c r="BC56" s="13">
        <v>104.23</v>
      </c>
      <c r="BD56" s="13">
        <v>103.39</v>
      </c>
      <c r="BE56" s="13">
        <v>106.13</v>
      </c>
      <c r="BF56" s="13">
        <v>102.91</v>
      </c>
      <c r="BG56" s="13">
        <v>102.73</v>
      </c>
      <c r="BH56" s="13">
        <v>104.17</v>
      </c>
      <c r="BI56" s="13">
        <v>107.32</v>
      </c>
      <c r="BJ56" s="13">
        <v>104.56</v>
      </c>
      <c r="BK56" s="13">
        <v>105.45</v>
      </c>
      <c r="BL56" s="13">
        <v>105.05</v>
      </c>
      <c r="BM56" s="13">
        <v>108.64</v>
      </c>
      <c r="BN56" s="13">
        <v>105.95</v>
      </c>
      <c r="BO56">
        <v>106.6</v>
      </c>
      <c r="BP56">
        <v>106.87</v>
      </c>
      <c r="BQ56">
        <v>110.33</v>
      </c>
      <c r="BR56">
        <v>107.87</v>
      </c>
      <c r="BS56">
        <v>107.92</v>
      </c>
      <c r="BT56">
        <v>110.34</v>
      </c>
      <c r="BU56">
        <v>112.02</v>
      </c>
      <c r="BV56">
        <v>109.34</v>
      </c>
      <c r="BW56">
        <v>111.05</v>
      </c>
    </row>
    <row r="57" spans="1:75" x14ac:dyDescent="0.3">
      <c r="A57" s="5" t="s">
        <v>58</v>
      </c>
      <c r="B57" s="16" t="s">
        <v>47</v>
      </c>
      <c r="C57">
        <f>_xll.BDH($B57,$B$55,"1/1/1999","","Dir=H","Dts=H","Sort=A","Quote=C","QtTyp=Y","Days=T","Per=cq","DtFmt=D","UseDPDF=Y","cols=73;rows=1")</f>
        <v>100.87</v>
      </c>
      <c r="D57">
        <v>108.01</v>
      </c>
      <c r="E57">
        <v>115.2</v>
      </c>
      <c r="F57">
        <v>106.23</v>
      </c>
      <c r="G57">
        <v>97.14</v>
      </c>
      <c r="H57">
        <v>103.53</v>
      </c>
      <c r="I57">
        <v>111.06</v>
      </c>
      <c r="J57">
        <v>100.63</v>
      </c>
      <c r="K57">
        <v>91.63</v>
      </c>
      <c r="L57">
        <v>98.23</v>
      </c>
      <c r="M57">
        <v>106.68</v>
      </c>
      <c r="N57">
        <v>100.32</v>
      </c>
      <c r="O57">
        <v>89.67</v>
      </c>
      <c r="P57">
        <v>98.43</v>
      </c>
      <c r="Q57">
        <v>105.7</v>
      </c>
      <c r="R57">
        <v>98.79</v>
      </c>
      <c r="S57">
        <v>92.1</v>
      </c>
      <c r="T57">
        <v>100.8</v>
      </c>
      <c r="U57">
        <v>109.02</v>
      </c>
      <c r="V57">
        <v>100.03</v>
      </c>
      <c r="W57">
        <v>128.07</v>
      </c>
      <c r="X57">
        <v>135.38</v>
      </c>
      <c r="Y57">
        <v>141.69</v>
      </c>
      <c r="Z57">
        <v>129.74</v>
      </c>
      <c r="AA57">
        <v>91.86</v>
      </c>
      <c r="AB57">
        <v>98.01</v>
      </c>
      <c r="AC57">
        <v>102.71</v>
      </c>
      <c r="AD57">
        <v>93.26</v>
      </c>
      <c r="AE57">
        <v>87.36</v>
      </c>
      <c r="AF57">
        <v>91.81</v>
      </c>
      <c r="AG57">
        <v>95.18</v>
      </c>
      <c r="AH57">
        <v>88.56</v>
      </c>
      <c r="AI57">
        <v>110.11</v>
      </c>
      <c r="AJ57">
        <v>114.97</v>
      </c>
      <c r="AK57">
        <v>118.88</v>
      </c>
      <c r="AL57">
        <v>111.38</v>
      </c>
      <c r="AM57">
        <v>131.66999999999999</v>
      </c>
      <c r="AN57">
        <v>137.79</v>
      </c>
      <c r="AO57">
        <v>143.21</v>
      </c>
      <c r="AP57">
        <v>134.18</v>
      </c>
      <c r="AQ57">
        <v>126.96</v>
      </c>
      <c r="AR57">
        <v>133.99</v>
      </c>
      <c r="AS57">
        <v>138.9</v>
      </c>
      <c r="AT57">
        <v>129.11000000000001</v>
      </c>
      <c r="AU57">
        <v>95.65</v>
      </c>
      <c r="AV57">
        <v>101.15</v>
      </c>
      <c r="AW57">
        <v>104.21</v>
      </c>
      <c r="AX57">
        <v>99</v>
      </c>
      <c r="AY57">
        <v>86.49</v>
      </c>
      <c r="AZ57">
        <v>90.73</v>
      </c>
      <c r="BA57">
        <v>94.13</v>
      </c>
      <c r="BB57">
        <v>87.38</v>
      </c>
      <c r="BC57">
        <v>86.56</v>
      </c>
      <c r="BD57">
        <v>90.66</v>
      </c>
      <c r="BE57">
        <v>93.14</v>
      </c>
      <c r="BF57">
        <v>85.34</v>
      </c>
      <c r="BG57">
        <v>88.83</v>
      </c>
      <c r="BH57">
        <v>94.15</v>
      </c>
      <c r="BI57">
        <v>96.78</v>
      </c>
      <c r="BJ57">
        <v>90.02</v>
      </c>
      <c r="BK57">
        <v>77.5</v>
      </c>
      <c r="BL57">
        <v>82.97</v>
      </c>
      <c r="BM57">
        <v>85.02</v>
      </c>
      <c r="BN57">
        <v>77.98</v>
      </c>
      <c r="BO57">
        <v>75.22</v>
      </c>
      <c r="BP57">
        <v>80.22</v>
      </c>
      <c r="BQ57">
        <v>81.93</v>
      </c>
      <c r="BR57">
        <v>75.8</v>
      </c>
      <c r="BS57">
        <v>75.930000000000007</v>
      </c>
      <c r="BT57">
        <v>80.98</v>
      </c>
      <c r="BU57">
        <v>81.72</v>
      </c>
      <c r="BV57">
        <v>75.86</v>
      </c>
      <c r="BW57">
        <v>75.33</v>
      </c>
    </row>
    <row r="58" spans="1:75" x14ac:dyDescent="0.3">
      <c r="A58" s="5" t="s">
        <v>41</v>
      </c>
      <c r="B58" s="16" t="s">
        <v>48</v>
      </c>
      <c r="C58">
        <f>_xll.BDH($B58,$B$55,"1/1/1999","","Dir=H","Dts=H","Sort=A","Quote=C","QtTyp=Y","Days=T","Per=cq","DtFmt=D","UseDPDF=Y","cols=73;rows=1")</f>
        <v>80.42</v>
      </c>
      <c r="D58">
        <v>82.9</v>
      </c>
      <c r="E58">
        <v>83.41</v>
      </c>
      <c r="F58">
        <v>86.52</v>
      </c>
      <c r="G58">
        <v>86.85</v>
      </c>
      <c r="H58">
        <v>88.7</v>
      </c>
      <c r="I58">
        <v>88.64</v>
      </c>
      <c r="J58">
        <v>89.99</v>
      </c>
      <c r="K58">
        <v>90.13</v>
      </c>
      <c r="L58">
        <v>89.71</v>
      </c>
      <c r="M58">
        <v>88.43</v>
      </c>
      <c r="N58">
        <v>88.44</v>
      </c>
      <c r="O58">
        <v>85.26</v>
      </c>
      <c r="P58">
        <v>89.08</v>
      </c>
      <c r="Q58">
        <v>89.13</v>
      </c>
      <c r="R58">
        <v>88.24</v>
      </c>
      <c r="S58">
        <v>87.06</v>
      </c>
      <c r="T58">
        <v>88.16</v>
      </c>
      <c r="U58">
        <v>89.05</v>
      </c>
      <c r="V58">
        <v>89.38</v>
      </c>
      <c r="W58">
        <v>90.25</v>
      </c>
      <c r="X58">
        <v>93.1</v>
      </c>
      <c r="Y58">
        <v>92.56</v>
      </c>
      <c r="Z58">
        <v>92.28</v>
      </c>
      <c r="AA58">
        <v>89.53</v>
      </c>
      <c r="AB58">
        <v>95.08</v>
      </c>
      <c r="AC58">
        <v>93.76</v>
      </c>
      <c r="AD58">
        <v>94.34</v>
      </c>
      <c r="AE58">
        <v>97.11</v>
      </c>
      <c r="AF58">
        <v>98.4</v>
      </c>
      <c r="AG58">
        <v>99.09</v>
      </c>
      <c r="AH58">
        <v>100.36</v>
      </c>
      <c r="AI58">
        <v>101.5</v>
      </c>
      <c r="AJ58">
        <v>102.97</v>
      </c>
      <c r="AK58">
        <v>104.18</v>
      </c>
      <c r="AL58">
        <v>104.66</v>
      </c>
      <c r="AM58">
        <v>102.64</v>
      </c>
      <c r="AN58">
        <v>107.2</v>
      </c>
      <c r="AO58">
        <v>103.36</v>
      </c>
      <c r="AP58">
        <v>94.73</v>
      </c>
      <c r="AQ58">
        <v>84.66</v>
      </c>
      <c r="AR58">
        <v>84.31</v>
      </c>
      <c r="AS58">
        <v>87.89</v>
      </c>
      <c r="AT58">
        <v>89.05</v>
      </c>
      <c r="AU58">
        <v>95.63</v>
      </c>
      <c r="AV58">
        <v>99.45</v>
      </c>
      <c r="AW58">
        <v>101.29</v>
      </c>
      <c r="AX58">
        <v>103.63</v>
      </c>
      <c r="AY58">
        <v>105.04</v>
      </c>
      <c r="AZ58">
        <v>105.6</v>
      </c>
      <c r="BA58">
        <v>106.92</v>
      </c>
      <c r="BB58">
        <v>104.13</v>
      </c>
      <c r="BC58">
        <v>107.4</v>
      </c>
      <c r="BD58">
        <v>105.43</v>
      </c>
      <c r="BE58">
        <v>105.53</v>
      </c>
      <c r="BF58">
        <v>102.24</v>
      </c>
      <c r="BG58">
        <v>103.13</v>
      </c>
      <c r="BH58">
        <v>105.44</v>
      </c>
      <c r="BI58">
        <v>105.87</v>
      </c>
      <c r="BJ58">
        <v>104.56</v>
      </c>
      <c r="BK58">
        <v>109.98</v>
      </c>
      <c r="BL58">
        <v>109.55</v>
      </c>
      <c r="BM58">
        <v>111.29</v>
      </c>
      <c r="BN58">
        <v>109.25</v>
      </c>
      <c r="BO58">
        <v>110.85</v>
      </c>
      <c r="BP58">
        <v>111.65</v>
      </c>
      <c r="BQ58">
        <v>113.23</v>
      </c>
      <c r="BR58">
        <v>111.28</v>
      </c>
      <c r="BS58">
        <v>111.86</v>
      </c>
      <c r="BT58">
        <v>116.14</v>
      </c>
      <c r="BU58">
        <v>113.97</v>
      </c>
      <c r="BV58">
        <v>111.36</v>
      </c>
      <c r="BW58">
        <v>116.1</v>
      </c>
    </row>
    <row r="59" spans="1:75" x14ac:dyDescent="0.3">
      <c r="A59" t="s">
        <v>59</v>
      </c>
      <c r="B59" s="16" t="s">
        <v>49</v>
      </c>
      <c r="C59">
        <f>_xll.BDH($B59,$B$55,"1/1/1999","","Dir=H","Dts=H","Sort=A","Quote=C","QtTyp=Y","Days=T","Per=cq","DtFmt=D","UseDPDF=Y","cols=73;rows=1")</f>
        <v>78.95</v>
      </c>
      <c r="D59">
        <v>83.33</v>
      </c>
      <c r="E59">
        <v>84.23</v>
      </c>
      <c r="F59">
        <v>86.52</v>
      </c>
      <c r="G59">
        <v>86.05</v>
      </c>
      <c r="H59">
        <v>90.12</v>
      </c>
      <c r="I59">
        <v>90.12</v>
      </c>
      <c r="J59">
        <v>90.95</v>
      </c>
      <c r="K59">
        <v>90.99</v>
      </c>
      <c r="L59">
        <v>91.63</v>
      </c>
      <c r="M59">
        <v>90.28</v>
      </c>
      <c r="N59">
        <v>89.17</v>
      </c>
      <c r="O59">
        <v>85.12</v>
      </c>
      <c r="P59">
        <v>90.28</v>
      </c>
      <c r="Q59">
        <v>90.63</v>
      </c>
      <c r="R59">
        <v>88.52</v>
      </c>
      <c r="S59">
        <v>87.14</v>
      </c>
      <c r="T59">
        <v>89.49</v>
      </c>
      <c r="U59">
        <v>90.83</v>
      </c>
      <c r="V59">
        <v>90.45</v>
      </c>
      <c r="W59">
        <v>89.72</v>
      </c>
      <c r="X59">
        <v>94.59</v>
      </c>
      <c r="Y59">
        <v>94.38</v>
      </c>
      <c r="Z59">
        <v>92.58</v>
      </c>
      <c r="AA59">
        <v>89.2</v>
      </c>
      <c r="AB59">
        <v>96.85</v>
      </c>
      <c r="AC59">
        <v>95.91</v>
      </c>
      <c r="AD59">
        <v>95.27</v>
      </c>
      <c r="AE59">
        <v>98.86</v>
      </c>
      <c r="AF59">
        <v>102.37</v>
      </c>
      <c r="AG59">
        <v>103.51</v>
      </c>
      <c r="AH59">
        <v>104.24</v>
      </c>
      <c r="AI59">
        <v>104.26</v>
      </c>
      <c r="AJ59">
        <v>106.83</v>
      </c>
      <c r="AK59">
        <v>108.45</v>
      </c>
      <c r="AL59">
        <v>107.3</v>
      </c>
      <c r="AM59">
        <v>104.24</v>
      </c>
      <c r="AN59">
        <v>110.62</v>
      </c>
      <c r="AO59">
        <v>107.04</v>
      </c>
      <c r="AP59">
        <v>96.2</v>
      </c>
      <c r="AQ59">
        <v>80.89</v>
      </c>
      <c r="AR59">
        <v>83.32</v>
      </c>
      <c r="AS59">
        <v>87.05</v>
      </c>
      <c r="AT59">
        <v>86.52</v>
      </c>
      <c r="AU59">
        <v>93.63</v>
      </c>
      <c r="AV59">
        <v>100.25</v>
      </c>
      <c r="AW59">
        <v>102.53</v>
      </c>
      <c r="AX59">
        <v>103.59</v>
      </c>
      <c r="AY59">
        <v>106.5</v>
      </c>
      <c r="AZ59">
        <v>109.59</v>
      </c>
      <c r="BA59">
        <v>111.23</v>
      </c>
      <c r="BB59">
        <v>106.75</v>
      </c>
      <c r="BC59">
        <v>107.19</v>
      </c>
      <c r="BD59">
        <v>107.15</v>
      </c>
      <c r="BE59">
        <v>107.55</v>
      </c>
      <c r="BF59">
        <v>102.5</v>
      </c>
      <c r="BG59">
        <v>103.04</v>
      </c>
      <c r="BH59">
        <v>107.8</v>
      </c>
      <c r="BI59">
        <v>108.32</v>
      </c>
      <c r="BJ59">
        <v>105.79</v>
      </c>
      <c r="BK59">
        <v>110.95</v>
      </c>
      <c r="BL59">
        <v>112.39</v>
      </c>
      <c r="BM59">
        <v>114.49</v>
      </c>
      <c r="BN59">
        <v>110.6</v>
      </c>
      <c r="BO59">
        <v>111.46</v>
      </c>
      <c r="BP59">
        <v>114.16</v>
      </c>
      <c r="BQ59">
        <v>115.89</v>
      </c>
      <c r="BR59">
        <v>112.76</v>
      </c>
      <c r="BS59">
        <v>112.75</v>
      </c>
      <c r="BT59">
        <v>119.39</v>
      </c>
      <c r="BU59">
        <v>116.9</v>
      </c>
      <c r="BV59">
        <v>112.69</v>
      </c>
      <c r="BW59">
        <v>117.4</v>
      </c>
    </row>
    <row r="60" spans="1:75" x14ac:dyDescent="0.3">
      <c r="A60" s="5" t="s">
        <v>16</v>
      </c>
      <c r="B60" s="16" t="s">
        <v>50</v>
      </c>
      <c r="C60">
        <f>_xll.BDH($B60,$B$55,"1/1/1999","","Dir=H","Dts=H","Sort=A","Quote=C","QtTyp=Y","Days=T","Per=cq","DtFmt=D","UseDPDF=Y","cols=73;rows=1")</f>
        <v>97.62</v>
      </c>
      <c r="D60">
        <v>124.6</v>
      </c>
      <c r="E60">
        <v>135.16</v>
      </c>
      <c r="F60">
        <v>139.33000000000001</v>
      </c>
      <c r="G60">
        <v>102.21</v>
      </c>
      <c r="H60">
        <v>123.18</v>
      </c>
      <c r="I60">
        <v>129.63999999999999</v>
      </c>
      <c r="J60">
        <v>131.30000000000001</v>
      </c>
      <c r="K60">
        <v>93.33</v>
      </c>
      <c r="L60">
        <v>114.6</v>
      </c>
      <c r="M60">
        <v>122.49</v>
      </c>
      <c r="N60">
        <v>125.76</v>
      </c>
      <c r="O60">
        <v>88.61</v>
      </c>
      <c r="P60">
        <v>111.06</v>
      </c>
      <c r="Q60">
        <v>119.88</v>
      </c>
      <c r="R60">
        <v>118.93</v>
      </c>
      <c r="S60">
        <v>80.52</v>
      </c>
      <c r="T60">
        <v>105.38</v>
      </c>
      <c r="U60">
        <v>116.26</v>
      </c>
      <c r="V60">
        <v>115.87</v>
      </c>
      <c r="W60">
        <v>80.680000000000007</v>
      </c>
      <c r="X60">
        <v>102.93</v>
      </c>
      <c r="Y60">
        <v>109.58</v>
      </c>
      <c r="Z60">
        <v>111.84</v>
      </c>
      <c r="AA60">
        <v>71.209999999999994</v>
      </c>
      <c r="AB60">
        <v>99.73</v>
      </c>
      <c r="AC60">
        <v>107.81</v>
      </c>
      <c r="AD60">
        <v>109.02</v>
      </c>
      <c r="AE60">
        <v>69.2</v>
      </c>
      <c r="AF60">
        <v>96.51</v>
      </c>
      <c r="AG60">
        <v>106.95</v>
      </c>
      <c r="AH60">
        <v>113.71</v>
      </c>
      <c r="AI60">
        <v>76.28</v>
      </c>
      <c r="AJ60">
        <v>94.45</v>
      </c>
      <c r="AK60">
        <v>103.68</v>
      </c>
      <c r="AL60">
        <v>109.27</v>
      </c>
      <c r="AM60">
        <v>75.91</v>
      </c>
      <c r="AN60">
        <v>97.46</v>
      </c>
      <c r="AO60">
        <v>103.12</v>
      </c>
      <c r="AP60">
        <v>106.23</v>
      </c>
      <c r="AQ60">
        <v>70.599999999999994</v>
      </c>
      <c r="AR60">
        <v>92.97</v>
      </c>
      <c r="AS60">
        <v>102.29</v>
      </c>
      <c r="AT60">
        <v>105.95</v>
      </c>
      <c r="AU60">
        <v>74.05</v>
      </c>
      <c r="AV60">
        <v>104.48</v>
      </c>
      <c r="AW60">
        <v>110.78</v>
      </c>
      <c r="AX60">
        <v>110.69</v>
      </c>
      <c r="AY60">
        <v>81.48</v>
      </c>
      <c r="AZ60">
        <v>104.68</v>
      </c>
      <c r="BA60">
        <v>111.39</v>
      </c>
      <c r="BB60">
        <v>117.58</v>
      </c>
      <c r="BC60">
        <v>83.97</v>
      </c>
      <c r="BD60">
        <v>103.87</v>
      </c>
      <c r="BE60">
        <v>110.68</v>
      </c>
      <c r="BF60">
        <v>111.92</v>
      </c>
      <c r="BG60">
        <v>76.48</v>
      </c>
      <c r="BH60">
        <v>101.14</v>
      </c>
      <c r="BI60">
        <v>110.22</v>
      </c>
      <c r="BJ60">
        <v>112.96</v>
      </c>
      <c r="BK60">
        <v>84.22</v>
      </c>
      <c r="BL60">
        <v>101.76</v>
      </c>
      <c r="BM60">
        <v>109.31</v>
      </c>
      <c r="BN60">
        <v>111.18</v>
      </c>
      <c r="BO60">
        <v>82.37</v>
      </c>
      <c r="BP60">
        <v>100.96</v>
      </c>
      <c r="BQ60">
        <v>108.41</v>
      </c>
      <c r="BR60">
        <v>113.81</v>
      </c>
      <c r="BS60">
        <v>83.72</v>
      </c>
      <c r="BT60">
        <v>106.63</v>
      </c>
      <c r="BU60">
        <v>110.32</v>
      </c>
      <c r="BV60">
        <v>113.2</v>
      </c>
      <c r="BW60">
        <v>87.07</v>
      </c>
    </row>
    <row r="61" spans="1:75" x14ac:dyDescent="0.3">
      <c r="A61" s="5" t="s">
        <v>42</v>
      </c>
      <c r="B61" s="16" t="s">
        <v>51</v>
      </c>
      <c r="C61">
        <f>_xll.BDH($B61,$B$55,"1/1/1999","","Dir=H","Dts=H","Sort=A","Quote=C","QtTyp=Y","Days=T","Per=cq","DtFmt=D","UseDPDF=Y","cols=73;rows=1")</f>
        <v>76.94</v>
      </c>
      <c r="D61">
        <v>83.36</v>
      </c>
      <c r="E61">
        <v>84.09</v>
      </c>
      <c r="F61">
        <v>86.31</v>
      </c>
      <c r="G61">
        <v>80.52</v>
      </c>
      <c r="H61">
        <v>87.9</v>
      </c>
      <c r="I61">
        <v>86.8</v>
      </c>
      <c r="J61">
        <v>87.23</v>
      </c>
      <c r="K61">
        <v>84.62</v>
      </c>
      <c r="L61">
        <v>91.37</v>
      </c>
      <c r="M61">
        <v>90.21</v>
      </c>
      <c r="N61">
        <v>91.57</v>
      </c>
      <c r="O61">
        <v>84.84</v>
      </c>
      <c r="P61">
        <v>92.96</v>
      </c>
      <c r="Q61">
        <v>92.93</v>
      </c>
      <c r="R61">
        <v>93</v>
      </c>
      <c r="S61">
        <v>85.75</v>
      </c>
      <c r="T61">
        <v>94.12</v>
      </c>
      <c r="U61">
        <v>95.48</v>
      </c>
      <c r="V61">
        <v>94.95</v>
      </c>
      <c r="W61">
        <v>88.27</v>
      </c>
      <c r="X61">
        <v>97.17</v>
      </c>
      <c r="Y61">
        <v>96.41</v>
      </c>
      <c r="Z61">
        <v>97.51</v>
      </c>
      <c r="AA61">
        <v>89.53</v>
      </c>
      <c r="AB61">
        <v>99.87</v>
      </c>
      <c r="AC61">
        <v>99.29</v>
      </c>
      <c r="AD61">
        <v>99.52</v>
      </c>
      <c r="AE61">
        <v>97.18</v>
      </c>
      <c r="AF61">
        <v>106.15</v>
      </c>
      <c r="AG61">
        <v>106.11</v>
      </c>
      <c r="AH61">
        <v>109.25</v>
      </c>
      <c r="AI61">
        <v>100.02</v>
      </c>
      <c r="AJ61">
        <v>109.03</v>
      </c>
      <c r="AK61">
        <v>109.91</v>
      </c>
      <c r="AL61">
        <v>110.32</v>
      </c>
      <c r="AM61">
        <v>102.94</v>
      </c>
      <c r="AN61">
        <v>111.61</v>
      </c>
      <c r="AO61">
        <v>110.81</v>
      </c>
      <c r="AP61">
        <v>106.58</v>
      </c>
      <c r="AQ61">
        <v>96.13</v>
      </c>
      <c r="AR61">
        <v>103.03</v>
      </c>
      <c r="AS61">
        <v>104</v>
      </c>
      <c r="AT61">
        <v>103.47</v>
      </c>
      <c r="AU61">
        <v>92.3</v>
      </c>
      <c r="AV61">
        <v>101.28</v>
      </c>
      <c r="AW61">
        <v>104.09</v>
      </c>
      <c r="AX61">
        <v>102.33</v>
      </c>
      <c r="AY61">
        <v>97.97</v>
      </c>
      <c r="AZ61">
        <v>105.49</v>
      </c>
      <c r="BA61">
        <v>107.3</v>
      </c>
      <c r="BB61">
        <v>104.9</v>
      </c>
      <c r="BC61">
        <v>103.1</v>
      </c>
      <c r="BD61">
        <v>108.77</v>
      </c>
      <c r="BE61">
        <v>109.27</v>
      </c>
      <c r="BF61">
        <v>106.62</v>
      </c>
      <c r="BG61">
        <v>99.67</v>
      </c>
      <c r="BH61">
        <v>108.11</v>
      </c>
      <c r="BI61">
        <v>109.95</v>
      </c>
      <c r="BJ61">
        <v>106.91</v>
      </c>
      <c r="BK61">
        <v>100.89</v>
      </c>
      <c r="BL61">
        <v>107.86</v>
      </c>
      <c r="BM61">
        <v>109.82</v>
      </c>
      <c r="BN61">
        <v>107.63</v>
      </c>
      <c r="BO61">
        <v>103.13</v>
      </c>
      <c r="BP61">
        <v>109.81</v>
      </c>
      <c r="BQ61">
        <v>111.6</v>
      </c>
      <c r="BR61">
        <v>109.68</v>
      </c>
      <c r="BS61">
        <v>104.39</v>
      </c>
      <c r="BT61">
        <v>114.5</v>
      </c>
      <c r="BU61">
        <v>113.23</v>
      </c>
      <c r="BV61">
        <v>111.83</v>
      </c>
      <c r="BW61">
        <v>107.55</v>
      </c>
    </row>
    <row r="62" spans="1:75" x14ac:dyDescent="0.3">
      <c r="A62" s="5" t="s">
        <v>60</v>
      </c>
      <c r="B62" s="16" t="s">
        <v>52</v>
      </c>
      <c r="C62">
        <f>_xll.BDH($B62,$B$55,"1/1/1999","","Dir=H","Dts=H","Sort=A","Quote=C","QtTyp=Y","Days=T","Per=cq","DtFmt=D","UseDPDF=Y","cols=73;rows=1")</f>
        <v>60.17</v>
      </c>
      <c r="D62">
        <v>59.71</v>
      </c>
      <c r="E62">
        <v>65.48</v>
      </c>
      <c r="F62">
        <v>66.760000000000005</v>
      </c>
      <c r="G62">
        <v>64.650000000000006</v>
      </c>
      <c r="H62">
        <v>64.89</v>
      </c>
      <c r="I62">
        <v>71.150000000000006</v>
      </c>
      <c r="J62">
        <v>71.22</v>
      </c>
      <c r="K62">
        <v>73.78</v>
      </c>
      <c r="L62">
        <v>72.41</v>
      </c>
      <c r="M62">
        <v>77.069999999999993</v>
      </c>
      <c r="N62">
        <v>78.16</v>
      </c>
      <c r="O62">
        <v>78.180000000000007</v>
      </c>
      <c r="P62">
        <v>76.37</v>
      </c>
      <c r="Q62">
        <v>80.59</v>
      </c>
      <c r="R62">
        <v>80.34</v>
      </c>
      <c r="S62">
        <v>71.8</v>
      </c>
      <c r="T62">
        <v>69.31</v>
      </c>
      <c r="U62">
        <v>74.05</v>
      </c>
      <c r="V62">
        <v>73.069999999999993</v>
      </c>
      <c r="W62">
        <v>77.39</v>
      </c>
      <c r="X62">
        <v>75.599999999999994</v>
      </c>
      <c r="Y62">
        <v>79.540000000000006</v>
      </c>
      <c r="Z62">
        <v>78.680000000000007</v>
      </c>
      <c r="AA62">
        <v>75.099999999999994</v>
      </c>
      <c r="AB62">
        <v>75.290000000000006</v>
      </c>
      <c r="AC62">
        <v>78.95</v>
      </c>
      <c r="AD62">
        <v>77.14</v>
      </c>
      <c r="AE62">
        <v>83.16</v>
      </c>
      <c r="AF62">
        <v>80.819999999999993</v>
      </c>
      <c r="AG62">
        <v>86.26</v>
      </c>
      <c r="AH62">
        <v>85.54</v>
      </c>
      <c r="AI62">
        <v>96.46</v>
      </c>
      <c r="AJ62">
        <v>90.6</v>
      </c>
      <c r="AK62">
        <v>97.46</v>
      </c>
      <c r="AL62">
        <v>95.75</v>
      </c>
      <c r="AM62">
        <v>102.1</v>
      </c>
      <c r="AN62">
        <v>97.83</v>
      </c>
      <c r="AO62">
        <v>102.86</v>
      </c>
      <c r="AP62">
        <v>100.52</v>
      </c>
      <c r="AQ62">
        <v>99.65</v>
      </c>
      <c r="AR62">
        <v>96.44</v>
      </c>
      <c r="AS62">
        <v>102.06</v>
      </c>
      <c r="AT62">
        <v>101.01</v>
      </c>
      <c r="AU62">
        <v>101.71</v>
      </c>
      <c r="AV62">
        <v>96.34</v>
      </c>
      <c r="AW62">
        <v>102.18</v>
      </c>
      <c r="AX62">
        <v>99.77</v>
      </c>
      <c r="AY62">
        <v>113.36</v>
      </c>
      <c r="AZ62">
        <v>107.56</v>
      </c>
      <c r="BA62">
        <v>113.58</v>
      </c>
      <c r="BB62">
        <v>109.92</v>
      </c>
      <c r="BC62">
        <v>118.83</v>
      </c>
      <c r="BD62">
        <v>111.29</v>
      </c>
      <c r="BE62">
        <v>118.63</v>
      </c>
      <c r="BF62">
        <v>114.37</v>
      </c>
      <c r="BG62">
        <v>122.73</v>
      </c>
      <c r="BH62">
        <v>116</v>
      </c>
      <c r="BI62">
        <v>122.99</v>
      </c>
      <c r="BJ62">
        <v>118.87</v>
      </c>
      <c r="BK62">
        <v>128.47</v>
      </c>
      <c r="BL62">
        <v>121.4</v>
      </c>
      <c r="BM62">
        <v>129.24</v>
      </c>
      <c r="BN62">
        <v>124.64</v>
      </c>
      <c r="BO62">
        <v>130.66999999999999</v>
      </c>
      <c r="BP62">
        <v>124.83</v>
      </c>
      <c r="BQ62">
        <v>132.52000000000001</v>
      </c>
      <c r="BR62">
        <v>128.35</v>
      </c>
      <c r="BS62">
        <v>133.84</v>
      </c>
      <c r="BT62">
        <v>129.05000000000001</v>
      </c>
      <c r="BU62">
        <v>136.59</v>
      </c>
      <c r="BV62">
        <v>131.22999999999999</v>
      </c>
      <c r="BW62">
        <v>138.78</v>
      </c>
    </row>
    <row r="63" spans="1:75" x14ac:dyDescent="0.3">
      <c r="A63" s="5" t="s">
        <v>61</v>
      </c>
      <c r="B63" s="16" t="s">
        <v>53</v>
      </c>
      <c r="C63">
        <f>_xll.BDH($B63,$B$55,"1/1/1999","","Dir=H","Dts=H","Sort=A","Quote=C","QtTyp=Y","Days=T","Per=cq","DtFmt=D","UseDPDF=Y","cols=73;rows=1")</f>
        <v>144.52000000000001</v>
      </c>
      <c r="D63">
        <v>148.63</v>
      </c>
      <c r="E63">
        <v>148.72</v>
      </c>
      <c r="F63">
        <v>143.94999999999999</v>
      </c>
      <c r="G63">
        <v>140.19</v>
      </c>
      <c r="H63">
        <v>133.35</v>
      </c>
      <c r="I63">
        <v>131.32</v>
      </c>
      <c r="J63">
        <v>135.05000000000001</v>
      </c>
      <c r="K63">
        <v>142.34</v>
      </c>
      <c r="L63">
        <v>146.97999999999999</v>
      </c>
      <c r="M63">
        <v>146.16</v>
      </c>
      <c r="N63">
        <v>141.04</v>
      </c>
      <c r="O63">
        <v>140.27000000000001</v>
      </c>
      <c r="P63">
        <v>139.75</v>
      </c>
      <c r="Q63">
        <v>133.84</v>
      </c>
      <c r="R63">
        <v>126.93</v>
      </c>
      <c r="S63">
        <v>120.22</v>
      </c>
      <c r="T63">
        <v>113.7</v>
      </c>
      <c r="U63">
        <v>109.33</v>
      </c>
      <c r="V63">
        <v>108.4</v>
      </c>
      <c r="W63">
        <v>106.5</v>
      </c>
      <c r="X63">
        <v>103.77</v>
      </c>
      <c r="Y63">
        <v>102.36</v>
      </c>
      <c r="Z63">
        <v>103.24</v>
      </c>
      <c r="AA63">
        <v>103.8</v>
      </c>
      <c r="AB63">
        <v>103.18</v>
      </c>
      <c r="AC63">
        <v>102.13</v>
      </c>
      <c r="AD63">
        <v>100.85</v>
      </c>
      <c r="AE63">
        <v>98.14</v>
      </c>
      <c r="AF63">
        <v>100.77</v>
      </c>
      <c r="AG63">
        <v>112.16</v>
      </c>
      <c r="AH63">
        <v>101.04</v>
      </c>
      <c r="AI63">
        <v>105.07</v>
      </c>
      <c r="AJ63">
        <v>106.28</v>
      </c>
      <c r="AK63">
        <v>106.02</v>
      </c>
      <c r="AL63">
        <v>104.73</v>
      </c>
      <c r="AM63">
        <v>104.97</v>
      </c>
      <c r="AN63">
        <v>105.63</v>
      </c>
      <c r="AO63">
        <v>104.64</v>
      </c>
      <c r="AP63">
        <v>103.03</v>
      </c>
      <c r="AQ63">
        <v>100.57</v>
      </c>
      <c r="AR63">
        <v>97.4</v>
      </c>
      <c r="AS63">
        <v>95.66</v>
      </c>
      <c r="AT63">
        <v>96.45</v>
      </c>
      <c r="AU63">
        <v>98.67</v>
      </c>
      <c r="AV63">
        <v>101.14</v>
      </c>
      <c r="AW63">
        <v>100.37</v>
      </c>
      <c r="AX63">
        <v>99.82</v>
      </c>
      <c r="AY63">
        <v>100.71</v>
      </c>
      <c r="AZ63">
        <v>101.38</v>
      </c>
      <c r="BA63">
        <v>101.07</v>
      </c>
      <c r="BB63">
        <v>98.35</v>
      </c>
      <c r="BC63">
        <v>99.8</v>
      </c>
      <c r="BD63">
        <v>99.82</v>
      </c>
      <c r="BE63">
        <v>101.58</v>
      </c>
      <c r="BF63">
        <v>104.01</v>
      </c>
      <c r="BG63">
        <v>108.4</v>
      </c>
      <c r="BH63">
        <v>112.92</v>
      </c>
      <c r="BI63">
        <v>113.9</v>
      </c>
      <c r="BJ63">
        <v>109.44</v>
      </c>
      <c r="BK63">
        <v>107.57</v>
      </c>
      <c r="BL63">
        <v>105.45</v>
      </c>
      <c r="BM63">
        <v>105.17</v>
      </c>
      <c r="BN63">
        <v>105.03</v>
      </c>
      <c r="BO63">
        <v>106.95</v>
      </c>
      <c r="BP63">
        <v>107.74</v>
      </c>
      <c r="BQ63">
        <v>106.89</v>
      </c>
      <c r="BR63">
        <v>104.56</v>
      </c>
      <c r="BS63">
        <v>109.3</v>
      </c>
      <c r="BT63">
        <v>109.22</v>
      </c>
      <c r="BU63">
        <v>109.5</v>
      </c>
      <c r="BV63">
        <v>108.52</v>
      </c>
      <c r="BW63">
        <v>111.08</v>
      </c>
    </row>
    <row r="64" spans="1:75" x14ac:dyDescent="0.3">
      <c r="A64" s="5" t="s">
        <v>62</v>
      </c>
      <c r="B64" s="16" t="s">
        <v>54</v>
      </c>
      <c r="C64">
        <f>_xll.BDH($B64,$B$55,"1/1/1999","","Dir=H","Dts=H","Sort=A","Quote=C","QtTyp=Y","Days=T","Per=cq","DtFmt=D","UseDPDF=Y","cols=73;rows=1")</f>
        <v>78.89</v>
      </c>
      <c r="D64">
        <v>78.42</v>
      </c>
      <c r="E64">
        <v>80.78</v>
      </c>
      <c r="F64">
        <v>78.319999999999993</v>
      </c>
      <c r="G64">
        <v>83.31</v>
      </c>
      <c r="H64">
        <v>82.25</v>
      </c>
      <c r="I64">
        <v>83.99</v>
      </c>
      <c r="J64">
        <v>80.069999999999993</v>
      </c>
      <c r="K64">
        <v>85.67</v>
      </c>
      <c r="L64">
        <v>84.44</v>
      </c>
      <c r="M64">
        <v>87.23</v>
      </c>
      <c r="N64">
        <v>84.89</v>
      </c>
      <c r="O64">
        <v>88.57</v>
      </c>
      <c r="P64">
        <v>87.75</v>
      </c>
      <c r="Q64">
        <v>90.39</v>
      </c>
      <c r="R64">
        <v>86.84</v>
      </c>
      <c r="S64">
        <v>89.87</v>
      </c>
      <c r="T64">
        <v>89.3</v>
      </c>
      <c r="U64">
        <v>92.5</v>
      </c>
      <c r="V64">
        <v>87.84</v>
      </c>
      <c r="W64">
        <v>90.71</v>
      </c>
      <c r="X64">
        <v>90.73</v>
      </c>
      <c r="Y64">
        <v>92.64</v>
      </c>
      <c r="Z64">
        <v>88.39</v>
      </c>
      <c r="AA64">
        <v>92.96</v>
      </c>
      <c r="AB64">
        <v>92.34</v>
      </c>
      <c r="AC64">
        <v>94.94</v>
      </c>
      <c r="AD64">
        <v>90.5</v>
      </c>
      <c r="AE64">
        <v>93.92</v>
      </c>
      <c r="AF64">
        <v>93.18</v>
      </c>
      <c r="AG64">
        <v>95.17</v>
      </c>
      <c r="AH64">
        <v>92.42</v>
      </c>
      <c r="AI64">
        <v>97.63</v>
      </c>
      <c r="AJ64">
        <v>96.84</v>
      </c>
      <c r="AK64">
        <v>99.36</v>
      </c>
      <c r="AL64">
        <v>94.4</v>
      </c>
      <c r="AM64">
        <v>100.25</v>
      </c>
      <c r="AN64">
        <v>99.52</v>
      </c>
      <c r="AO64">
        <v>101.55</v>
      </c>
      <c r="AP64">
        <v>95.27</v>
      </c>
      <c r="AQ64">
        <v>101.69</v>
      </c>
      <c r="AR64">
        <v>101.19</v>
      </c>
      <c r="AS64">
        <v>103.65</v>
      </c>
      <c r="AT64">
        <v>98.46</v>
      </c>
      <c r="AU64">
        <v>102.14</v>
      </c>
      <c r="AV64">
        <v>99.38</v>
      </c>
      <c r="AW64">
        <v>102.16</v>
      </c>
      <c r="AX64">
        <v>96.32</v>
      </c>
      <c r="AY64">
        <v>105.26</v>
      </c>
      <c r="AZ64">
        <v>102.76</v>
      </c>
      <c r="BA64">
        <v>105.74</v>
      </c>
      <c r="BB64">
        <v>100.24</v>
      </c>
      <c r="BC64">
        <v>103.24</v>
      </c>
      <c r="BD64">
        <v>101.44</v>
      </c>
      <c r="BE64">
        <v>103.74</v>
      </c>
      <c r="BF64">
        <v>97.86</v>
      </c>
      <c r="BG64">
        <v>104.93</v>
      </c>
      <c r="BH64">
        <v>102.69</v>
      </c>
      <c r="BI64">
        <v>105.48</v>
      </c>
      <c r="BJ64">
        <v>100.2</v>
      </c>
      <c r="BK64">
        <v>103.43</v>
      </c>
      <c r="BL64">
        <v>101.43</v>
      </c>
      <c r="BM64">
        <v>103.88</v>
      </c>
      <c r="BN64">
        <v>98.24</v>
      </c>
      <c r="BO64">
        <v>103.98</v>
      </c>
      <c r="BP64">
        <v>102.2</v>
      </c>
      <c r="BQ64">
        <v>104.85</v>
      </c>
      <c r="BR64">
        <v>99.44</v>
      </c>
      <c r="BS64">
        <v>104.68</v>
      </c>
      <c r="BT64">
        <v>103.27</v>
      </c>
      <c r="BU64">
        <v>105.37</v>
      </c>
      <c r="BV64">
        <v>100.06</v>
      </c>
      <c r="BW64">
        <v>105.79</v>
      </c>
    </row>
    <row r="65" spans="1:75" x14ac:dyDescent="0.3">
      <c r="A65" s="5" t="s">
        <v>43</v>
      </c>
      <c r="B65" s="16" t="s">
        <v>55</v>
      </c>
      <c r="C65">
        <f>_xll.BDH($B65,$B$55,"1/1/1999","","Dir=H","Dts=H","Sort=A","Quote=C","QtTyp=Y","Days=T","Per=cq","DtFmt=D","UseDPDF=Y","cols=73;rows=1")</f>
        <v>85.95</v>
      </c>
      <c r="D65">
        <v>83.14</v>
      </c>
      <c r="E65">
        <v>91.54</v>
      </c>
      <c r="F65">
        <v>90.95</v>
      </c>
      <c r="G65">
        <v>91.99</v>
      </c>
      <c r="H65">
        <v>87.97</v>
      </c>
      <c r="I65">
        <v>96.59</v>
      </c>
      <c r="J65">
        <v>93.4</v>
      </c>
      <c r="K65">
        <v>94.7</v>
      </c>
      <c r="L65">
        <v>90.07</v>
      </c>
      <c r="M65">
        <v>98.62</v>
      </c>
      <c r="N65">
        <v>95.22</v>
      </c>
      <c r="O65">
        <v>93.96</v>
      </c>
      <c r="P65">
        <v>90.4</v>
      </c>
      <c r="Q65">
        <v>99.25</v>
      </c>
      <c r="R65">
        <v>95.05</v>
      </c>
      <c r="S65">
        <v>94.62</v>
      </c>
      <c r="T65">
        <v>90.15</v>
      </c>
      <c r="U65">
        <v>101.05</v>
      </c>
      <c r="V65">
        <v>97.02</v>
      </c>
      <c r="W65">
        <v>93.43</v>
      </c>
      <c r="X65">
        <v>90.03</v>
      </c>
      <c r="Y65">
        <v>98.71</v>
      </c>
      <c r="Z65">
        <v>95.61</v>
      </c>
      <c r="AA65">
        <v>94.52</v>
      </c>
      <c r="AB65">
        <v>92.51</v>
      </c>
      <c r="AC65">
        <v>100.93</v>
      </c>
      <c r="AD65">
        <v>98.33</v>
      </c>
      <c r="AE65">
        <v>96.67</v>
      </c>
      <c r="AF65">
        <v>93.46</v>
      </c>
      <c r="AG65">
        <v>103.74</v>
      </c>
      <c r="AH65">
        <v>101.87</v>
      </c>
      <c r="AI65">
        <v>103.88</v>
      </c>
      <c r="AJ65">
        <v>100.21</v>
      </c>
      <c r="AK65">
        <v>110.1</v>
      </c>
      <c r="AL65">
        <v>106.28</v>
      </c>
      <c r="AM65">
        <v>107.71</v>
      </c>
      <c r="AN65">
        <v>104.2</v>
      </c>
      <c r="AO65">
        <v>111.32</v>
      </c>
      <c r="AP65">
        <v>106.05</v>
      </c>
      <c r="AQ65">
        <v>98.27</v>
      </c>
      <c r="AR65">
        <v>91.87</v>
      </c>
      <c r="AS65">
        <v>99.08</v>
      </c>
      <c r="AT65">
        <v>95.77</v>
      </c>
      <c r="AU65">
        <v>99.77</v>
      </c>
      <c r="AV65">
        <v>95.14</v>
      </c>
      <c r="AW65">
        <v>103.83</v>
      </c>
      <c r="AX65">
        <v>101.26</v>
      </c>
      <c r="AY65">
        <v>103.92</v>
      </c>
      <c r="AZ65">
        <v>97.82</v>
      </c>
      <c r="BA65">
        <v>105.88</v>
      </c>
      <c r="BB65">
        <v>101.71</v>
      </c>
      <c r="BC65">
        <v>105.96</v>
      </c>
      <c r="BD65">
        <v>99.27</v>
      </c>
      <c r="BE65">
        <v>107.19</v>
      </c>
      <c r="BF65">
        <v>101.7</v>
      </c>
      <c r="BG65">
        <v>104.77</v>
      </c>
      <c r="BH65">
        <v>99.71</v>
      </c>
      <c r="BI65">
        <v>108.21</v>
      </c>
      <c r="BJ65">
        <v>103.47</v>
      </c>
      <c r="BK65">
        <v>107.86</v>
      </c>
      <c r="BL65">
        <v>101.5</v>
      </c>
      <c r="BM65">
        <v>111.19</v>
      </c>
      <c r="BN65">
        <v>105.66</v>
      </c>
      <c r="BO65">
        <v>109.63</v>
      </c>
      <c r="BP65">
        <v>104.11</v>
      </c>
      <c r="BQ65">
        <v>113.47</v>
      </c>
      <c r="BR65">
        <v>108.78</v>
      </c>
      <c r="BS65">
        <v>111.45</v>
      </c>
      <c r="BT65">
        <v>108.09</v>
      </c>
      <c r="BU65">
        <v>116.01</v>
      </c>
      <c r="BV65">
        <v>110.95</v>
      </c>
      <c r="BW65">
        <v>115.73</v>
      </c>
    </row>
    <row r="66" spans="1:75" x14ac:dyDescent="0.3">
      <c r="A66" s="5" t="s">
        <v>44</v>
      </c>
      <c r="B66" s="16" t="s">
        <v>56</v>
      </c>
      <c r="C66">
        <f>_xll.BDH($B66,$B$55,"1/1/1999","","Dir=H","Dts=H","Sort=A","Quote=C","QtTyp=Y","Days=T","Per=cq","DtFmt=D","UseDPDF=Y","cols=73;rows=1")</f>
        <v>89.47</v>
      </c>
      <c r="D66">
        <v>87.05</v>
      </c>
      <c r="E66">
        <v>89.62</v>
      </c>
      <c r="F66">
        <v>88.28</v>
      </c>
      <c r="G66">
        <v>90.88</v>
      </c>
      <c r="H66">
        <v>88.72</v>
      </c>
      <c r="I66">
        <v>91.03</v>
      </c>
      <c r="J66">
        <v>89.39</v>
      </c>
      <c r="K66">
        <v>91.28</v>
      </c>
      <c r="L66">
        <v>88.82</v>
      </c>
      <c r="M66">
        <v>91.43</v>
      </c>
      <c r="N66">
        <v>90.06</v>
      </c>
      <c r="O66">
        <v>92.76</v>
      </c>
      <c r="P66">
        <v>90.4</v>
      </c>
      <c r="Q66">
        <v>93.37</v>
      </c>
      <c r="R66">
        <v>91.82</v>
      </c>
      <c r="S66">
        <v>93.18</v>
      </c>
      <c r="T66">
        <v>90.57</v>
      </c>
      <c r="U66">
        <v>93.59</v>
      </c>
      <c r="V66">
        <v>91.76</v>
      </c>
      <c r="W66">
        <v>93.44</v>
      </c>
      <c r="X66">
        <v>90.75</v>
      </c>
      <c r="Y66">
        <v>93.42</v>
      </c>
      <c r="Z66">
        <v>91.46</v>
      </c>
      <c r="AA66">
        <v>93.65</v>
      </c>
      <c r="AB66">
        <v>91.27</v>
      </c>
      <c r="AC66">
        <v>93.94</v>
      </c>
      <c r="AD66">
        <v>91.63</v>
      </c>
      <c r="AE66">
        <v>94.58</v>
      </c>
      <c r="AF66">
        <v>91.62</v>
      </c>
      <c r="AG66">
        <v>94.15</v>
      </c>
      <c r="AH66">
        <v>91.62</v>
      </c>
      <c r="AI66">
        <v>95.78</v>
      </c>
      <c r="AJ66">
        <v>92.8</v>
      </c>
      <c r="AK66">
        <v>95.33</v>
      </c>
      <c r="AL66">
        <v>92.12</v>
      </c>
      <c r="AM66">
        <v>97.97</v>
      </c>
      <c r="AN66">
        <v>95.16</v>
      </c>
      <c r="AO66">
        <v>98.11</v>
      </c>
      <c r="AP66">
        <v>95.19</v>
      </c>
      <c r="AQ66">
        <v>99.26</v>
      </c>
      <c r="AR66">
        <v>96.26</v>
      </c>
      <c r="AS66">
        <v>99.68</v>
      </c>
      <c r="AT66">
        <v>97.76</v>
      </c>
      <c r="AU66">
        <v>101.93</v>
      </c>
      <c r="AV66">
        <v>98.05</v>
      </c>
      <c r="AW66">
        <v>101.25</v>
      </c>
      <c r="AX66">
        <v>98.77</v>
      </c>
      <c r="AY66">
        <v>103.65</v>
      </c>
      <c r="AZ66">
        <v>99.8</v>
      </c>
      <c r="BA66">
        <v>102.78</v>
      </c>
      <c r="BB66">
        <v>100.2</v>
      </c>
      <c r="BC66">
        <v>104.04</v>
      </c>
      <c r="BD66">
        <v>100.32</v>
      </c>
      <c r="BE66">
        <v>103.53</v>
      </c>
      <c r="BF66">
        <v>101.32</v>
      </c>
      <c r="BG66">
        <v>103.8</v>
      </c>
      <c r="BH66">
        <v>100.59</v>
      </c>
      <c r="BI66">
        <v>103.53</v>
      </c>
      <c r="BJ66">
        <v>101.65</v>
      </c>
      <c r="BK66">
        <v>104.79</v>
      </c>
      <c r="BL66">
        <v>100.83</v>
      </c>
      <c r="BM66">
        <v>103.92</v>
      </c>
      <c r="BN66">
        <v>102.75</v>
      </c>
      <c r="BO66">
        <v>106.98</v>
      </c>
      <c r="BP66">
        <v>103.11</v>
      </c>
      <c r="BQ66">
        <v>106.15</v>
      </c>
      <c r="BR66">
        <v>104.44</v>
      </c>
      <c r="BS66">
        <v>108.61</v>
      </c>
      <c r="BT66">
        <v>105.54</v>
      </c>
      <c r="BU66">
        <v>108.63</v>
      </c>
      <c r="BV66">
        <v>106.94</v>
      </c>
      <c r="BW66">
        <v>111.1</v>
      </c>
    </row>
    <row r="67" spans="1:75" x14ac:dyDescent="0.3">
      <c r="A67" s="5" t="s">
        <v>45</v>
      </c>
      <c r="B67" s="16" t="s">
        <v>57</v>
      </c>
      <c r="C67">
        <f>_xll.BDH($B67,$B$55,"1/1/1999","","Dir=H","Dts=H","Sort=A","Quote=C","QtTyp=Y","Days=T","Per=cq","DtFmt=D","UseDPDF=Y","cols=73;rows=1")</f>
        <v>95.65</v>
      </c>
      <c r="D67">
        <v>92.64</v>
      </c>
      <c r="E67">
        <v>98.7</v>
      </c>
      <c r="F67">
        <v>98.15</v>
      </c>
      <c r="G67">
        <v>100.42</v>
      </c>
      <c r="H67">
        <v>96.17</v>
      </c>
      <c r="I67">
        <v>101.56</v>
      </c>
      <c r="J67">
        <v>98.81</v>
      </c>
      <c r="K67">
        <v>98.87</v>
      </c>
      <c r="L67">
        <v>94.51</v>
      </c>
      <c r="M67">
        <v>99.86</v>
      </c>
      <c r="N67">
        <v>97.99</v>
      </c>
      <c r="O67">
        <v>97.02</v>
      </c>
      <c r="P67">
        <v>93.56</v>
      </c>
      <c r="Q67">
        <v>98.37</v>
      </c>
      <c r="R67">
        <v>94.92</v>
      </c>
      <c r="S67">
        <v>95.86</v>
      </c>
      <c r="T67">
        <v>92.15</v>
      </c>
      <c r="U67">
        <v>98.42</v>
      </c>
      <c r="V67">
        <v>95.08</v>
      </c>
      <c r="W67">
        <v>98.4</v>
      </c>
      <c r="X67">
        <v>95.47</v>
      </c>
      <c r="Y67">
        <v>99.95</v>
      </c>
      <c r="Z67">
        <v>97.37</v>
      </c>
      <c r="AA67">
        <v>98.22</v>
      </c>
      <c r="AB67">
        <v>95.71</v>
      </c>
      <c r="AC67">
        <v>100.24</v>
      </c>
      <c r="AD67">
        <v>98.26</v>
      </c>
      <c r="AE67">
        <v>101.21</v>
      </c>
      <c r="AF67">
        <v>96.94</v>
      </c>
      <c r="AG67">
        <v>101.78</v>
      </c>
      <c r="AH67">
        <v>99.56</v>
      </c>
      <c r="AI67">
        <v>102.17</v>
      </c>
      <c r="AJ67">
        <v>98.2</v>
      </c>
      <c r="AK67">
        <v>103.44</v>
      </c>
      <c r="AL67">
        <v>100.13</v>
      </c>
      <c r="AM67">
        <v>104.07</v>
      </c>
      <c r="AN67">
        <v>101.45</v>
      </c>
      <c r="AO67">
        <v>106</v>
      </c>
      <c r="AP67">
        <v>102.34</v>
      </c>
      <c r="AQ67">
        <v>102.16</v>
      </c>
      <c r="AR67">
        <v>97.85</v>
      </c>
      <c r="AS67">
        <v>102.93</v>
      </c>
      <c r="AT67">
        <v>99.84</v>
      </c>
      <c r="AU67">
        <v>101.58</v>
      </c>
      <c r="AV67">
        <v>96.99</v>
      </c>
      <c r="AW67">
        <v>102.04</v>
      </c>
      <c r="AX67">
        <v>99.4</v>
      </c>
      <c r="AY67">
        <v>102.74</v>
      </c>
      <c r="AZ67">
        <v>97.18</v>
      </c>
      <c r="BA67">
        <v>101.77</v>
      </c>
      <c r="BB67">
        <v>98.22</v>
      </c>
      <c r="BC67">
        <v>101.93</v>
      </c>
      <c r="BD67">
        <v>96.51</v>
      </c>
      <c r="BE67">
        <v>101.88</v>
      </c>
      <c r="BF67">
        <v>97.47</v>
      </c>
      <c r="BG67">
        <v>98.91</v>
      </c>
      <c r="BH67">
        <v>95.41</v>
      </c>
      <c r="BI67">
        <v>100.65</v>
      </c>
      <c r="BJ67">
        <v>96.09</v>
      </c>
      <c r="BK67">
        <v>98.82</v>
      </c>
      <c r="BL67">
        <v>94.37</v>
      </c>
      <c r="BM67">
        <v>100.12</v>
      </c>
      <c r="BN67">
        <v>95.99</v>
      </c>
      <c r="BO67">
        <v>98.61</v>
      </c>
      <c r="BP67">
        <v>94.64</v>
      </c>
      <c r="BQ67">
        <v>100.32</v>
      </c>
      <c r="BR67">
        <v>96.85</v>
      </c>
      <c r="BS67">
        <v>98.77</v>
      </c>
      <c r="BT67">
        <v>96.71</v>
      </c>
      <c r="BU67">
        <v>101.93</v>
      </c>
      <c r="BV67">
        <v>98.5</v>
      </c>
      <c r="BW67">
        <v>101.34</v>
      </c>
    </row>
    <row r="68" spans="1:75" x14ac:dyDescent="0.3">
      <c r="A68" t="s">
        <v>2</v>
      </c>
      <c r="B68" t="s">
        <v>2</v>
      </c>
      <c r="C68" t="s">
        <v>2</v>
      </c>
    </row>
    <row r="71" spans="1:75" ht="14.25" customHeight="1" x14ac:dyDescent="0.3">
      <c r="A71" s="8"/>
      <c r="B71" s="9" t="s">
        <v>38</v>
      </c>
      <c r="C71" s="9">
        <f>_xll.BDH($B$56,$B$55,"1/1/1999","","Dir=H","Dts=S","Sort=A","Quote=C","QtTyp=Y","Days=T","Per=cq","DtFmt=D","UseDPDF=Y","cols=73;rows=2")</f>
        <v>36250</v>
      </c>
      <c r="D71" s="9">
        <v>36341</v>
      </c>
      <c r="E71" s="9">
        <v>36433</v>
      </c>
      <c r="F71" s="9">
        <v>36525</v>
      </c>
      <c r="G71" s="9">
        <v>36616</v>
      </c>
      <c r="H71" s="9">
        <v>36707</v>
      </c>
      <c r="I71" s="9">
        <v>36799</v>
      </c>
      <c r="J71" s="9">
        <v>36891</v>
      </c>
      <c r="K71" s="9">
        <v>36981</v>
      </c>
      <c r="L71" s="9">
        <v>37072</v>
      </c>
      <c r="M71" s="9">
        <v>37164</v>
      </c>
      <c r="N71" s="9">
        <v>37256</v>
      </c>
      <c r="O71" s="9">
        <v>37346</v>
      </c>
      <c r="P71" s="9">
        <v>37437</v>
      </c>
      <c r="Q71" s="9">
        <v>37529</v>
      </c>
      <c r="R71" s="9">
        <v>37621</v>
      </c>
      <c r="S71" s="9">
        <v>37711</v>
      </c>
      <c r="T71" s="9">
        <v>37802</v>
      </c>
      <c r="U71" s="9">
        <v>37894</v>
      </c>
      <c r="V71" s="9">
        <v>37986</v>
      </c>
      <c r="W71" s="9">
        <v>38077</v>
      </c>
      <c r="X71" s="9">
        <v>38168</v>
      </c>
      <c r="Y71" s="9">
        <v>38260</v>
      </c>
      <c r="Z71" s="9">
        <v>38352</v>
      </c>
      <c r="AA71" s="9">
        <v>38442</v>
      </c>
      <c r="AB71" s="9">
        <v>38533</v>
      </c>
      <c r="AC71" s="9">
        <v>38625</v>
      </c>
      <c r="AD71" s="9">
        <v>38717</v>
      </c>
      <c r="AE71" s="9">
        <v>38807</v>
      </c>
      <c r="AF71" s="9">
        <v>38898</v>
      </c>
      <c r="AG71" s="9">
        <v>38990</v>
      </c>
      <c r="AH71" s="9">
        <v>39082</v>
      </c>
      <c r="AI71" s="9">
        <v>39172</v>
      </c>
      <c r="AJ71" s="9">
        <v>39263</v>
      </c>
      <c r="AK71" s="9">
        <v>39355</v>
      </c>
      <c r="AL71" s="9">
        <v>39447</v>
      </c>
      <c r="AM71" s="9">
        <v>39538</v>
      </c>
      <c r="AN71" s="9">
        <v>39629</v>
      </c>
      <c r="AO71" s="9">
        <v>39721</v>
      </c>
      <c r="AP71" s="9">
        <v>39813</v>
      </c>
      <c r="AQ71" s="9">
        <v>39903</v>
      </c>
      <c r="AR71" s="9">
        <v>39994</v>
      </c>
      <c r="AS71" s="9">
        <v>40086</v>
      </c>
      <c r="AT71" s="9">
        <v>40178</v>
      </c>
      <c r="AU71" s="9">
        <v>40268</v>
      </c>
      <c r="AV71" s="9">
        <v>40359</v>
      </c>
      <c r="AW71" s="9">
        <v>40451</v>
      </c>
      <c r="AX71" s="9">
        <v>40543</v>
      </c>
      <c r="AY71" s="9">
        <v>40633</v>
      </c>
      <c r="AZ71" s="9">
        <v>40724</v>
      </c>
      <c r="BA71" s="9">
        <v>40816</v>
      </c>
      <c r="BB71" s="9">
        <v>40908</v>
      </c>
      <c r="BC71" s="9">
        <v>40999</v>
      </c>
      <c r="BD71" s="9">
        <v>41090</v>
      </c>
      <c r="BE71" s="9">
        <v>41182</v>
      </c>
      <c r="BF71" s="9">
        <v>41274</v>
      </c>
      <c r="BG71" s="9">
        <v>41364</v>
      </c>
      <c r="BH71" s="9">
        <v>41455</v>
      </c>
      <c r="BI71" s="9">
        <v>41547</v>
      </c>
      <c r="BJ71" s="9">
        <v>41639</v>
      </c>
      <c r="BK71" s="9">
        <v>41729</v>
      </c>
      <c r="BL71" s="9">
        <v>41820</v>
      </c>
      <c r="BM71" s="9">
        <v>41912</v>
      </c>
      <c r="BN71" s="9">
        <v>42004</v>
      </c>
      <c r="BO71" s="6">
        <v>42094</v>
      </c>
      <c r="BP71" s="6">
        <v>42185</v>
      </c>
      <c r="BQ71" s="9">
        <v>42277</v>
      </c>
      <c r="BR71" s="6">
        <v>42369</v>
      </c>
      <c r="BS71" s="6">
        <v>42460</v>
      </c>
      <c r="BT71" s="6">
        <v>42551</v>
      </c>
      <c r="BU71" s="6">
        <v>42643</v>
      </c>
      <c r="BV71" s="6">
        <v>42735</v>
      </c>
      <c r="BW71" s="6">
        <v>42825</v>
      </c>
    </row>
    <row r="72" spans="1:75" x14ac:dyDescent="0.3">
      <c r="A72" s="13" t="s">
        <v>40</v>
      </c>
      <c r="B72" s="15" t="s">
        <v>46</v>
      </c>
      <c r="C72">
        <v>84.09</v>
      </c>
      <c r="D72">
        <v>86.16</v>
      </c>
      <c r="E72">
        <v>89.07</v>
      </c>
      <c r="F72">
        <v>89.69</v>
      </c>
      <c r="G72" s="14">
        <v>88.27</v>
      </c>
      <c r="H72" s="14">
        <v>89.57</v>
      </c>
      <c r="I72" s="14">
        <v>91.69</v>
      </c>
      <c r="J72" s="14">
        <v>91.05</v>
      </c>
      <c r="K72" s="14">
        <v>90.61</v>
      </c>
      <c r="L72" s="14">
        <v>91.34</v>
      </c>
      <c r="M72" s="14">
        <v>93.32</v>
      </c>
      <c r="N72" s="14">
        <v>92.59</v>
      </c>
      <c r="O72" s="14">
        <v>89.82</v>
      </c>
      <c r="P72" s="14">
        <v>92</v>
      </c>
      <c r="Q72" s="14">
        <v>94.44</v>
      </c>
      <c r="R72" s="14">
        <v>92.63</v>
      </c>
      <c r="S72" s="14">
        <v>89.45</v>
      </c>
      <c r="T72" s="14">
        <v>90.65</v>
      </c>
      <c r="U72" s="14">
        <v>94.02</v>
      </c>
      <c r="V72" s="14">
        <v>92.41</v>
      </c>
      <c r="W72" s="14">
        <v>90.97</v>
      </c>
      <c r="X72" s="14">
        <v>92.9</v>
      </c>
      <c r="Y72" s="14">
        <v>94.87</v>
      </c>
      <c r="Z72" s="14">
        <v>93.7</v>
      </c>
      <c r="AA72" s="14">
        <v>90.58</v>
      </c>
      <c r="AB72" s="14">
        <v>93.95</v>
      </c>
      <c r="AC72" s="14">
        <v>95.82</v>
      </c>
      <c r="AD72" s="14">
        <v>94.56</v>
      </c>
      <c r="AE72" s="14">
        <v>94.43</v>
      </c>
      <c r="AF72" s="14">
        <v>96.13</v>
      </c>
      <c r="AG72" s="14">
        <v>99.5</v>
      </c>
      <c r="AH72" s="14">
        <v>98.91</v>
      </c>
      <c r="AI72" s="14">
        <v>98.97</v>
      </c>
      <c r="AJ72" s="14">
        <v>100.04</v>
      </c>
      <c r="AK72" s="14">
        <v>103.23</v>
      </c>
      <c r="AL72" s="14">
        <v>101.73</v>
      </c>
      <c r="AM72" s="14">
        <v>101.27</v>
      </c>
      <c r="AN72" s="14">
        <v>103.46</v>
      </c>
      <c r="AO72" s="14">
        <v>104.52</v>
      </c>
      <c r="AP72" s="14">
        <v>99.52</v>
      </c>
      <c r="AQ72" s="14">
        <v>94.23</v>
      </c>
      <c r="AR72" s="14">
        <v>94.48</v>
      </c>
      <c r="AS72" s="14">
        <v>98.07</v>
      </c>
      <c r="AT72" s="14">
        <v>96.91</v>
      </c>
      <c r="AU72" s="14">
        <v>97.14</v>
      </c>
      <c r="AV72" s="14">
        <v>99.09</v>
      </c>
      <c r="AW72" s="14">
        <v>102.55</v>
      </c>
      <c r="AX72" s="14">
        <v>101.23</v>
      </c>
      <c r="AY72" s="14">
        <v>102.5</v>
      </c>
      <c r="AZ72" s="14">
        <v>102.79</v>
      </c>
      <c r="BA72" s="14">
        <v>105.91</v>
      </c>
      <c r="BB72" s="14">
        <v>103.05</v>
      </c>
      <c r="BC72" s="14">
        <v>104.23</v>
      </c>
      <c r="BD72" s="14">
        <v>103.39</v>
      </c>
      <c r="BE72" s="14">
        <v>106.13</v>
      </c>
      <c r="BF72" s="14">
        <v>102.91</v>
      </c>
      <c r="BG72" s="14">
        <v>102.73</v>
      </c>
      <c r="BH72" s="14">
        <v>104.17</v>
      </c>
      <c r="BI72" s="14">
        <v>107.32</v>
      </c>
      <c r="BJ72" s="14">
        <v>104.56</v>
      </c>
      <c r="BK72" s="14">
        <v>105.45</v>
      </c>
      <c r="BL72" s="14">
        <v>105.05</v>
      </c>
      <c r="BM72" s="14">
        <v>108.64</v>
      </c>
      <c r="BN72" s="14">
        <v>105.95</v>
      </c>
      <c r="BO72">
        <v>106.6</v>
      </c>
      <c r="BP72">
        <v>106.87</v>
      </c>
      <c r="BQ72">
        <v>110.33</v>
      </c>
      <c r="BR72">
        <v>107.87</v>
      </c>
      <c r="BS72">
        <v>107.92</v>
      </c>
      <c r="BT72">
        <v>110.34</v>
      </c>
      <c r="BU72">
        <v>112.02</v>
      </c>
      <c r="BV72">
        <v>109.34</v>
      </c>
      <c r="BW72">
        <v>111.05</v>
      </c>
    </row>
    <row r="73" spans="1:75" x14ac:dyDescent="0.3">
      <c r="A73" s="5" t="s">
        <v>58</v>
      </c>
      <c r="B73" s="16" t="s">
        <v>47</v>
      </c>
      <c r="G73" s="14">
        <f t="shared" ref="G73:G83" si="124">G57/C57-1</f>
        <v>-3.6978288886685862E-2</v>
      </c>
      <c r="H73" s="14">
        <f t="shared" ref="H73:BN76" si="125">H57/D57-1</f>
        <v>-4.1477640959170503E-2</v>
      </c>
      <c r="I73" s="14">
        <f t="shared" si="125"/>
        <v>-3.5937499999999956E-2</v>
      </c>
      <c r="J73" s="14">
        <f t="shared" si="125"/>
        <v>-5.271580532806186E-2</v>
      </c>
      <c r="K73" s="14">
        <f t="shared" si="125"/>
        <v>-5.6722256536957061E-2</v>
      </c>
      <c r="L73" s="14">
        <f t="shared" si="125"/>
        <v>-5.1192890949483205E-2</v>
      </c>
      <c r="M73" s="14">
        <f t="shared" si="125"/>
        <v>-3.9438141545110716E-2</v>
      </c>
      <c r="N73" s="14">
        <f t="shared" si="125"/>
        <v>-3.0805922687071607E-3</v>
      </c>
      <c r="O73" s="14">
        <f t="shared" si="125"/>
        <v>-2.1390374331550777E-2</v>
      </c>
      <c r="P73" s="14">
        <f t="shared" si="125"/>
        <v>2.0360378703043747E-3</v>
      </c>
      <c r="Q73" s="14">
        <f t="shared" si="125"/>
        <v>-9.1863517060367661E-3</v>
      </c>
      <c r="R73" s="14">
        <f t="shared" si="125"/>
        <v>-1.5251196172248682E-2</v>
      </c>
      <c r="S73" s="14">
        <f t="shared" si="125"/>
        <v>2.7099364335898102E-2</v>
      </c>
      <c r="T73" s="14">
        <f t="shared" si="125"/>
        <v>2.4078024992380209E-2</v>
      </c>
      <c r="U73" s="14">
        <f t="shared" si="125"/>
        <v>3.140964995269635E-2</v>
      </c>
      <c r="V73" s="14">
        <f t="shared" si="125"/>
        <v>1.2551877720416993E-2</v>
      </c>
      <c r="W73" s="14">
        <f t="shared" si="125"/>
        <v>0.3905537459283388</v>
      </c>
      <c r="X73" s="14">
        <f t="shared" si="125"/>
        <v>0.34305555555555545</v>
      </c>
      <c r="Y73" s="14">
        <f t="shared" si="125"/>
        <v>0.29966978536048439</v>
      </c>
      <c r="Z73" s="14">
        <f t="shared" si="125"/>
        <v>0.2970108967309808</v>
      </c>
      <c r="AA73" s="14">
        <f t="shared" si="125"/>
        <v>-0.28273600374795027</v>
      </c>
      <c r="AB73" s="14">
        <f t="shared" si="125"/>
        <v>-0.27603781947111827</v>
      </c>
      <c r="AC73" s="14">
        <f t="shared" si="125"/>
        <v>-0.27510762933163957</v>
      </c>
      <c r="AD73" s="14">
        <f t="shared" si="125"/>
        <v>-0.28117774009557572</v>
      </c>
      <c r="AE73" s="14">
        <f t="shared" si="125"/>
        <v>-4.8987589810581267E-2</v>
      </c>
      <c r="AF73" s="14">
        <f t="shared" si="125"/>
        <v>-6.3258851137639072E-2</v>
      </c>
      <c r="AG73" s="14">
        <f t="shared" si="125"/>
        <v>-7.3313211955992497E-2</v>
      </c>
      <c r="AH73" s="14">
        <f t="shared" si="125"/>
        <v>-5.0396740295946874E-2</v>
      </c>
      <c r="AI73" s="14">
        <f t="shared" si="125"/>
        <v>0.26041666666666674</v>
      </c>
      <c r="AJ73" s="14">
        <f t="shared" si="125"/>
        <v>0.25226010238536101</v>
      </c>
      <c r="AK73" s="14">
        <f t="shared" si="125"/>
        <v>0.24900189115360361</v>
      </c>
      <c r="AL73" s="14">
        <f t="shared" si="125"/>
        <v>0.25767841011743453</v>
      </c>
      <c r="AM73" s="14">
        <f t="shared" si="125"/>
        <v>0.19580419580419561</v>
      </c>
      <c r="AN73" s="14">
        <f t="shared" si="125"/>
        <v>0.19848656171175083</v>
      </c>
      <c r="AO73" s="14">
        <f t="shared" si="125"/>
        <v>0.20466016150740263</v>
      </c>
      <c r="AP73" s="14">
        <f t="shared" si="125"/>
        <v>0.20470461483210634</v>
      </c>
      <c r="AQ73" s="14">
        <f t="shared" si="125"/>
        <v>-3.5771246297562009E-2</v>
      </c>
      <c r="AR73" s="14">
        <f t="shared" si="125"/>
        <v>-2.7578198708179014E-2</v>
      </c>
      <c r="AS73" s="14">
        <f t="shared" si="125"/>
        <v>-3.0095663710634768E-2</v>
      </c>
      <c r="AT73" s="14">
        <f t="shared" si="125"/>
        <v>-3.7785064838276927E-2</v>
      </c>
      <c r="AU73" s="14">
        <f t="shared" si="125"/>
        <v>-0.24661310649023305</v>
      </c>
      <c r="AV73" s="14">
        <f t="shared" si="125"/>
        <v>-0.2450929173818942</v>
      </c>
      <c r="AW73" s="14">
        <f t="shared" si="125"/>
        <v>-0.24974802015838737</v>
      </c>
      <c r="AX73" s="14">
        <f t="shared" si="125"/>
        <v>-0.23321198977615998</v>
      </c>
      <c r="AY73" s="14">
        <f t="shared" si="125"/>
        <v>-9.5765812859383237E-2</v>
      </c>
      <c r="AZ73" s="14">
        <f t="shared" si="125"/>
        <v>-0.10301532377656941</v>
      </c>
      <c r="BA73" s="14">
        <f t="shared" si="125"/>
        <v>-9.6727761251319433E-2</v>
      </c>
      <c r="BB73" s="14">
        <f t="shared" si="125"/>
        <v>-0.11737373737373746</v>
      </c>
      <c r="BC73" s="14">
        <f t="shared" si="125"/>
        <v>8.0934212047645282E-4</v>
      </c>
      <c r="BD73" s="14">
        <f t="shared" si="125"/>
        <v>-7.7151989419166345E-4</v>
      </c>
      <c r="BE73" s="14">
        <f t="shared" si="125"/>
        <v>-1.0517369595240522E-2</v>
      </c>
      <c r="BF73" s="14">
        <f t="shared" si="125"/>
        <v>-2.3346303501945442E-2</v>
      </c>
      <c r="BG73" s="14">
        <f t="shared" si="125"/>
        <v>2.6224584103512028E-2</v>
      </c>
      <c r="BH73" s="14">
        <f t="shared" si="125"/>
        <v>3.8495477608647688E-2</v>
      </c>
      <c r="BI73" s="14">
        <f t="shared" si="125"/>
        <v>3.9080953403478613E-2</v>
      </c>
      <c r="BJ73" s="14">
        <f t="shared" si="125"/>
        <v>5.4839465666744802E-2</v>
      </c>
      <c r="BK73" s="14">
        <f t="shared" si="125"/>
        <v>-0.12754699988742535</v>
      </c>
      <c r="BL73" s="14">
        <f t="shared" si="125"/>
        <v>-0.11874668082846529</v>
      </c>
      <c r="BM73" s="14">
        <f t="shared" si="125"/>
        <v>-0.12151270923744584</v>
      </c>
      <c r="BN73" s="14">
        <f t="shared" si="125"/>
        <v>-0.13374805598755823</v>
      </c>
      <c r="BO73" s="14">
        <f t="shared" ref="BO73:BO83" si="126">BO57/BK57-1</f>
        <v>-2.9419354838709721E-2</v>
      </c>
      <c r="BP73" s="14">
        <f t="shared" ref="BP73:BP83" si="127">BP57/BL57-1</f>
        <v>-3.3144510063878529E-2</v>
      </c>
    </row>
    <row r="74" spans="1:75" x14ac:dyDescent="0.3">
      <c r="A74" s="5" t="s">
        <v>41</v>
      </c>
      <c r="B74" s="16" t="s">
        <v>48</v>
      </c>
      <c r="G74" s="14">
        <f t="shared" si="124"/>
        <v>7.9955235016164972E-2</v>
      </c>
      <c r="H74" s="14">
        <f t="shared" si="125"/>
        <v>6.99638118214716E-2</v>
      </c>
      <c r="I74" s="14">
        <f t="shared" si="125"/>
        <v>6.2702313871238591E-2</v>
      </c>
      <c r="J74" s="14">
        <f t="shared" si="125"/>
        <v>4.0106333795654203E-2</v>
      </c>
      <c r="K74" s="14">
        <f t="shared" si="125"/>
        <v>3.7766263672999401E-2</v>
      </c>
      <c r="L74" s="14">
        <f t="shared" si="125"/>
        <v>1.1386696730552259E-2</v>
      </c>
      <c r="M74" s="14">
        <f t="shared" si="125"/>
        <v>-2.3691335740071429E-3</v>
      </c>
      <c r="N74" s="14">
        <f t="shared" si="125"/>
        <v>-1.7224136015112745E-2</v>
      </c>
      <c r="O74" s="14">
        <f t="shared" si="125"/>
        <v>-5.4033063352934563E-2</v>
      </c>
      <c r="P74" s="14">
        <f t="shared" si="125"/>
        <v>-7.0226284695128482E-3</v>
      </c>
      <c r="Q74" s="14">
        <f t="shared" si="125"/>
        <v>7.9158656564513041E-3</v>
      </c>
      <c r="R74" s="14">
        <f t="shared" si="125"/>
        <v>-2.2614201718679228E-3</v>
      </c>
      <c r="S74" s="14">
        <f t="shared" si="125"/>
        <v>2.1111893033075368E-2</v>
      </c>
      <c r="T74" s="14">
        <f t="shared" si="125"/>
        <v>-1.0327795240233528E-2</v>
      </c>
      <c r="U74" s="14">
        <f t="shared" si="125"/>
        <v>-8.975653539773365E-4</v>
      </c>
      <c r="V74" s="14">
        <f t="shared" si="125"/>
        <v>1.2919310970081588E-2</v>
      </c>
      <c r="W74" s="14">
        <f t="shared" si="125"/>
        <v>3.6641396737881804E-2</v>
      </c>
      <c r="X74" s="14">
        <f t="shared" si="125"/>
        <v>5.6034482758620774E-2</v>
      </c>
      <c r="Y74" s="14">
        <f t="shared" si="125"/>
        <v>3.9416058394160736E-2</v>
      </c>
      <c r="Z74" s="14">
        <f t="shared" si="125"/>
        <v>3.2445737301409761E-2</v>
      </c>
      <c r="AA74" s="14">
        <f t="shared" si="125"/>
        <v>-7.977839335180037E-3</v>
      </c>
      <c r="AB74" s="14">
        <f t="shared" si="125"/>
        <v>2.1267454350161197E-2</v>
      </c>
      <c r="AC74" s="14">
        <f t="shared" si="125"/>
        <v>1.2964563526361328E-2</v>
      </c>
      <c r="AD74" s="14">
        <f t="shared" si="125"/>
        <v>2.232336367576937E-2</v>
      </c>
      <c r="AE74" s="14">
        <f t="shared" si="125"/>
        <v>8.4664358315648336E-2</v>
      </c>
      <c r="AF74" s="14">
        <f t="shared" si="125"/>
        <v>3.4917963819941278E-2</v>
      </c>
      <c r="AG74" s="14">
        <f t="shared" si="125"/>
        <v>5.6847269624573427E-2</v>
      </c>
      <c r="AH74" s="14">
        <f t="shared" si="125"/>
        <v>6.3811744753020871E-2</v>
      </c>
      <c r="AI74" s="14">
        <f t="shared" si="125"/>
        <v>4.5206466893213948E-2</v>
      </c>
      <c r="AJ74" s="14">
        <f t="shared" si="125"/>
        <v>4.6443089430894258E-2</v>
      </c>
      <c r="AK74" s="14">
        <f t="shared" si="125"/>
        <v>5.136744373801605E-2</v>
      </c>
      <c r="AL74" s="14">
        <f t="shared" si="125"/>
        <v>4.284575528098844E-2</v>
      </c>
      <c r="AM74" s="14">
        <f t="shared" si="125"/>
        <v>1.1231527093596094E-2</v>
      </c>
      <c r="AN74" s="14">
        <f t="shared" si="125"/>
        <v>4.1079926192094884E-2</v>
      </c>
      <c r="AO74" s="14">
        <f t="shared" si="125"/>
        <v>-7.8709925129584191E-3</v>
      </c>
      <c r="AP74" s="14">
        <f t="shared" si="125"/>
        <v>-9.487865469138157E-2</v>
      </c>
      <c r="AQ74" s="14">
        <f t="shared" si="125"/>
        <v>-0.1751753702260328</v>
      </c>
      <c r="AR74" s="14">
        <f t="shared" si="125"/>
        <v>-0.21352611940298505</v>
      </c>
      <c r="AS74" s="14">
        <f t="shared" si="125"/>
        <v>-0.14967105263157898</v>
      </c>
      <c r="AT74" s="14">
        <f t="shared" si="125"/>
        <v>-5.995988599176616E-2</v>
      </c>
      <c r="AU74" s="14">
        <f t="shared" si="125"/>
        <v>0.12957713205764243</v>
      </c>
      <c r="AV74" s="14">
        <f t="shared" si="125"/>
        <v>0.17957537658640721</v>
      </c>
      <c r="AW74" s="14">
        <f t="shared" si="125"/>
        <v>0.15246330640573458</v>
      </c>
      <c r="AX74" s="14">
        <f t="shared" si="125"/>
        <v>0.16372824256035923</v>
      </c>
      <c r="AY74" s="14">
        <f t="shared" si="125"/>
        <v>9.8400083655756587E-2</v>
      </c>
      <c r="AZ74" s="14">
        <f t="shared" si="125"/>
        <v>6.1840120663650078E-2</v>
      </c>
      <c r="BA74" s="14">
        <f t="shared" si="125"/>
        <v>5.558297956362912E-2</v>
      </c>
      <c r="BB74" s="14">
        <f t="shared" si="125"/>
        <v>4.824857666698934E-3</v>
      </c>
      <c r="BC74" s="14">
        <f t="shared" si="125"/>
        <v>2.2467631378522368E-2</v>
      </c>
      <c r="BD74" s="14">
        <f t="shared" si="125"/>
        <v>-1.609848484848353E-3</v>
      </c>
      <c r="BE74" s="14">
        <f t="shared" si="125"/>
        <v>-1.3000374111485247E-2</v>
      </c>
      <c r="BF74" s="14">
        <f t="shared" si="125"/>
        <v>-1.8150388936905792E-2</v>
      </c>
      <c r="BG74" s="14">
        <f t="shared" si="125"/>
        <v>-3.9757914338920064E-2</v>
      </c>
      <c r="BH74" s="14">
        <f t="shared" si="125"/>
        <v>9.4849663283547159E-5</v>
      </c>
      <c r="BI74" s="14">
        <f t="shared" si="125"/>
        <v>3.2218326542214903E-3</v>
      </c>
      <c r="BJ74" s="14">
        <f t="shared" si="125"/>
        <v>2.2691705790297334E-2</v>
      </c>
      <c r="BK74" s="14">
        <f t="shared" si="125"/>
        <v>6.6421022011054154E-2</v>
      </c>
      <c r="BL74" s="14">
        <f t="shared" si="125"/>
        <v>3.8979514415781402E-2</v>
      </c>
      <c r="BM74" s="14">
        <f t="shared" si="125"/>
        <v>5.1194861622744892E-2</v>
      </c>
      <c r="BN74" s="14">
        <f t="shared" si="125"/>
        <v>4.4854628921193518E-2</v>
      </c>
      <c r="BO74" s="14">
        <f t="shared" si="126"/>
        <v>7.9105291871248706E-3</v>
      </c>
      <c r="BP74" s="14">
        <f t="shared" si="127"/>
        <v>1.9169329073482455E-2</v>
      </c>
    </row>
    <row r="75" spans="1:75" x14ac:dyDescent="0.3">
      <c r="A75" t="s">
        <v>59</v>
      </c>
      <c r="B75" s="16" t="s">
        <v>49</v>
      </c>
      <c r="G75" s="14">
        <f t="shared" si="124"/>
        <v>8.9930335655478144E-2</v>
      </c>
      <c r="H75" s="14">
        <f t="shared" si="125"/>
        <v>8.148325933037337E-2</v>
      </c>
      <c r="I75" s="14">
        <f t="shared" si="125"/>
        <v>6.9927579247299088E-2</v>
      </c>
      <c r="J75" s="14">
        <f t="shared" si="125"/>
        <v>5.1202034211742964E-2</v>
      </c>
      <c r="K75" s="14">
        <f t="shared" si="125"/>
        <v>5.7408483439860492E-2</v>
      </c>
      <c r="L75" s="14">
        <f t="shared" si="125"/>
        <v>1.6755437194851286E-2</v>
      </c>
      <c r="M75" s="14">
        <f t="shared" si="125"/>
        <v>1.775410563692903E-3</v>
      </c>
      <c r="N75" s="14">
        <f t="shared" si="125"/>
        <v>-1.9571192963166562E-2</v>
      </c>
      <c r="O75" s="14">
        <f t="shared" si="125"/>
        <v>-6.4512583800417578E-2</v>
      </c>
      <c r="P75" s="14">
        <f t="shared" si="125"/>
        <v>-1.4733165993670139E-2</v>
      </c>
      <c r="Q75" s="14">
        <f t="shared" si="125"/>
        <v>3.8768276473193364E-3</v>
      </c>
      <c r="R75" s="14">
        <f t="shared" si="125"/>
        <v>-7.2894471234721259E-3</v>
      </c>
      <c r="S75" s="14">
        <f t="shared" si="125"/>
        <v>2.3731203007518742E-2</v>
      </c>
      <c r="T75" s="14">
        <f t="shared" si="125"/>
        <v>-8.7505538325211019E-3</v>
      </c>
      <c r="U75" s="14">
        <f t="shared" si="125"/>
        <v>2.2067747986318498E-3</v>
      </c>
      <c r="V75" s="14">
        <f t="shared" si="125"/>
        <v>2.1802982376863955E-2</v>
      </c>
      <c r="W75" s="14">
        <f t="shared" si="125"/>
        <v>2.9607528115675796E-2</v>
      </c>
      <c r="X75" s="14">
        <f t="shared" si="125"/>
        <v>5.6989607777405471E-2</v>
      </c>
      <c r="Y75" s="14">
        <f t="shared" si="125"/>
        <v>3.9084003082682006E-2</v>
      </c>
      <c r="Z75" s="14">
        <f t="shared" si="125"/>
        <v>2.3548922056384702E-2</v>
      </c>
      <c r="AA75" s="14">
        <f t="shared" si="125"/>
        <v>-5.7958091841283643E-3</v>
      </c>
      <c r="AB75" s="14">
        <f t="shared" si="125"/>
        <v>2.3892589068611914E-2</v>
      </c>
      <c r="AC75" s="14">
        <f t="shared" si="125"/>
        <v>1.6211061665607041E-2</v>
      </c>
      <c r="AD75" s="14">
        <f t="shared" si="125"/>
        <v>2.9055951609418873E-2</v>
      </c>
      <c r="AE75" s="14">
        <f t="shared" si="125"/>
        <v>0.10829596412556053</v>
      </c>
      <c r="AF75" s="14">
        <f t="shared" si="125"/>
        <v>5.6995353639649027E-2</v>
      </c>
      <c r="AG75" s="14">
        <f t="shared" si="125"/>
        <v>7.9240955062037433E-2</v>
      </c>
      <c r="AH75" s="14">
        <f t="shared" si="125"/>
        <v>9.4153458591371919E-2</v>
      </c>
      <c r="AI75" s="14">
        <f t="shared" si="125"/>
        <v>5.4622698765931732E-2</v>
      </c>
      <c r="AJ75" s="14">
        <f t="shared" si="125"/>
        <v>4.3567451401777868E-2</v>
      </c>
      <c r="AK75" s="14">
        <f t="shared" si="125"/>
        <v>4.7724857501690643E-2</v>
      </c>
      <c r="AL75" s="14">
        <f t="shared" si="125"/>
        <v>2.9355333844973241E-2</v>
      </c>
      <c r="AM75" s="14">
        <f t="shared" si="125"/>
        <v>-1.9182812200280175E-4</v>
      </c>
      <c r="AN75" s="14">
        <f t="shared" si="125"/>
        <v>3.5476925957128147E-2</v>
      </c>
      <c r="AO75" s="14">
        <f t="shared" si="125"/>
        <v>-1.3001383125864407E-2</v>
      </c>
      <c r="AP75" s="14">
        <f t="shared" si="125"/>
        <v>-0.10344827586206895</v>
      </c>
      <c r="AQ75" s="14">
        <f t="shared" si="125"/>
        <v>-0.22400230237912511</v>
      </c>
      <c r="AR75" s="14">
        <f t="shared" si="125"/>
        <v>-0.24679081540408621</v>
      </c>
      <c r="AS75" s="14">
        <f t="shared" si="125"/>
        <v>-0.18675261584454417</v>
      </c>
      <c r="AT75" s="14">
        <f t="shared" si="125"/>
        <v>-0.10062370062370074</v>
      </c>
      <c r="AU75" s="14">
        <f t="shared" si="125"/>
        <v>0.15749783656817895</v>
      </c>
      <c r="AV75" s="14">
        <f t="shared" si="125"/>
        <v>0.20319251080172829</v>
      </c>
      <c r="AW75" s="14">
        <f t="shared" si="125"/>
        <v>0.1778288340034464</v>
      </c>
      <c r="AX75" s="14">
        <f t="shared" si="125"/>
        <v>0.19729542302357839</v>
      </c>
      <c r="AY75" s="14">
        <f t="shared" si="125"/>
        <v>0.13745594360781799</v>
      </c>
      <c r="AZ75" s="14">
        <f t="shared" si="125"/>
        <v>9.3167082294264292E-2</v>
      </c>
      <c r="BA75" s="14">
        <f t="shared" si="125"/>
        <v>8.4853213693553142E-2</v>
      </c>
      <c r="BB75" s="14">
        <f t="shared" si="125"/>
        <v>3.0504874987933084E-2</v>
      </c>
      <c r="BC75" s="14">
        <f t="shared" si="125"/>
        <v>6.4788732394365223E-3</v>
      </c>
      <c r="BD75" s="14">
        <f t="shared" si="125"/>
        <v>-2.2264805182954595E-2</v>
      </c>
      <c r="BE75" s="14">
        <f t="shared" si="125"/>
        <v>-3.3084599478558019E-2</v>
      </c>
      <c r="BF75" s="14">
        <f t="shared" si="125"/>
        <v>-3.9812646370023463E-2</v>
      </c>
      <c r="BG75" s="14">
        <f t="shared" si="125"/>
        <v>-3.8716298162141949E-2</v>
      </c>
      <c r="BH75" s="14">
        <f t="shared" si="125"/>
        <v>6.0662622491833851E-3</v>
      </c>
      <c r="BI75" s="14">
        <f t="shared" si="125"/>
        <v>7.1594607159459756E-3</v>
      </c>
      <c r="BJ75" s="14">
        <f t="shared" si="125"/>
        <v>3.2097560975609785E-2</v>
      </c>
      <c r="BK75" s="14">
        <f t="shared" si="125"/>
        <v>7.6766304347825942E-2</v>
      </c>
      <c r="BL75" s="14">
        <f t="shared" si="125"/>
        <v>4.2578849721707002E-2</v>
      </c>
      <c r="BM75" s="14">
        <f t="shared" si="125"/>
        <v>5.6960856720827291E-2</v>
      </c>
      <c r="BN75" s="14">
        <f t="shared" si="125"/>
        <v>4.5467435485395447E-2</v>
      </c>
      <c r="BO75" s="14">
        <f t="shared" si="126"/>
        <v>4.5966651644884227E-3</v>
      </c>
      <c r="BP75" s="14">
        <f t="shared" si="127"/>
        <v>1.5748732093602502E-2</v>
      </c>
    </row>
    <row r="76" spans="1:75" x14ac:dyDescent="0.3">
      <c r="A76" s="5" t="s">
        <v>16</v>
      </c>
      <c r="B76" s="16" t="s">
        <v>50</v>
      </c>
      <c r="G76" s="14">
        <f t="shared" si="124"/>
        <v>4.7019053472648897E-2</v>
      </c>
      <c r="H76" s="14">
        <f t="shared" si="125"/>
        <v>-1.1396468699839346E-2</v>
      </c>
      <c r="I76" s="14">
        <f t="shared" si="125"/>
        <v>-4.084048535069551E-2</v>
      </c>
      <c r="J76" s="14">
        <f t="shared" si="125"/>
        <v>-5.7632957726261425E-2</v>
      </c>
      <c r="K76" s="14">
        <f t="shared" si="125"/>
        <v>-8.6879953037863222E-2</v>
      </c>
      <c r="L76" s="14">
        <f t="shared" si="125"/>
        <v>-6.9654164637116489E-2</v>
      </c>
      <c r="M76" s="14">
        <f t="shared" si="125"/>
        <v>-5.5152730638691749E-2</v>
      </c>
      <c r="N76" s="14">
        <f t="shared" si="125"/>
        <v>-4.2193450114242248E-2</v>
      </c>
      <c r="O76" s="14">
        <f t="shared" si="125"/>
        <v>-5.0573234758384267E-2</v>
      </c>
      <c r="P76" s="14">
        <f t="shared" si="125"/>
        <v>-3.0890052356020825E-2</v>
      </c>
      <c r="Q76" s="14">
        <f t="shared" si="125"/>
        <v>-2.1307861866274758E-2</v>
      </c>
      <c r="R76" s="14">
        <f t="shared" si="125"/>
        <v>-5.4309796437658986E-2</v>
      </c>
      <c r="S76" s="14">
        <f t="shared" si="125"/>
        <v>-9.1298950457059047E-2</v>
      </c>
      <c r="T76" s="14">
        <f t="shared" si="125"/>
        <v>-5.1143526021970143E-2</v>
      </c>
      <c r="U76" s="14">
        <f t="shared" si="125"/>
        <v>-3.0196863530196794E-2</v>
      </c>
      <c r="V76" s="14">
        <f t="shared" si="125"/>
        <v>-2.5729420667619629E-2</v>
      </c>
      <c r="W76" s="14">
        <f t="shared" si="125"/>
        <v>1.9870839542972529E-3</v>
      </c>
      <c r="X76" s="14">
        <f t="shared" si="125"/>
        <v>-2.3249193395331047E-2</v>
      </c>
      <c r="Y76" s="14">
        <f t="shared" si="125"/>
        <v>-5.7457423017374887E-2</v>
      </c>
      <c r="Z76" s="14">
        <f t="shared" si="125"/>
        <v>-3.478035729697071E-2</v>
      </c>
      <c r="AA76" s="14">
        <f t="shared" ref="AA76:AA83" si="128">AA60/W60-1</f>
        <v>-0.11737729300942013</v>
      </c>
      <c r="AB76" s="14">
        <f t="shared" ref="AB76:AB83" si="129">AB60/X60-1</f>
        <v>-3.1089089672593051E-2</v>
      </c>
      <c r="AC76" s="14">
        <f t="shared" ref="AC76:AC83" si="130">AC60/Y60-1</f>
        <v>-1.6152582588063513E-2</v>
      </c>
      <c r="AD76" s="14">
        <f t="shared" ref="AD76:AD83" si="131">AD60/Z60-1</f>
        <v>-2.5214592274678149E-2</v>
      </c>
      <c r="AE76" s="14">
        <f t="shared" ref="AE76:AE83" si="132">AE60/AA60-1</f>
        <v>-2.8226372700463243E-2</v>
      </c>
      <c r="AF76" s="14">
        <f t="shared" ref="AF76:AF83" si="133">AF60/AB60-1</f>
        <v>-3.2287175373508448E-2</v>
      </c>
      <c r="AG76" s="14">
        <f t="shared" ref="AG76:AG83" si="134">AG60/AC60-1</f>
        <v>-7.9769965680364097E-3</v>
      </c>
      <c r="AH76" s="14">
        <f t="shared" ref="AH76:AH83" si="135">AH60/AD60-1</f>
        <v>4.3019629425793404E-2</v>
      </c>
      <c r="AI76" s="14">
        <f t="shared" ref="AI76:AI83" si="136">AI60/AE60-1</f>
        <v>0.10231213872832368</v>
      </c>
      <c r="AJ76" s="14">
        <f t="shared" ref="AJ76:AJ83" si="137">AJ60/AF60-1</f>
        <v>-2.1344938348357712E-2</v>
      </c>
      <c r="AK76" s="14">
        <f t="shared" ref="AK76:AK83" si="138">AK60/AG60-1</f>
        <v>-3.0575035063113543E-2</v>
      </c>
      <c r="AL76" s="14">
        <f t="shared" ref="AL76:AL83" si="139">AL60/AH60-1</f>
        <v>-3.9046697739864578E-2</v>
      </c>
      <c r="AM76" s="14">
        <f t="shared" ref="AM76:AM83" si="140">AM60/AI60-1</f>
        <v>-4.8505506030415146E-3</v>
      </c>
      <c r="AN76" s="14">
        <f t="shared" ref="AN76:AN83" si="141">AN60/AJ60-1</f>
        <v>3.1868713605081922E-2</v>
      </c>
      <c r="AO76" s="14">
        <f t="shared" ref="AO76:AO83" si="142">AO60/AK60-1</f>
        <v>-5.401234567901203E-3</v>
      </c>
      <c r="AP76" s="14">
        <f t="shared" ref="AP76:AP83" si="143">AP60/AL60-1</f>
        <v>-2.7820993868399313E-2</v>
      </c>
      <c r="AQ76" s="14">
        <f t="shared" ref="AQ76:AQ83" si="144">AQ60/AM60-1</f>
        <v>-6.9951258068765676E-2</v>
      </c>
      <c r="AR76" s="14">
        <f t="shared" ref="AR76:AR83" si="145">AR60/AN60-1</f>
        <v>-4.6070182639031398E-2</v>
      </c>
      <c r="AS76" s="14">
        <f t="shared" ref="AS76:AS83" si="146">AS60/AO60-1</f>
        <v>-8.0488750969743839E-3</v>
      </c>
      <c r="AT76" s="14">
        <f t="shared" ref="AT76:AT83" si="147">AT60/AP60-1</f>
        <v>-2.6357902664031485E-3</v>
      </c>
      <c r="AU76" s="14">
        <f t="shared" ref="AU76:AU83" si="148">AU60/AQ60-1</f>
        <v>4.8866855524079433E-2</v>
      </c>
      <c r="AV76" s="14">
        <f t="shared" ref="AV76:AV83" si="149">AV60/AR60-1</f>
        <v>0.12380337743358072</v>
      </c>
      <c r="AW76" s="14">
        <f t="shared" ref="AW76:AW83" si="150">AW60/AS60-1</f>
        <v>8.2999315671131058E-2</v>
      </c>
      <c r="AX76" s="14">
        <f t="shared" ref="AX76:AX83" si="151">AX60/AT60-1</f>
        <v>4.4738084001887612E-2</v>
      </c>
      <c r="AY76" s="14">
        <f t="shared" ref="AY76:AY83" si="152">AY60/AU60-1</f>
        <v>0.10033760972316008</v>
      </c>
      <c r="AZ76" s="14">
        <f t="shared" ref="AZ76:AZ83" si="153">AZ60/AV60-1</f>
        <v>1.9142419601838601E-3</v>
      </c>
      <c r="BA76" s="14">
        <f t="shared" ref="BA76:BA83" si="154">BA60/AW60-1</f>
        <v>5.5064090991152614E-3</v>
      </c>
      <c r="BB76" s="14">
        <f t="shared" ref="BB76:BB83" si="155">BB60/AX60-1</f>
        <v>6.2245912006504645E-2</v>
      </c>
      <c r="BC76" s="14">
        <f t="shared" ref="BC76:BC83" si="156">BC60/AY60-1</f>
        <v>3.0559646539027874E-2</v>
      </c>
      <c r="BD76" s="14">
        <f t="shared" ref="BD76:BD83" si="157">BD60/AZ60-1</f>
        <v>-7.7378677875430402E-3</v>
      </c>
      <c r="BE76" s="14">
        <f t="shared" ref="BE76:BE83" si="158">BE60/BA60-1</f>
        <v>-6.3740012568452853E-3</v>
      </c>
      <c r="BF76" s="14">
        <f t="shared" ref="BF76:BF83" si="159">BF60/BB60-1</f>
        <v>-4.8137438339853733E-2</v>
      </c>
      <c r="BG76" s="14">
        <f t="shared" ref="BG76:BG83" si="160">BG60/BC60-1</f>
        <v>-8.919852328212452E-2</v>
      </c>
      <c r="BH76" s="14">
        <f t="shared" ref="BH76:BH83" si="161">BH60/BD60-1</f>
        <v>-2.6282853566958697E-2</v>
      </c>
      <c r="BI76" s="14">
        <f t="shared" ref="BI76:BI83" si="162">BI60/BE60-1</f>
        <v>-4.1561257679798569E-3</v>
      </c>
      <c r="BJ76" s="14">
        <f t="shared" ref="BJ76:BJ83" si="163">BJ60/BF60-1</f>
        <v>9.2923516797711603E-3</v>
      </c>
      <c r="BK76" s="14">
        <f t="shared" ref="BK76:BK83" si="164">BK60/BG60-1</f>
        <v>0.10120292887029292</v>
      </c>
      <c r="BL76" s="14">
        <f t="shared" ref="BL76:BL83" si="165">BL60/BH60-1</f>
        <v>6.1301166699625487E-3</v>
      </c>
      <c r="BM76" s="14">
        <f t="shared" ref="BM76:BM83" si="166">BM60/BI60-1</f>
        <v>-8.2562148430411764E-3</v>
      </c>
      <c r="BN76" s="14">
        <f t="shared" ref="BN76:BN83" si="167">BN60/BJ60-1</f>
        <v>-1.5757790368271851E-2</v>
      </c>
      <c r="BO76" s="14">
        <f t="shared" si="126"/>
        <v>-2.1966278793635663E-2</v>
      </c>
      <c r="BP76" s="14">
        <f t="shared" si="127"/>
        <v>-7.861635220125951E-3</v>
      </c>
    </row>
    <row r="77" spans="1:75" x14ac:dyDescent="0.3">
      <c r="A77" s="5" t="s">
        <v>42</v>
      </c>
      <c r="B77" s="16" t="s">
        <v>51</v>
      </c>
      <c r="G77" s="14">
        <f t="shared" si="124"/>
        <v>4.6529763452040518E-2</v>
      </c>
      <c r="H77" s="14">
        <f t="shared" ref="H77:H83" si="168">H61/D61-1</f>
        <v>5.4462571976967356E-2</v>
      </c>
      <c r="I77" s="14">
        <f t="shared" ref="I77:I83" si="169">I61/E61-1</f>
        <v>3.2227375431085559E-2</v>
      </c>
      <c r="J77" s="14">
        <f t="shared" ref="J77:J83" si="170">J61/F61-1</f>
        <v>1.0659251535164005E-2</v>
      </c>
      <c r="K77" s="14">
        <f t="shared" ref="K77:K83" si="171">K61/G61-1</f>
        <v>5.0919026328862582E-2</v>
      </c>
      <c r="L77" s="14">
        <f t="shared" ref="L77:L83" si="172">L61/H61-1</f>
        <v>3.9476678043230962E-2</v>
      </c>
      <c r="M77" s="14">
        <f t="shared" ref="M77:M83" si="173">M61/I61-1</f>
        <v>3.9285714285714146E-2</v>
      </c>
      <c r="N77" s="14">
        <f t="shared" ref="N77:N83" si="174">N61/J61-1</f>
        <v>4.9753525163361179E-2</v>
      </c>
      <c r="O77" s="14">
        <f t="shared" ref="O77:O83" si="175">O61/K61-1</f>
        <v>2.5998581895532169E-3</v>
      </c>
      <c r="P77" s="14">
        <f t="shared" ref="P77:P83" si="176">P61/L61-1</f>
        <v>1.7401773010834898E-2</v>
      </c>
      <c r="Q77" s="14">
        <f t="shared" ref="Q77:Q83" si="177">Q61/M61-1</f>
        <v>3.015186786387325E-2</v>
      </c>
      <c r="R77" s="14">
        <f t="shared" ref="R77:R83" si="178">R61/N61-1</f>
        <v>1.561646827563612E-2</v>
      </c>
      <c r="S77" s="14">
        <f t="shared" ref="S77:S83" si="179">S61/O61-1</f>
        <v>1.0726072607260662E-2</v>
      </c>
      <c r="T77" s="14">
        <f t="shared" ref="T77:T83" si="180">T61/P61-1</f>
        <v>1.2478485370051695E-2</v>
      </c>
      <c r="U77" s="14">
        <f t="shared" ref="U77:U83" si="181">U61/Q61-1</f>
        <v>2.7440008608630162E-2</v>
      </c>
      <c r="V77" s="14">
        <f t="shared" ref="V77:V83" si="182">V61/R61-1</f>
        <v>2.0967741935483897E-2</v>
      </c>
      <c r="W77" s="14">
        <f t="shared" ref="W77:W83" si="183">W61/S61-1</f>
        <v>2.9387755102040725E-2</v>
      </c>
      <c r="X77" s="14">
        <f t="shared" ref="X77:X83" si="184">X61/T61-1</f>
        <v>3.240543986400346E-2</v>
      </c>
      <c r="Y77" s="14">
        <f t="shared" ref="Y77:Y83" si="185">Y61/U61-1</f>
        <v>9.7402597402596047E-3</v>
      </c>
      <c r="Z77" s="14">
        <f t="shared" ref="Z77:Z83" si="186">Z61/V61-1</f>
        <v>2.6961558715113298E-2</v>
      </c>
      <c r="AA77" s="14">
        <f t="shared" si="128"/>
        <v>1.4274385408405976E-2</v>
      </c>
      <c r="AB77" s="14">
        <f t="shared" si="129"/>
        <v>2.7786353812905284E-2</v>
      </c>
      <c r="AC77" s="14">
        <f t="shared" si="130"/>
        <v>2.9872419873457234E-2</v>
      </c>
      <c r="AD77" s="14">
        <f t="shared" si="131"/>
        <v>2.0613270433801567E-2</v>
      </c>
      <c r="AE77" s="14">
        <f t="shared" si="132"/>
        <v>8.5446219144420965E-2</v>
      </c>
      <c r="AF77" s="14">
        <f t="shared" si="133"/>
        <v>6.2881746270151195E-2</v>
      </c>
      <c r="AG77" s="14">
        <f t="shared" si="134"/>
        <v>6.8687682546077156E-2</v>
      </c>
      <c r="AH77" s="14">
        <f t="shared" si="135"/>
        <v>9.7769292604501734E-2</v>
      </c>
      <c r="AI77" s="14">
        <f t="shared" si="136"/>
        <v>2.9224120189339287E-2</v>
      </c>
      <c r="AJ77" s="14">
        <f t="shared" si="137"/>
        <v>2.7131417804992841E-2</v>
      </c>
      <c r="AK77" s="14">
        <f t="shared" si="138"/>
        <v>3.5811893318254517E-2</v>
      </c>
      <c r="AL77" s="14">
        <f t="shared" si="139"/>
        <v>9.7940503432494275E-3</v>
      </c>
      <c r="AM77" s="14">
        <f t="shared" si="140"/>
        <v>2.9194161167766408E-2</v>
      </c>
      <c r="AN77" s="14">
        <f t="shared" si="141"/>
        <v>2.3663211960011088E-2</v>
      </c>
      <c r="AO77" s="14">
        <f t="shared" si="142"/>
        <v>8.1885178782641344E-3</v>
      </c>
      <c r="AP77" s="14">
        <f t="shared" si="143"/>
        <v>-3.3901377810007238E-2</v>
      </c>
      <c r="AQ77" s="14">
        <f t="shared" si="144"/>
        <v>-6.6155041771906009E-2</v>
      </c>
      <c r="AR77" s="14">
        <f t="shared" si="145"/>
        <v>-7.6874832004300675E-2</v>
      </c>
      <c r="AS77" s="14">
        <f t="shared" si="146"/>
        <v>-6.1456547243028625E-2</v>
      </c>
      <c r="AT77" s="14">
        <f t="shared" si="147"/>
        <v>-2.9179958716457066E-2</v>
      </c>
      <c r="AU77" s="14">
        <f t="shared" si="148"/>
        <v>-3.9841880786435024E-2</v>
      </c>
      <c r="AV77" s="14">
        <f t="shared" si="149"/>
        <v>-1.6985344074541442E-2</v>
      </c>
      <c r="AW77" s="14">
        <f t="shared" si="150"/>
        <v>8.653846153845457E-4</v>
      </c>
      <c r="AX77" s="14">
        <f t="shared" si="151"/>
        <v>-1.1017686285879957E-2</v>
      </c>
      <c r="AY77" s="14">
        <f t="shared" si="152"/>
        <v>6.1430119176598019E-2</v>
      </c>
      <c r="AZ77" s="14">
        <f t="shared" si="153"/>
        <v>4.1567930489731397E-2</v>
      </c>
      <c r="BA77" s="14">
        <f t="shared" si="154"/>
        <v>3.0838697281198924E-2</v>
      </c>
      <c r="BB77" s="14">
        <f t="shared" si="155"/>
        <v>2.5114824587120221E-2</v>
      </c>
      <c r="BC77" s="14">
        <f t="shared" si="156"/>
        <v>5.2362968255588394E-2</v>
      </c>
      <c r="BD77" s="14">
        <f t="shared" si="157"/>
        <v>3.1092994596644274E-2</v>
      </c>
      <c r="BE77" s="14">
        <f t="shared" si="158"/>
        <v>1.8359739049394141E-2</v>
      </c>
      <c r="BF77" s="14">
        <f t="shared" si="159"/>
        <v>1.6396568160152558E-2</v>
      </c>
      <c r="BG77" s="14">
        <f t="shared" si="160"/>
        <v>-3.3268671193016464E-2</v>
      </c>
      <c r="BH77" s="14">
        <f t="shared" si="161"/>
        <v>-6.0678495908798036E-3</v>
      </c>
      <c r="BI77" s="14">
        <f t="shared" si="162"/>
        <v>6.223117049510396E-3</v>
      </c>
      <c r="BJ77" s="14">
        <f t="shared" si="163"/>
        <v>2.7199399737385388E-3</v>
      </c>
      <c r="BK77" s="14">
        <f t="shared" si="164"/>
        <v>1.2240393297882957E-2</v>
      </c>
      <c r="BL77" s="14">
        <f t="shared" si="165"/>
        <v>-2.3124595319582442E-3</v>
      </c>
      <c r="BM77" s="14">
        <f t="shared" si="166"/>
        <v>-1.1823556161892901E-3</v>
      </c>
      <c r="BN77" s="14">
        <f t="shared" si="167"/>
        <v>6.7346366102329913E-3</v>
      </c>
      <c r="BO77" s="14">
        <f t="shared" si="126"/>
        <v>2.2202398651997246E-2</v>
      </c>
      <c r="BP77" s="14">
        <f t="shared" si="127"/>
        <v>1.8078991284999013E-2</v>
      </c>
    </row>
    <row r="78" spans="1:75" x14ac:dyDescent="0.3">
      <c r="A78" s="5" t="s">
        <v>60</v>
      </c>
      <c r="B78" s="16" t="s">
        <v>52</v>
      </c>
      <c r="G78" s="14">
        <f t="shared" si="124"/>
        <v>7.445570882499597E-2</v>
      </c>
      <c r="H78" s="14">
        <f t="shared" si="168"/>
        <v>8.6752637749120787E-2</v>
      </c>
      <c r="I78" s="14">
        <f t="shared" si="169"/>
        <v>8.6591325595601676E-2</v>
      </c>
      <c r="J78" s="14">
        <f t="shared" si="170"/>
        <v>6.6806470940683038E-2</v>
      </c>
      <c r="K78" s="14">
        <f t="shared" si="171"/>
        <v>0.1412219644238204</v>
      </c>
      <c r="L78" s="14">
        <f t="shared" si="172"/>
        <v>0.11588842656803822</v>
      </c>
      <c r="M78" s="14">
        <f t="shared" si="173"/>
        <v>8.3204497540407374E-2</v>
      </c>
      <c r="N78" s="14">
        <f t="shared" si="174"/>
        <v>9.7444538051109308E-2</v>
      </c>
      <c r="O78" s="14">
        <f t="shared" si="175"/>
        <v>5.9636757928978046E-2</v>
      </c>
      <c r="P78" s="14">
        <f t="shared" si="176"/>
        <v>5.4688578925562892E-2</v>
      </c>
      <c r="Q78" s="14">
        <f t="shared" si="177"/>
        <v>4.5672765018814232E-2</v>
      </c>
      <c r="R78" s="14">
        <f t="shared" si="178"/>
        <v>2.7891504605936701E-2</v>
      </c>
      <c r="S78" s="14">
        <f t="shared" si="179"/>
        <v>-8.1606548989511474E-2</v>
      </c>
      <c r="T78" s="14">
        <f t="shared" si="180"/>
        <v>-9.2444677229278516E-2</v>
      </c>
      <c r="U78" s="14">
        <f t="shared" si="181"/>
        <v>-8.115150763121981E-2</v>
      </c>
      <c r="V78" s="14">
        <f t="shared" si="182"/>
        <v>-9.0490415733134322E-2</v>
      </c>
      <c r="W78" s="14">
        <f t="shared" si="183"/>
        <v>7.7855153203342686E-2</v>
      </c>
      <c r="X78" s="14">
        <f t="shared" si="184"/>
        <v>9.0751695282065947E-2</v>
      </c>
      <c r="Y78" s="14">
        <f t="shared" si="185"/>
        <v>7.4139095205941974E-2</v>
      </c>
      <c r="Z78" s="14">
        <f t="shared" si="186"/>
        <v>7.6775694539482853E-2</v>
      </c>
      <c r="AA78" s="14">
        <f t="shared" si="128"/>
        <v>-2.9590386354826248E-2</v>
      </c>
      <c r="AB78" s="14">
        <f t="shared" si="129"/>
        <v>-4.1005291005289379E-3</v>
      </c>
      <c r="AC78" s="14">
        <f t="shared" si="130"/>
        <v>-7.4176514961026285E-3</v>
      </c>
      <c r="AD78" s="14">
        <f t="shared" si="131"/>
        <v>-1.9572953736654908E-2</v>
      </c>
      <c r="AE78" s="14">
        <f t="shared" si="132"/>
        <v>0.10732356857523295</v>
      </c>
      <c r="AF78" s="14">
        <f t="shared" si="133"/>
        <v>7.3449329260193652E-2</v>
      </c>
      <c r="AG78" s="14">
        <f t="shared" si="134"/>
        <v>9.2590246991766989E-2</v>
      </c>
      <c r="AH78" s="14">
        <f t="shared" si="135"/>
        <v>0.10889292196007272</v>
      </c>
      <c r="AI78" s="14">
        <f t="shared" si="136"/>
        <v>0.15993265993265982</v>
      </c>
      <c r="AJ78" s="14">
        <f t="shared" si="137"/>
        <v>0.12100965107646622</v>
      </c>
      <c r="AK78" s="14">
        <f t="shared" si="138"/>
        <v>0.12984001854857397</v>
      </c>
      <c r="AL78" s="14">
        <f t="shared" si="139"/>
        <v>0.11935936404021508</v>
      </c>
      <c r="AM78" s="14">
        <f t="shared" si="140"/>
        <v>5.8469832054737658E-2</v>
      </c>
      <c r="AN78" s="14">
        <f t="shared" si="141"/>
        <v>7.9801324503311344E-2</v>
      </c>
      <c r="AO78" s="14">
        <f t="shared" si="142"/>
        <v>5.540734660373503E-2</v>
      </c>
      <c r="AP78" s="14">
        <f t="shared" si="143"/>
        <v>4.9817232375979126E-2</v>
      </c>
      <c r="AQ78" s="14">
        <f t="shared" si="144"/>
        <v>-2.3996082272282004E-2</v>
      </c>
      <c r="AR78" s="14">
        <f t="shared" si="145"/>
        <v>-1.4208320556066689E-2</v>
      </c>
      <c r="AS78" s="14">
        <f t="shared" si="146"/>
        <v>-7.7775617343962544E-3</v>
      </c>
      <c r="AT78" s="14">
        <f t="shared" si="147"/>
        <v>4.8746518105851067E-3</v>
      </c>
      <c r="AU78" s="14">
        <f t="shared" si="148"/>
        <v>2.0672353236327101E-2</v>
      </c>
      <c r="AV78" s="14">
        <f t="shared" si="149"/>
        <v>-1.0369141435088158E-3</v>
      </c>
      <c r="AW78" s="14">
        <f t="shared" si="150"/>
        <v>1.1757789535566943E-3</v>
      </c>
      <c r="AX78" s="14">
        <f t="shared" si="151"/>
        <v>-1.2276012276012382E-2</v>
      </c>
      <c r="AY78" s="14">
        <f t="shared" si="152"/>
        <v>0.11454134303411667</v>
      </c>
      <c r="AZ78" s="14">
        <f t="shared" si="153"/>
        <v>0.11646252854473738</v>
      </c>
      <c r="BA78" s="14">
        <f t="shared" si="154"/>
        <v>0.11156782149148547</v>
      </c>
      <c r="BB78" s="14">
        <f t="shared" si="155"/>
        <v>0.10173398817279744</v>
      </c>
      <c r="BC78" s="14">
        <f t="shared" si="156"/>
        <v>4.8253352152434648E-2</v>
      </c>
      <c r="BD78" s="14">
        <f t="shared" si="157"/>
        <v>3.4678319077724007E-2</v>
      </c>
      <c r="BE78" s="14">
        <f t="shared" si="158"/>
        <v>4.4462053178376371E-2</v>
      </c>
      <c r="BF78" s="14">
        <f t="shared" si="159"/>
        <v>4.0483988355167311E-2</v>
      </c>
      <c r="BG78" s="14">
        <f t="shared" si="160"/>
        <v>3.2819994950770148E-2</v>
      </c>
      <c r="BH78" s="14">
        <f t="shared" si="161"/>
        <v>4.2321861802497862E-2</v>
      </c>
      <c r="BI78" s="14">
        <f t="shared" si="162"/>
        <v>3.6752929275899904E-2</v>
      </c>
      <c r="BJ78" s="14">
        <f t="shared" si="163"/>
        <v>3.9345982338025776E-2</v>
      </c>
      <c r="BK78" s="14">
        <f t="shared" si="164"/>
        <v>4.6769331051902396E-2</v>
      </c>
      <c r="BL78" s="14">
        <f t="shared" si="165"/>
        <v>4.6551724137931183E-2</v>
      </c>
      <c r="BM78" s="14">
        <f t="shared" si="166"/>
        <v>5.0817139604846018E-2</v>
      </c>
      <c r="BN78" s="14">
        <f t="shared" si="167"/>
        <v>4.8540422310086706E-2</v>
      </c>
      <c r="BO78" s="14">
        <f t="shared" si="126"/>
        <v>1.7124620533976787E-2</v>
      </c>
      <c r="BP78" s="14">
        <f t="shared" si="127"/>
        <v>2.8253706754530317E-2</v>
      </c>
    </row>
    <row r="79" spans="1:75" x14ac:dyDescent="0.3">
      <c r="A79" s="5" t="s">
        <v>61</v>
      </c>
      <c r="B79" s="16" t="s">
        <v>53</v>
      </c>
      <c r="G79" s="14">
        <f t="shared" si="124"/>
        <v>-2.996125103791869E-2</v>
      </c>
      <c r="H79" s="14">
        <f t="shared" si="168"/>
        <v>-0.10280562470564492</v>
      </c>
      <c r="I79" s="14">
        <f t="shared" si="169"/>
        <v>-0.11699838622915548</v>
      </c>
      <c r="J79" s="14">
        <f t="shared" si="170"/>
        <v>-6.1827023271969317E-2</v>
      </c>
      <c r="K79" s="14">
        <f t="shared" si="171"/>
        <v>1.5336329267422899E-2</v>
      </c>
      <c r="L79" s="14">
        <f t="shared" si="172"/>
        <v>0.10221222347206593</v>
      </c>
      <c r="M79" s="14">
        <f t="shared" si="173"/>
        <v>0.11300639658848621</v>
      </c>
      <c r="N79" s="14">
        <f t="shared" si="174"/>
        <v>4.4353942984079797E-2</v>
      </c>
      <c r="O79" s="14">
        <f t="shared" si="175"/>
        <v>-1.4542644372628866E-2</v>
      </c>
      <c r="P79" s="14">
        <f t="shared" si="176"/>
        <v>-4.919036603619531E-2</v>
      </c>
      <c r="Q79" s="14">
        <f t="shared" si="177"/>
        <v>-8.4291187739463536E-2</v>
      </c>
      <c r="R79" s="14">
        <f t="shared" si="178"/>
        <v>-0.10004254112308553</v>
      </c>
      <c r="S79" s="14">
        <f t="shared" si="179"/>
        <v>-0.14293861837884092</v>
      </c>
      <c r="T79" s="14">
        <f t="shared" si="180"/>
        <v>-0.18640429338103759</v>
      </c>
      <c r="U79" s="14">
        <f t="shared" si="181"/>
        <v>-0.18312910938433957</v>
      </c>
      <c r="V79" s="14">
        <f t="shared" si="182"/>
        <v>-0.14598597652249268</v>
      </c>
      <c r="W79" s="14">
        <f t="shared" si="183"/>
        <v>-0.11412410580602228</v>
      </c>
      <c r="X79" s="14">
        <f t="shared" si="184"/>
        <v>-8.7335092348285071E-2</v>
      </c>
      <c r="Y79" s="14">
        <f t="shared" si="185"/>
        <v>-6.3751943656818799E-2</v>
      </c>
      <c r="Z79" s="14">
        <f t="shared" si="186"/>
        <v>-4.760147601476028E-2</v>
      </c>
      <c r="AA79" s="14">
        <f t="shared" si="128"/>
        <v>-2.5352112676056415E-2</v>
      </c>
      <c r="AB79" s="14">
        <f t="shared" si="129"/>
        <v>-5.6856509588512072E-3</v>
      </c>
      <c r="AC79" s="14">
        <f t="shared" si="130"/>
        <v>-2.2469714732317181E-3</v>
      </c>
      <c r="AD79" s="14">
        <f t="shared" si="131"/>
        <v>-2.3149941882991132E-2</v>
      </c>
      <c r="AE79" s="14">
        <f t="shared" si="132"/>
        <v>-5.4527938342967208E-2</v>
      </c>
      <c r="AF79" s="14">
        <f t="shared" si="133"/>
        <v>-2.3357239775150362E-2</v>
      </c>
      <c r="AG79" s="14">
        <f t="shared" si="134"/>
        <v>9.8208166062861091E-2</v>
      </c>
      <c r="AH79" s="14">
        <f t="shared" si="135"/>
        <v>1.8839861179971162E-3</v>
      </c>
      <c r="AI79" s="14">
        <f t="shared" si="136"/>
        <v>7.0613409415121176E-2</v>
      </c>
      <c r="AJ79" s="14">
        <f t="shared" si="137"/>
        <v>5.4678971916245045E-2</v>
      </c>
      <c r="AK79" s="14">
        <f t="shared" si="138"/>
        <v>-5.4743223965763255E-2</v>
      </c>
      <c r="AL79" s="14">
        <f t="shared" si="139"/>
        <v>3.6520190023752841E-2</v>
      </c>
      <c r="AM79" s="14">
        <f t="shared" si="140"/>
        <v>-9.5174645474438435E-4</v>
      </c>
      <c r="AN79" s="14">
        <f t="shared" si="141"/>
        <v>-6.1159202107641253E-3</v>
      </c>
      <c r="AO79" s="14">
        <f t="shared" si="142"/>
        <v>-1.3016411997736288E-2</v>
      </c>
      <c r="AP79" s="14">
        <f t="shared" si="143"/>
        <v>-1.6232216174925984E-2</v>
      </c>
      <c r="AQ79" s="14">
        <f t="shared" si="144"/>
        <v>-4.1916738115652108E-2</v>
      </c>
      <c r="AR79" s="14">
        <f t="shared" si="145"/>
        <v>-7.791347155164241E-2</v>
      </c>
      <c r="AS79" s="14">
        <f t="shared" si="146"/>
        <v>-8.581804281345573E-2</v>
      </c>
      <c r="AT79" s="14">
        <f t="shared" si="147"/>
        <v>-6.3864893720275595E-2</v>
      </c>
      <c r="AU79" s="14">
        <f t="shared" si="148"/>
        <v>-1.8892313811275652E-2</v>
      </c>
      <c r="AV79" s="14">
        <f t="shared" si="149"/>
        <v>3.8398357289527674E-2</v>
      </c>
      <c r="AW79" s="14">
        <f t="shared" si="150"/>
        <v>4.9236880618858558E-2</v>
      </c>
      <c r="AX79" s="14">
        <f t="shared" si="151"/>
        <v>3.4940383618454973E-2</v>
      </c>
      <c r="AY79" s="14">
        <f t="shared" si="152"/>
        <v>2.0674977196716293E-2</v>
      </c>
      <c r="AZ79" s="14">
        <f t="shared" si="153"/>
        <v>2.3729483883725422E-3</v>
      </c>
      <c r="BA79" s="14">
        <f t="shared" si="154"/>
        <v>6.9741954767359449E-3</v>
      </c>
      <c r="BB79" s="14">
        <f t="shared" si="155"/>
        <v>-1.4726507713884951E-2</v>
      </c>
      <c r="BC79" s="14">
        <f t="shared" si="156"/>
        <v>-9.0358454969714508E-3</v>
      </c>
      <c r="BD79" s="14">
        <f t="shared" si="157"/>
        <v>-1.5387650424146804E-2</v>
      </c>
      <c r="BE79" s="14">
        <f t="shared" si="158"/>
        <v>5.046007717423695E-3</v>
      </c>
      <c r="BF79" s="14">
        <f t="shared" si="159"/>
        <v>5.7549567869852769E-2</v>
      </c>
      <c r="BG79" s="14">
        <f t="shared" si="160"/>
        <v>8.6172344689378955E-2</v>
      </c>
      <c r="BH79" s="14">
        <f t="shared" si="161"/>
        <v>0.13123622520536982</v>
      </c>
      <c r="BI79" s="14">
        <f t="shared" si="162"/>
        <v>0.12128371726717857</v>
      </c>
      <c r="BJ79" s="14">
        <f t="shared" si="163"/>
        <v>5.2206518603980401E-2</v>
      </c>
      <c r="BK79" s="14">
        <f t="shared" si="164"/>
        <v>-7.6568265682658287E-3</v>
      </c>
      <c r="BL79" s="14">
        <f t="shared" si="165"/>
        <v>-6.6153028692879867E-2</v>
      </c>
      <c r="BM79" s="14">
        <f t="shared" si="166"/>
        <v>-7.6646180860403867E-2</v>
      </c>
      <c r="BN79" s="14">
        <f t="shared" si="167"/>
        <v>-4.0296052631578871E-2</v>
      </c>
      <c r="BO79" s="14">
        <f t="shared" si="126"/>
        <v>-5.7636887608067955E-3</v>
      </c>
      <c r="BP79" s="14">
        <f t="shared" si="127"/>
        <v>2.1716453295400617E-2</v>
      </c>
    </row>
    <row r="80" spans="1:75" x14ac:dyDescent="0.3">
      <c r="A80" s="5" t="s">
        <v>62</v>
      </c>
      <c r="B80" s="16" t="s">
        <v>54</v>
      </c>
      <c r="G80" s="14">
        <f t="shared" si="124"/>
        <v>5.6027379896057772E-2</v>
      </c>
      <c r="H80" s="14">
        <f t="shared" si="168"/>
        <v>4.88395817393521E-2</v>
      </c>
      <c r="I80" s="14">
        <f t="shared" si="169"/>
        <v>3.9737558801683504E-2</v>
      </c>
      <c r="J80" s="14">
        <f t="shared" si="170"/>
        <v>2.2344228804902944E-2</v>
      </c>
      <c r="K80" s="14">
        <f t="shared" si="171"/>
        <v>2.8327931820909757E-2</v>
      </c>
      <c r="L80" s="14">
        <f t="shared" si="172"/>
        <v>2.6626139817629069E-2</v>
      </c>
      <c r="M80" s="14">
        <f t="shared" si="173"/>
        <v>3.8576020954875778E-2</v>
      </c>
      <c r="N80" s="14">
        <f t="shared" si="174"/>
        <v>6.0197327338578743E-2</v>
      </c>
      <c r="O80" s="14">
        <f t="shared" si="175"/>
        <v>3.3850822925177937E-2</v>
      </c>
      <c r="P80" s="14">
        <f t="shared" si="176"/>
        <v>3.919943154902894E-2</v>
      </c>
      <c r="Q80" s="14">
        <f t="shared" si="177"/>
        <v>3.622606901295411E-2</v>
      </c>
      <c r="R80" s="14">
        <f t="shared" si="178"/>
        <v>2.297090352220521E-2</v>
      </c>
      <c r="S80" s="14">
        <f t="shared" si="179"/>
        <v>1.4677656091227398E-2</v>
      </c>
      <c r="T80" s="14">
        <f t="shared" si="180"/>
        <v>1.7663817663817527E-2</v>
      </c>
      <c r="U80" s="14">
        <f t="shared" si="181"/>
        <v>2.334329018696768E-2</v>
      </c>
      <c r="V80" s="14">
        <f t="shared" si="182"/>
        <v>1.1515430677107252E-2</v>
      </c>
      <c r="W80" s="14">
        <f t="shared" si="183"/>
        <v>9.3468343162343981E-3</v>
      </c>
      <c r="X80" s="14">
        <f t="shared" si="184"/>
        <v>1.6013437849944134E-2</v>
      </c>
      <c r="Y80" s="14">
        <f t="shared" si="185"/>
        <v>1.5135135135135869E-3</v>
      </c>
      <c r="Z80" s="14">
        <f t="shared" si="186"/>
        <v>6.2613843351548848E-3</v>
      </c>
      <c r="AA80" s="14">
        <f t="shared" si="128"/>
        <v>2.4804321464006129E-2</v>
      </c>
      <c r="AB80" s="14">
        <f t="shared" si="129"/>
        <v>1.7744957566405706E-2</v>
      </c>
      <c r="AC80" s="14">
        <f t="shared" si="130"/>
        <v>2.4827288428324712E-2</v>
      </c>
      <c r="AD80" s="14">
        <f t="shared" si="131"/>
        <v>2.3871478674058144E-2</v>
      </c>
      <c r="AE80" s="14">
        <f t="shared" si="132"/>
        <v>1.0327022375215211E-2</v>
      </c>
      <c r="AF80" s="14">
        <f t="shared" si="133"/>
        <v>9.0968161143600845E-3</v>
      </c>
      <c r="AG80" s="14">
        <f t="shared" si="134"/>
        <v>2.4225826838002451E-3</v>
      </c>
      <c r="AH80" s="14">
        <f t="shared" si="135"/>
        <v>2.1215469613259597E-2</v>
      </c>
      <c r="AI80" s="14">
        <f t="shared" si="136"/>
        <v>3.9501703577512703E-2</v>
      </c>
      <c r="AJ80" s="14">
        <f t="shared" si="137"/>
        <v>3.927881519639409E-2</v>
      </c>
      <c r="AK80" s="14">
        <f t="shared" si="138"/>
        <v>4.4026478932436719E-2</v>
      </c>
      <c r="AL80" s="14">
        <f t="shared" si="139"/>
        <v>2.1423934213373741E-2</v>
      </c>
      <c r="AM80" s="14">
        <f t="shared" si="140"/>
        <v>2.683601352043441E-2</v>
      </c>
      <c r="AN80" s="14">
        <f t="shared" si="141"/>
        <v>2.7674514663362126E-2</v>
      </c>
      <c r="AO80" s="14">
        <f t="shared" si="142"/>
        <v>2.2041062801932298E-2</v>
      </c>
      <c r="AP80" s="14">
        <f t="shared" si="143"/>
        <v>9.2161016949150465E-3</v>
      </c>
      <c r="AQ80" s="14">
        <f t="shared" si="144"/>
        <v>1.4364089775561029E-2</v>
      </c>
      <c r="AR80" s="14">
        <f t="shared" si="145"/>
        <v>1.6780546623794246E-2</v>
      </c>
      <c r="AS80" s="14">
        <f t="shared" si="146"/>
        <v>2.0679468242245314E-2</v>
      </c>
      <c r="AT80" s="14">
        <f t="shared" si="147"/>
        <v>3.3483782932717476E-2</v>
      </c>
      <c r="AU80" s="14">
        <f t="shared" si="148"/>
        <v>4.4252138853377865E-3</v>
      </c>
      <c r="AV80" s="14">
        <f t="shared" si="149"/>
        <v>-1.788714299832006E-2</v>
      </c>
      <c r="AW80" s="14">
        <f t="shared" si="150"/>
        <v>-1.4375301495417325E-2</v>
      </c>
      <c r="AX80" s="14">
        <f t="shared" si="151"/>
        <v>-2.1734714604915717E-2</v>
      </c>
      <c r="AY80" s="14">
        <f t="shared" si="152"/>
        <v>3.0546308987664084E-2</v>
      </c>
      <c r="AZ80" s="14">
        <f t="shared" si="153"/>
        <v>3.4010867377742171E-2</v>
      </c>
      <c r="BA80" s="14">
        <f t="shared" si="154"/>
        <v>3.5043069694596696E-2</v>
      </c>
      <c r="BB80" s="14">
        <f t="shared" si="155"/>
        <v>4.0697674418604723E-2</v>
      </c>
      <c r="BC80" s="14">
        <f t="shared" si="156"/>
        <v>-1.9190575717271563E-2</v>
      </c>
      <c r="BD80" s="14">
        <f t="shared" si="157"/>
        <v>-1.2845465161541503E-2</v>
      </c>
      <c r="BE80" s="14">
        <f t="shared" si="158"/>
        <v>-1.8914318138831043E-2</v>
      </c>
      <c r="BF80" s="14">
        <f t="shared" si="159"/>
        <v>-2.3743016759776525E-2</v>
      </c>
      <c r="BG80" s="14">
        <f t="shared" si="160"/>
        <v>1.6369624176675757E-2</v>
      </c>
      <c r="BH80" s="14">
        <f t="shared" si="161"/>
        <v>1.2322555205047214E-2</v>
      </c>
      <c r="BI80" s="14">
        <f t="shared" si="162"/>
        <v>1.6772700983227473E-2</v>
      </c>
      <c r="BJ80" s="14">
        <f t="shared" si="163"/>
        <v>2.3911710606989711E-2</v>
      </c>
      <c r="BK80" s="14">
        <f t="shared" si="164"/>
        <v>-1.4295244448680022E-2</v>
      </c>
      <c r="BL80" s="14">
        <f t="shared" si="165"/>
        <v>-1.2269938650306678E-2</v>
      </c>
      <c r="BM80" s="14">
        <f t="shared" si="166"/>
        <v>-1.5168752370117611E-2</v>
      </c>
      <c r="BN80" s="14">
        <f t="shared" si="167"/>
        <v>-1.9560878243513047E-2</v>
      </c>
      <c r="BO80" s="14">
        <f t="shared" si="126"/>
        <v>5.3176061104127648E-3</v>
      </c>
      <c r="BP80" s="14">
        <f t="shared" si="127"/>
        <v>7.5914423740510717E-3</v>
      </c>
    </row>
    <row r="81" spans="1:68" x14ac:dyDescent="0.3">
      <c r="A81" s="5" t="s">
        <v>43</v>
      </c>
      <c r="B81" s="16" t="s">
        <v>55</v>
      </c>
      <c r="G81" s="14">
        <f t="shared" si="124"/>
        <v>7.0273414776032439E-2</v>
      </c>
      <c r="H81" s="14">
        <f t="shared" si="168"/>
        <v>5.8094779889343195E-2</v>
      </c>
      <c r="I81" s="14">
        <f t="shared" si="169"/>
        <v>5.5167140048066443E-2</v>
      </c>
      <c r="J81" s="14">
        <f t="shared" si="170"/>
        <v>2.6937877954920308E-2</v>
      </c>
      <c r="K81" s="14">
        <f t="shared" si="171"/>
        <v>2.9459723883030753E-2</v>
      </c>
      <c r="L81" s="14">
        <f t="shared" si="172"/>
        <v>2.3871774468568807E-2</v>
      </c>
      <c r="M81" s="14">
        <f t="shared" si="173"/>
        <v>2.1016668392173088E-2</v>
      </c>
      <c r="N81" s="14">
        <f t="shared" si="174"/>
        <v>1.9486081370449604E-2</v>
      </c>
      <c r="O81" s="14">
        <f t="shared" si="175"/>
        <v>-7.8141499472017539E-3</v>
      </c>
      <c r="P81" s="14">
        <f t="shared" si="176"/>
        <v>3.6638170311980023E-3</v>
      </c>
      <c r="Q81" s="14">
        <f t="shared" si="177"/>
        <v>6.388156560535263E-3</v>
      </c>
      <c r="R81" s="14">
        <f t="shared" si="178"/>
        <v>-1.7853392144507874E-3</v>
      </c>
      <c r="S81" s="14">
        <f t="shared" si="179"/>
        <v>7.0242656449555074E-3</v>
      </c>
      <c r="T81" s="14">
        <f t="shared" si="180"/>
        <v>-2.7654867256636795E-3</v>
      </c>
      <c r="U81" s="14">
        <f t="shared" si="181"/>
        <v>1.8136020151133581E-2</v>
      </c>
      <c r="V81" s="14">
        <f t="shared" si="182"/>
        <v>2.0725933719095258E-2</v>
      </c>
      <c r="W81" s="14">
        <f t="shared" si="183"/>
        <v>-1.2576622278588023E-2</v>
      </c>
      <c r="X81" s="14">
        <f t="shared" si="184"/>
        <v>-1.3311148086523339E-3</v>
      </c>
      <c r="Y81" s="14">
        <f t="shared" si="185"/>
        <v>-2.3156853043048042E-2</v>
      </c>
      <c r="Z81" s="14">
        <f t="shared" si="186"/>
        <v>-1.4533085961657366E-2</v>
      </c>
      <c r="AA81" s="14">
        <f t="shared" si="128"/>
        <v>1.1666488279995502E-2</v>
      </c>
      <c r="AB81" s="14">
        <f t="shared" si="129"/>
        <v>2.7546373431078575E-2</v>
      </c>
      <c r="AC81" s="14">
        <f t="shared" si="130"/>
        <v>2.2490122581298788E-2</v>
      </c>
      <c r="AD81" s="14">
        <f t="shared" si="131"/>
        <v>2.8448907018094438E-2</v>
      </c>
      <c r="AE81" s="14">
        <f t="shared" si="132"/>
        <v>2.2746508675412613E-2</v>
      </c>
      <c r="AF81" s="14">
        <f t="shared" si="133"/>
        <v>1.0269160090800922E-2</v>
      </c>
      <c r="AG81" s="14">
        <f t="shared" si="134"/>
        <v>2.7841077974833928E-2</v>
      </c>
      <c r="AH81" s="14">
        <f t="shared" si="135"/>
        <v>3.6001220380351917E-2</v>
      </c>
      <c r="AI81" s="14">
        <f t="shared" si="136"/>
        <v>7.458363504706722E-2</v>
      </c>
      <c r="AJ81" s="14">
        <f t="shared" si="137"/>
        <v>7.2223411084956224E-2</v>
      </c>
      <c r="AK81" s="14">
        <f t="shared" si="138"/>
        <v>6.1307113938692925E-2</v>
      </c>
      <c r="AL81" s="14">
        <f t="shared" si="139"/>
        <v>4.3290468243840197E-2</v>
      </c>
      <c r="AM81" s="14">
        <f t="shared" si="140"/>
        <v>3.6869464767038895E-2</v>
      </c>
      <c r="AN81" s="14">
        <f t="shared" si="141"/>
        <v>3.9816385590260461E-2</v>
      </c>
      <c r="AO81" s="14">
        <f t="shared" si="142"/>
        <v>1.108083560399642E-2</v>
      </c>
      <c r="AP81" s="14">
        <f t="shared" si="143"/>
        <v>-2.1640948438088614E-3</v>
      </c>
      <c r="AQ81" s="14">
        <f t="shared" si="144"/>
        <v>-8.7642744406276063E-2</v>
      </c>
      <c r="AR81" s="14">
        <f t="shared" si="145"/>
        <v>-0.11833013435700579</v>
      </c>
      <c r="AS81" s="14">
        <f t="shared" si="146"/>
        <v>-0.10995328781890046</v>
      </c>
      <c r="AT81" s="14">
        <f t="shared" si="147"/>
        <v>-9.69354078264969E-2</v>
      </c>
      <c r="AU81" s="14">
        <f t="shared" si="148"/>
        <v>1.5264068383026297E-2</v>
      </c>
      <c r="AV81" s="14">
        <f t="shared" si="149"/>
        <v>3.5593773810819629E-2</v>
      </c>
      <c r="AW81" s="14">
        <f t="shared" si="150"/>
        <v>4.7941057731126335E-2</v>
      </c>
      <c r="AX81" s="14">
        <f t="shared" si="151"/>
        <v>5.7324840764331197E-2</v>
      </c>
      <c r="AY81" s="14">
        <f t="shared" si="152"/>
        <v>4.1595670041094657E-2</v>
      </c>
      <c r="AZ81" s="14">
        <f t="shared" si="153"/>
        <v>2.8169014084507005E-2</v>
      </c>
      <c r="BA81" s="14">
        <f t="shared" si="154"/>
        <v>1.9743812000385219E-2</v>
      </c>
      <c r="BB81" s="14">
        <f t="shared" si="155"/>
        <v>4.4440055303178738E-3</v>
      </c>
      <c r="BC81" s="14">
        <f t="shared" si="156"/>
        <v>1.9630484988452546E-2</v>
      </c>
      <c r="BD81" s="14">
        <f t="shared" si="157"/>
        <v>1.4823144551216583E-2</v>
      </c>
      <c r="BE81" s="14">
        <f t="shared" si="158"/>
        <v>1.2372497166603713E-2</v>
      </c>
      <c r="BF81" s="14">
        <f t="shared" si="159"/>
        <v>-9.8318749385373216E-5</v>
      </c>
      <c r="BG81" s="14">
        <f t="shared" si="160"/>
        <v>-1.1230653076632624E-2</v>
      </c>
      <c r="BH81" s="14">
        <f t="shared" si="161"/>
        <v>4.4323562002619443E-3</v>
      </c>
      <c r="BI81" s="14">
        <f t="shared" si="162"/>
        <v>9.5158130422614562E-3</v>
      </c>
      <c r="BJ81" s="14">
        <f t="shared" si="163"/>
        <v>1.7404129793510359E-2</v>
      </c>
      <c r="BK81" s="14">
        <f t="shared" si="164"/>
        <v>2.9493175527345539E-2</v>
      </c>
      <c r="BL81" s="14">
        <f t="shared" si="165"/>
        <v>1.7952060976832884E-2</v>
      </c>
      <c r="BM81" s="14">
        <f t="shared" si="166"/>
        <v>2.7539044450605399E-2</v>
      </c>
      <c r="BN81" s="14">
        <f t="shared" si="167"/>
        <v>2.1165555233400912E-2</v>
      </c>
      <c r="BO81" s="14">
        <f t="shared" si="126"/>
        <v>1.6410161320229877E-2</v>
      </c>
      <c r="BP81" s="14">
        <f t="shared" si="127"/>
        <v>2.5714285714285801E-2</v>
      </c>
    </row>
    <row r="82" spans="1:68" x14ac:dyDescent="0.3">
      <c r="A82" s="5" t="s">
        <v>44</v>
      </c>
      <c r="B82" s="16" t="s">
        <v>56</v>
      </c>
      <c r="G82" s="14">
        <f t="shared" si="124"/>
        <v>1.5759472448865441E-2</v>
      </c>
      <c r="H82" s="14">
        <f t="shared" si="168"/>
        <v>1.9184376794945557E-2</v>
      </c>
      <c r="I82" s="14">
        <f t="shared" si="169"/>
        <v>1.5733095291229571E-2</v>
      </c>
      <c r="J82" s="14">
        <f t="shared" si="170"/>
        <v>1.2573629361123606E-2</v>
      </c>
      <c r="K82" s="14">
        <f t="shared" si="171"/>
        <v>4.4014084507042472E-3</v>
      </c>
      <c r="L82" s="14">
        <f t="shared" si="172"/>
        <v>1.1271415689810826E-3</v>
      </c>
      <c r="M82" s="14">
        <f t="shared" si="173"/>
        <v>4.3941557728222058E-3</v>
      </c>
      <c r="N82" s="14">
        <f t="shared" si="174"/>
        <v>7.4952455531938078E-3</v>
      </c>
      <c r="O82" s="14">
        <f t="shared" si="175"/>
        <v>1.6213847502191125E-2</v>
      </c>
      <c r="P82" s="14">
        <f t="shared" si="176"/>
        <v>1.7788786309389959E-2</v>
      </c>
      <c r="Q82" s="14">
        <f t="shared" si="177"/>
        <v>2.1218418462211508E-2</v>
      </c>
      <c r="R82" s="14">
        <f t="shared" si="178"/>
        <v>1.9542527204086113E-2</v>
      </c>
      <c r="S82" s="14">
        <f t="shared" si="179"/>
        <v>4.5278137128073048E-3</v>
      </c>
      <c r="T82" s="14">
        <f t="shared" si="180"/>
        <v>1.8805309734510889E-3</v>
      </c>
      <c r="U82" s="14">
        <f t="shared" si="181"/>
        <v>2.3562172003854798E-3</v>
      </c>
      <c r="V82" s="14">
        <f t="shared" si="182"/>
        <v>-6.5345240688285955E-4</v>
      </c>
      <c r="W82" s="14">
        <f t="shared" si="183"/>
        <v>2.7902983472847254E-3</v>
      </c>
      <c r="X82" s="14">
        <f t="shared" si="184"/>
        <v>1.9874130506791765E-3</v>
      </c>
      <c r="Y82" s="14">
        <f t="shared" si="185"/>
        <v>-1.8164333796345522E-3</v>
      </c>
      <c r="Z82" s="14">
        <f t="shared" si="186"/>
        <v>-3.2693984306888524E-3</v>
      </c>
      <c r="AA82" s="14">
        <f t="shared" si="128"/>
        <v>2.2474315068494732E-3</v>
      </c>
      <c r="AB82" s="14">
        <f t="shared" si="129"/>
        <v>5.7300275482092822E-3</v>
      </c>
      <c r="AC82" s="14">
        <f t="shared" si="130"/>
        <v>5.5662599015200431E-3</v>
      </c>
      <c r="AD82" s="14">
        <f t="shared" si="131"/>
        <v>1.8587360594795044E-3</v>
      </c>
      <c r="AE82" s="14">
        <f t="shared" si="132"/>
        <v>9.930592632140911E-3</v>
      </c>
      <c r="AF82" s="14">
        <f t="shared" si="133"/>
        <v>3.8347759395203074E-3</v>
      </c>
      <c r="AG82" s="14">
        <f t="shared" si="134"/>
        <v>2.2354694485842153E-3</v>
      </c>
      <c r="AH82" s="14">
        <f t="shared" si="135"/>
        <v>-1.0913456291594681E-4</v>
      </c>
      <c r="AI82" s="14">
        <f t="shared" si="136"/>
        <v>1.2687671812222412E-2</v>
      </c>
      <c r="AJ82" s="14">
        <f t="shared" si="137"/>
        <v>1.2879283999126745E-2</v>
      </c>
      <c r="AK82" s="14">
        <f t="shared" si="138"/>
        <v>1.2533191715347725E-2</v>
      </c>
      <c r="AL82" s="14">
        <f t="shared" si="139"/>
        <v>5.4573237284436527E-3</v>
      </c>
      <c r="AM82" s="14">
        <f t="shared" si="140"/>
        <v>2.286489872624764E-2</v>
      </c>
      <c r="AN82" s="14">
        <f t="shared" si="141"/>
        <v>2.543103448275863E-2</v>
      </c>
      <c r="AO82" s="14">
        <f t="shared" si="142"/>
        <v>2.9161858806251884E-2</v>
      </c>
      <c r="AP82" s="14">
        <f t="shared" si="143"/>
        <v>3.3326096396005145E-2</v>
      </c>
      <c r="AQ82" s="14">
        <f t="shared" si="144"/>
        <v>1.3167296111054494E-2</v>
      </c>
      <c r="AR82" s="14">
        <f t="shared" si="145"/>
        <v>1.1559478772593668E-2</v>
      </c>
      <c r="AS82" s="14">
        <f t="shared" si="146"/>
        <v>1.6002446233819301E-2</v>
      </c>
      <c r="AT82" s="14">
        <f t="shared" si="147"/>
        <v>2.6998634310326786E-2</v>
      </c>
      <c r="AU82" s="14">
        <f t="shared" si="148"/>
        <v>2.6899052992141792E-2</v>
      </c>
      <c r="AV82" s="14">
        <f t="shared" si="149"/>
        <v>1.8595470600456965E-2</v>
      </c>
      <c r="AW82" s="14">
        <f t="shared" si="150"/>
        <v>1.5750401284108984E-2</v>
      </c>
      <c r="AX82" s="14">
        <f t="shared" si="151"/>
        <v>1.0331423895253655E-2</v>
      </c>
      <c r="AY82" s="14">
        <f t="shared" si="152"/>
        <v>1.6874325517512112E-2</v>
      </c>
      <c r="AZ82" s="14">
        <f t="shared" si="153"/>
        <v>1.7848036715961246E-2</v>
      </c>
      <c r="BA82" s="14">
        <f t="shared" si="154"/>
        <v>1.5111111111111075E-2</v>
      </c>
      <c r="BB82" s="14">
        <f t="shared" si="155"/>
        <v>1.4478080388782066E-2</v>
      </c>
      <c r="BC82" s="14">
        <f t="shared" si="156"/>
        <v>3.7626628075253521E-3</v>
      </c>
      <c r="BD82" s="14">
        <f t="shared" si="157"/>
        <v>5.2104208416832165E-3</v>
      </c>
      <c r="BE82" s="14">
        <f t="shared" si="158"/>
        <v>7.2971395213077273E-3</v>
      </c>
      <c r="BF82" s="14">
        <f t="shared" si="159"/>
        <v>1.1177644710578694E-2</v>
      </c>
      <c r="BG82" s="14">
        <f t="shared" si="160"/>
        <v>-2.3068050749712743E-3</v>
      </c>
      <c r="BH82" s="14">
        <f t="shared" si="161"/>
        <v>2.6913875598086889E-3</v>
      </c>
      <c r="BI82" s="14">
        <f t="shared" si="162"/>
        <v>0</v>
      </c>
      <c r="BJ82" s="14">
        <f t="shared" si="163"/>
        <v>3.2570075009870081E-3</v>
      </c>
      <c r="BK82" s="14">
        <f t="shared" si="164"/>
        <v>9.5375722543353803E-3</v>
      </c>
      <c r="BL82" s="14">
        <f t="shared" si="165"/>
        <v>2.3859230539815535E-3</v>
      </c>
      <c r="BM82" s="14">
        <f t="shared" si="166"/>
        <v>3.7670240509997122E-3</v>
      </c>
      <c r="BN82" s="14">
        <f t="shared" si="167"/>
        <v>1.0821446138711277E-2</v>
      </c>
      <c r="BO82" s="14">
        <f t="shared" si="126"/>
        <v>2.0898940738619975E-2</v>
      </c>
      <c r="BP82" s="14">
        <f t="shared" si="127"/>
        <v>2.2612317762570777E-2</v>
      </c>
    </row>
    <row r="83" spans="1:68" x14ac:dyDescent="0.3">
      <c r="A83" s="5" t="s">
        <v>45</v>
      </c>
      <c r="B83" s="16" t="s">
        <v>57</v>
      </c>
      <c r="G83" s="14">
        <f t="shared" si="124"/>
        <v>4.9869315211709342E-2</v>
      </c>
      <c r="H83" s="14">
        <f t="shared" si="168"/>
        <v>3.8104490500863619E-2</v>
      </c>
      <c r="I83" s="14">
        <f t="shared" si="169"/>
        <v>2.8976697061803502E-2</v>
      </c>
      <c r="J83" s="14">
        <f t="shared" si="170"/>
        <v>6.7244014263880825E-3</v>
      </c>
      <c r="K83" s="14">
        <f t="shared" si="171"/>
        <v>-1.543517227643898E-2</v>
      </c>
      <c r="L83" s="14">
        <f t="shared" si="172"/>
        <v>-1.7261100135177232E-2</v>
      </c>
      <c r="M83" s="14">
        <f t="shared" si="173"/>
        <v>-1.673887357227255E-2</v>
      </c>
      <c r="N83" s="14">
        <f t="shared" si="174"/>
        <v>-8.2987551867220732E-3</v>
      </c>
      <c r="O83" s="14">
        <f t="shared" si="175"/>
        <v>-1.8711439263679686E-2</v>
      </c>
      <c r="P83" s="14">
        <f t="shared" si="176"/>
        <v>-1.0051846365463968E-2</v>
      </c>
      <c r="Q83" s="14">
        <f t="shared" si="177"/>
        <v>-1.4920889244942837E-2</v>
      </c>
      <c r="R83" s="14">
        <f t="shared" si="178"/>
        <v>-3.1329727523216611E-2</v>
      </c>
      <c r="S83" s="14">
        <f t="shared" si="179"/>
        <v>-1.1956297670583371E-2</v>
      </c>
      <c r="T83" s="14">
        <f t="shared" si="180"/>
        <v>-1.5070542967079881E-2</v>
      </c>
      <c r="U83" s="14">
        <f t="shared" si="181"/>
        <v>5.0828504625388682E-4</v>
      </c>
      <c r="V83" s="14">
        <f t="shared" si="182"/>
        <v>1.6856300042140671E-3</v>
      </c>
      <c r="W83" s="14">
        <f t="shared" si="183"/>
        <v>2.649697475485091E-2</v>
      </c>
      <c r="X83" s="14">
        <f t="shared" si="184"/>
        <v>3.6028214867064534E-2</v>
      </c>
      <c r="Y83" s="14">
        <f t="shared" si="185"/>
        <v>1.5545620808778748E-2</v>
      </c>
      <c r="Z83" s="14">
        <f t="shared" si="186"/>
        <v>2.408498106857393E-2</v>
      </c>
      <c r="AA83" s="14">
        <f t="shared" si="128"/>
        <v>-1.8292682926830395E-3</v>
      </c>
      <c r="AB83" s="14">
        <f t="shared" si="129"/>
        <v>2.513878705352468E-3</v>
      </c>
      <c r="AC83" s="14">
        <f t="shared" si="130"/>
        <v>2.9014507253626309E-3</v>
      </c>
      <c r="AD83" s="14">
        <f t="shared" si="131"/>
        <v>9.1403923179624869E-3</v>
      </c>
      <c r="AE83" s="14">
        <f t="shared" si="132"/>
        <v>3.0441865200570017E-2</v>
      </c>
      <c r="AF83" s="14">
        <f t="shared" si="133"/>
        <v>1.2851321700971807E-2</v>
      </c>
      <c r="AG83" s="14">
        <f t="shared" si="134"/>
        <v>1.5363128491620248E-2</v>
      </c>
      <c r="AH83" s="14">
        <f t="shared" si="135"/>
        <v>1.3230205577040577E-2</v>
      </c>
      <c r="AI83" s="14">
        <f t="shared" si="136"/>
        <v>9.4852287323388129E-3</v>
      </c>
      <c r="AJ83" s="14">
        <f t="shared" si="137"/>
        <v>1.2997730554982434E-2</v>
      </c>
      <c r="AK83" s="14">
        <f t="shared" si="138"/>
        <v>1.6309687561406827E-2</v>
      </c>
      <c r="AL83" s="14">
        <f t="shared" si="139"/>
        <v>5.7251908396946938E-3</v>
      </c>
      <c r="AM83" s="14">
        <f t="shared" si="140"/>
        <v>1.8596456885582757E-2</v>
      </c>
      <c r="AN83" s="14">
        <f t="shared" si="141"/>
        <v>3.3095723014256562E-2</v>
      </c>
      <c r="AO83" s="14">
        <f t="shared" si="142"/>
        <v>2.4748646558391263E-2</v>
      </c>
      <c r="AP83" s="14">
        <f t="shared" si="143"/>
        <v>2.2071307300509435E-2</v>
      </c>
      <c r="AQ83" s="14">
        <f t="shared" si="144"/>
        <v>-1.8353031613337123E-2</v>
      </c>
      <c r="AR83" s="14">
        <f t="shared" si="145"/>
        <v>-3.5485460818137082E-2</v>
      </c>
      <c r="AS83" s="14">
        <f t="shared" si="146"/>
        <v>-2.8962264150943384E-2</v>
      </c>
      <c r="AT83" s="14">
        <f t="shared" si="147"/>
        <v>-2.4428376001563445E-2</v>
      </c>
      <c r="AU83" s="14">
        <f t="shared" si="148"/>
        <v>-5.6773688332028005E-3</v>
      </c>
      <c r="AV83" s="14">
        <f t="shared" si="149"/>
        <v>-8.7889626980071078E-3</v>
      </c>
      <c r="AW83" s="14">
        <f t="shared" si="150"/>
        <v>-8.6466530651899687E-3</v>
      </c>
      <c r="AX83" s="14">
        <f t="shared" si="151"/>
        <v>-4.4070512820512109E-3</v>
      </c>
      <c r="AY83" s="14">
        <f t="shared" si="152"/>
        <v>1.141957078164979E-2</v>
      </c>
      <c r="AZ83" s="14">
        <f t="shared" si="153"/>
        <v>1.9589648417364103E-3</v>
      </c>
      <c r="BA83" s="14">
        <f t="shared" si="154"/>
        <v>-2.6460211681694767E-3</v>
      </c>
      <c r="BB83" s="14">
        <f t="shared" si="155"/>
        <v>-1.1871227364185222E-2</v>
      </c>
      <c r="BC83" s="14">
        <f t="shared" si="156"/>
        <v>-7.883978976055972E-3</v>
      </c>
      <c r="BD83" s="14">
        <f t="shared" si="157"/>
        <v>-6.8944227207244912E-3</v>
      </c>
      <c r="BE83" s="14">
        <f t="shared" si="158"/>
        <v>1.0808686253316324E-3</v>
      </c>
      <c r="BF83" s="14">
        <f t="shared" si="159"/>
        <v>-7.6359193646915458E-3</v>
      </c>
      <c r="BG83" s="14">
        <f t="shared" si="160"/>
        <v>-2.9628176199352541E-2</v>
      </c>
      <c r="BH83" s="14">
        <f t="shared" si="161"/>
        <v>-1.1397782613200791E-2</v>
      </c>
      <c r="BI83" s="14">
        <f t="shared" si="162"/>
        <v>-1.2073027090694799E-2</v>
      </c>
      <c r="BJ83" s="14">
        <f t="shared" si="163"/>
        <v>-1.4158202523853469E-2</v>
      </c>
      <c r="BK83" s="14">
        <f t="shared" si="164"/>
        <v>-9.0991810737039991E-4</v>
      </c>
      <c r="BL83" s="14">
        <f t="shared" si="165"/>
        <v>-1.090032491353099E-2</v>
      </c>
      <c r="BM83" s="14">
        <f t="shared" si="166"/>
        <v>-5.2657724788872651E-3</v>
      </c>
      <c r="BN83" s="14">
        <f t="shared" si="167"/>
        <v>-1.0406910188366369E-3</v>
      </c>
      <c r="BO83" s="14">
        <f t="shared" si="126"/>
        <v>-2.1250758955676519E-3</v>
      </c>
      <c r="BP83" s="14">
        <f t="shared" si="127"/>
        <v>2.8610787326479592E-3</v>
      </c>
    </row>
    <row r="86" spans="1:68" x14ac:dyDescent="0.3">
      <c r="A86" s="20"/>
      <c r="B86" s="24">
        <v>41364</v>
      </c>
      <c r="C86" s="24">
        <v>41455</v>
      </c>
      <c r="D86" s="24">
        <v>41547</v>
      </c>
      <c r="E86" s="24">
        <v>41639</v>
      </c>
      <c r="F86" s="24">
        <v>41729</v>
      </c>
      <c r="G86" s="24">
        <v>41820</v>
      </c>
      <c r="H86" s="24">
        <v>41912</v>
      </c>
      <c r="I86" s="24">
        <v>42004</v>
      </c>
    </row>
    <row r="87" spans="1:68" x14ac:dyDescent="0.3">
      <c r="A87" s="13" t="s">
        <v>40</v>
      </c>
      <c r="B87" s="14">
        <v>-1.7476473977338314E-2</v>
      </c>
      <c r="C87" s="14">
        <v>3.00387596899232E-3</v>
      </c>
      <c r="D87" s="14">
        <v>6.7930936880837844E-3</v>
      </c>
      <c r="E87" s="14">
        <v>1.1574749537982765E-2</v>
      </c>
      <c r="F87" s="14">
        <v>2.5899139953088346E-2</v>
      </c>
      <c r="G87" s="14">
        <v>8.6948120954495334E-3</v>
      </c>
      <c r="H87" s="14">
        <v>1.2557398556836352E-2</v>
      </c>
      <c r="I87" s="14">
        <v>1.2884615384615383E-2</v>
      </c>
    </row>
    <row r="88" spans="1:68" x14ac:dyDescent="0.3">
      <c r="A88" s="5" t="s">
        <v>58</v>
      </c>
      <c r="B88" s="14">
        <v>-2.8239723878255463E-2</v>
      </c>
      <c r="C88" s="14">
        <v>-2.204786969907635E-2</v>
      </c>
      <c r="D88" s="14">
        <v>-2.2035881435257476E-2</v>
      </c>
      <c r="E88" s="14">
        <v>-3.9046010975095635E-3</v>
      </c>
      <c r="F88" s="14">
        <v>5.8336024109353124E-2</v>
      </c>
      <c r="G88" s="14">
        <v>5.8698080633695637E-2</v>
      </c>
      <c r="H88" s="14">
        <v>6.7298105682951137E-2</v>
      </c>
      <c r="I88" s="14">
        <v>4.7038881237419172E-2</v>
      </c>
    </row>
    <row r="89" spans="1:68" x14ac:dyDescent="0.3">
      <c r="A89" s="5" t="s">
        <v>41</v>
      </c>
      <c r="B89" s="14">
        <v>-3.5079726651480625E-2</v>
      </c>
      <c r="C89" s="14">
        <v>8.8396761887039599E-3</v>
      </c>
      <c r="D89" s="14">
        <v>1.115448968209698E-2</v>
      </c>
      <c r="E89" s="14">
        <v>2.4925702233726366E-2</v>
      </c>
      <c r="F89" s="14">
        <v>3.3050047214353118E-2</v>
      </c>
      <c r="G89" s="14">
        <v>9.2233905183536358E-4</v>
      </c>
      <c r="H89" s="14">
        <v>1.2226512226512165E-2</v>
      </c>
      <c r="I89" s="14">
        <v>8.3247591432045187E-3</v>
      </c>
    </row>
    <row r="90" spans="1:68" x14ac:dyDescent="0.3">
      <c r="A90" t="s">
        <v>59</v>
      </c>
      <c r="B90" s="14">
        <v>-3.9281808239154281E-2</v>
      </c>
      <c r="C90" s="14">
        <v>1.087453166407748E-2</v>
      </c>
      <c r="D90" s="14">
        <v>1.1014017840888402E-2</v>
      </c>
      <c r="E90" s="14">
        <v>2.921519954172247E-2</v>
      </c>
      <c r="F90" s="14">
        <v>4.5631344274736696E-2</v>
      </c>
      <c r="G90" s="14">
        <v>8.9495570421260773E-3</v>
      </c>
      <c r="H90" s="14">
        <v>2.2778428018366714E-2</v>
      </c>
      <c r="I90" s="14">
        <v>1.1224489795918391E-2</v>
      </c>
    </row>
    <row r="91" spans="1:68" x14ac:dyDescent="0.3">
      <c r="A91" s="5" t="s">
        <v>16</v>
      </c>
      <c r="B91" s="14">
        <v>-6.8791749677721836E-2</v>
      </c>
      <c r="C91" s="14">
        <v>-3.8958570885594401E-3</v>
      </c>
      <c r="D91" s="14">
        <v>1.7753590864483915E-2</v>
      </c>
      <c r="E91" s="14">
        <v>2.6649076517150316E-2</v>
      </c>
      <c r="F91" s="14">
        <v>0.11817266549207139</v>
      </c>
      <c r="G91" s="14">
        <v>2.1463321568253368E-2</v>
      </c>
      <c r="H91" s="14">
        <v>6.1360448807854517E-3</v>
      </c>
      <c r="I91" s="14">
        <v>2.5186327422256571E-2</v>
      </c>
    </row>
    <row r="92" spans="1:68" x14ac:dyDescent="0.3">
      <c r="A92" s="5" t="s">
        <v>42</v>
      </c>
      <c r="B92" s="14">
        <v>-2.5337147527584647E-2</v>
      </c>
      <c r="C92" s="14">
        <v>2.6251823043268452E-3</v>
      </c>
      <c r="D92" s="14">
        <v>1.3495276653171517E-2</v>
      </c>
      <c r="E92" s="14">
        <v>8.1500392772977381E-3</v>
      </c>
      <c r="F92" s="14">
        <v>2.4004192872117303E-2</v>
      </c>
      <c r="G92" s="14">
        <v>9.5034910783551307E-3</v>
      </c>
      <c r="H92" s="14">
        <v>1.1888910024729027E-2</v>
      </c>
      <c r="I92" s="14">
        <v>1.2759325995909343E-2</v>
      </c>
    </row>
    <row r="93" spans="1:68" x14ac:dyDescent="0.3">
      <c r="A93" s="5" t="s">
        <v>60</v>
      </c>
      <c r="B93" s="14">
        <v>1.1084257021418464E-2</v>
      </c>
      <c r="C93" s="14">
        <v>1.2357752489331464E-2</v>
      </c>
      <c r="D93" s="14">
        <v>1.0601886634944435E-2</v>
      </c>
      <c r="E93" s="14">
        <v>1.2258737610850279E-2</v>
      </c>
      <c r="F93" s="14">
        <v>2.2667326079788941E-2</v>
      </c>
      <c r="G93" s="14">
        <v>2.1603583033283469E-2</v>
      </c>
      <c r="H93" s="14">
        <v>2.5524533289278173E-2</v>
      </c>
      <c r="I93" s="14">
        <v>1.6576483724126012E-2</v>
      </c>
    </row>
    <row r="94" spans="1:68" x14ac:dyDescent="0.3">
      <c r="A94" s="5" t="s">
        <v>61</v>
      </c>
      <c r="B94" s="14">
        <v>1.2873836403248129E-2</v>
      </c>
      <c r="C94" s="14">
        <v>-2.7576897116960764E-2</v>
      </c>
      <c r="D94" s="14">
        <v>-2.4083669161389376E-2</v>
      </c>
      <c r="E94" s="14">
        <v>-2.0041059732134214E-2</v>
      </c>
      <c r="F94" s="14">
        <v>1.2710207274149177E-3</v>
      </c>
      <c r="G94" s="14">
        <v>-4.1646008924143274E-3</v>
      </c>
      <c r="H94" s="14">
        <v>-1.3764624913971013E-2</v>
      </c>
      <c r="I94" s="14">
        <v>-5.7861133280127097E-3</v>
      </c>
    </row>
    <row r="95" spans="1:68" x14ac:dyDescent="0.3">
      <c r="A95" s="5" t="s">
        <v>62</v>
      </c>
      <c r="B95" s="14">
        <v>6.6096423017107941E-3</v>
      </c>
      <c r="C95" s="14">
        <v>3.166749134092095E-3</v>
      </c>
      <c r="D95" s="14">
        <v>4.1553923463470976E-3</v>
      </c>
      <c r="E95" s="14">
        <v>7.148692810457602E-3</v>
      </c>
      <c r="F95" s="14">
        <v>1.1201235998455017E-2</v>
      </c>
      <c r="G95" s="14">
        <v>1.1541876294761888E-2</v>
      </c>
      <c r="H95" s="14">
        <v>1.4146857857761486E-2</v>
      </c>
      <c r="I95" s="14">
        <v>7.1993510444128272E-3</v>
      </c>
    </row>
    <row r="96" spans="1:68" x14ac:dyDescent="0.3">
      <c r="A96" s="5" t="s">
        <v>43</v>
      </c>
      <c r="B96" s="14">
        <v>-8.5421412300683564E-3</v>
      </c>
      <c r="C96" s="14">
        <v>1.3546547158280742E-2</v>
      </c>
      <c r="D96" s="14">
        <v>1.5323869512080535E-2</v>
      </c>
      <c r="E96" s="14">
        <v>1.7679012345679146E-2</v>
      </c>
      <c r="F96" s="14">
        <v>2.8527666092284187E-2</v>
      </c>
      <c r="G96" s="14">
        <v>1.67822329414129E-2</v>
      </c>
      <c r="H96" s="14">
        <v>2.3888888888888848E-2</v>
      </c>
      <c r="I96" s="14">
        <v>2.5232919254658315E-2</v>
      </c>
    </row>
    <row r="97" spans="1:9" x14ac:dyDescent="0.3">
      <c r="A97" s="5" t="s">
        <v>44</v>
      </c>
      <c r="B97" s="14">
        <v>-5.2920234773405905E-3</v>
      </c>
      <c r="C97" s="14">
        <v>-1.9970044932615671E-4</v>
      </c>
      <c r="D97" s="14">
        <v>-3.8744672607504693E-4</v>
      </c>
      <c r="E97" s="14">
        <v>2.8639146750937261E-3</v>
      </c>
      <c r="F97" s="14">
        <v>1.6637647514025966E-2</v>
      </c>
      <c r="G97" s="14">
        <v>1.0086887046839133E-2</v>
      </c>
      <c r="H97" s="14">
        <v>8.3333333333333037E-3</v>
      </c>
      <c r="I97" s="14">
        <v>1.3195470211718296E-2</v>
      </c>
    </row>
    <row r="98" spans="1:9" x14ac:dyDescent="0.3">
      <c r="A98" s="5" t="s">
        <v>45</v>
      </c>
      <c r="B98" s="14">
        <v>-2.8099173553719048E-2</v>
      </c>
      <c r="C98" s="14">
        <v>-1.1979113340841674E-2</v>
      </c>
      <c r="D98" s="14">
        <v>-1.0918929365156038E-2</v>
      </c>
      <c r="E98" s="14">
        <v>-1.2845150197228761E-2</v>
      </c>
      <c r="F98" s="14">
        <v>8.1032412965187373E-3</v>
      </c>
      <c r="G98" s="14">
        <v>-2.6943005181347957E-3</v>
      </c>
      <c r="H98" s="14">
        <v>6.1547479484174161E-3</v>
      </c>
      <c r="I98" s="14">
        <v>1.0758196721311508E-2</v>
      </c>
    </row>
  </sheetData>
  <conditionalFormatting sqref="BM72:BM83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D72:BD83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E72:BE83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F72:BF83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G72:BG83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H72:BH83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I72:BI83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J72:BJ83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K72:BK83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L72:BL83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N72:BN83 BO73:BP83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87:B98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87:C98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87:D98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87:E98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87:F98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87:G98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87:H9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87:I9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63"/>
  <sheetViews>
    <sheetView topLeftCell="EG1" workbookViewId="0">
      <selection activeCell="EV18" sqref="EV18"/>
    </sheetView>
  </sheetViews>
  <sheetFormatPr baseColWidth="10" defaultRowHeight="14.4" x14ac:dyDescent="0.3"/>
  <cols>
    <col min="1" max="1" width="21.44140625" bestFit="1" customWidth="1"/>
    <col min="2" max="2" width="16.6640625" bestFit="1" customWidth="1"/>
    <col min="3" max="11" width="9.6640625" bestFit="1" customWidth="1"/>
    <col min="12" max="14" width="10.6640625" bestFit="1" customWidth="1"/>
    <col min="15" max="23" width="9.6640625" bestFit="1" customWidth="1"/>
    <col min="24" max="26" width="10.6640625" bestFit="1" customWidth="1"/>
    <col min="27" max="35" width="9.6640625" bestFit="1" customWidth="1"/>
    <col min="36" max="38" width="10.6640625" bestFit="1" customWidth="1"/>
    <col min="39" max="47" width="9.6640625" bestFit="1" customWidth="1"/>
    <col min="48" max="50" width="10.6640625" bestFit="1" customWidth="1"/>
    <col min="51" max="59" width="9.6640625" bestFit="1" customWidth="1"/>
    <col min="60" max="62" width="10.6640625" bestFit="1" customWidth="1"/>
    <col min="63" max="71" width="9.6640625" bestFit="1" customWidth="1"/>
    <col min="72" max="74" width="10.6640625" bestFit="1" customWidth="1"/>
    <col min="75" max="83" width="9.6640625" bestFit="1" customWidth="1"/>
    <col min="84" max="86" width="10.6640625" bestFit="1" customWidth="1"/>
    <col min="87" max="95" width="9.6640625" bestFit="1" customWidth="1"/>
    <col min="96" max="98" width="10.6640625" bestFit="1" customWidth="1"/>
    <col min="99" max="107" width="9.6640625" bestFit="1" customWidth="1"/>
    <col min="108" max="110" width="10.6640625" bestFit="1" customWidth="1"/>
    <col min="111" max="119" width="9.6640625" bestFit="1" customWidth="1"/>
    <col min="120" max="122" width="10.6640625" bestFit="1" customWidth="1"/>
    <col min="123" max="126" width="9.6640625" bestFit="1" customWidth="1"/>
  </cols>
  <sheetData>
    <row r="1" spans="1:2" x14ac:dyDescent="0.3">
      <c r="A1" s="5" t="s">
        <v>95</v>
      </c>
    </row>
    <row r="16" spans="1:2" x14ac:dyDescent="0.3">
      <c r="B16" s="17"/>
    </row>
    <row r="17" spans="1:152" x14ac:dyDescent="0.3">
      <c r="A17" s="1" t="s">
        <v>68</v>
      </c>
      <c r="B17" s="1" t="s">
        <v>38</v>
      </c>
      <c r="C17" s="7">
        <f>_xll.BDH($B$18,$B$17:$B$17,"1/1/2000","","Dir=H","Dts=S","Sort=A","Quote=C","QtTyp=Y","Days=T","Per=cm","DtFmt=D","UseDPDF=Y","cols=150;rows=2")</f>
        <v>38383</v>
      </c>
      <c r="D17" s="7">
        <v>38411</v>
      </c>
      <c r="E17" s="7">
        <v>38442</v>
      </c>
      <c r="F17" s="7">
        <v>38472</v>
      </c>
      <c r="G17" s="7">
        <v>38503</v>
      </c>
      <c r="H17" s="7">
        <v>38533</v>
      </c>
      <c r="I17" s="7">
        <v>38564</v>
      </c>
      <c r="J17" s="7">
        <v>38595</v>
      </c>
      <c r="K17" s="7">
        <v>38625</v>
      </c>
      <c r="L17" s="7">
        <v>38656</v>
      </c>
      <c r="M17" s="7">
        <v>38686</v>
      </c>
      <c r="N17" s="7">
        <v>38717</v>
      </c>
      <c r="O17" s="7">
        <v>38748</v>
      </c>
      <c r="P17" s="7">
        <v>38776</v>
      </c>
      <c r="Q17" s="7">
        <v>38807</v>
      </c>
      <c r="R17" s="7">
        <v>38837</v>
      </c>
      <c r="S17" s="7">
        <v>38868</v>
      </c>
      <c r="T17" s="7">
        <v>38898</v>
      </c>
      <c r="U17" s="7">
        <v>38929</v>
      </c>
      <c r="V17" s="7">
        <v>38960</v>
      </c>
      <c r="W17" s="7">
        <v>38990</v>
      </c>
      <c r="X17" s="7">
        <v>39021</v>
      </c>
      <c r="Y17" s="7">
        <v>39051</v>
      </c>
      <c r="Z17" s="7">
        <v>39082</v>
      </c>
      <c r="AA17" s="7">
        <v>39113</v>
      </c>
      <c r="AB17" s="7">
        <v>39141</v>
      </c>
      <c r="AC17" s="7">
        <v>39172</v>
      </c>
      <c r="AD17" s="7">
        <v>39202</v>
      </c>
      <c r="AE17" s="7">
        <v>39233</v>
      </c>
      <c r="AF17" s="7">
        <v>39263</v>
      </c>
      <c r="AG17" s="7">
        <v>39294</v>
      </c>
      <c r="AH17" s="7">
        <v>39325</v>
      </c>
      <c r="AI17" s="7">
        <v>39355</v>
      </c>
      <c r="AJ17" s="7">
        <v>39386</v>
      </c>
      <c r="AK17" s="7">
        <v>39416</v>
      </c>
      <c r="AL17" s="7">
        <v>39447</v>
      </c>
      <c r="AM17" s="7">
        <v>39478</v>
      </c>
      <c r="AN17" s="7">
        <v>39507</v>
      </c>
      <c r="AO17" s="7">
        <v>39538</v>
      </c>
      <c r="AP17" s="7">
        <v>39568</v>
      </c>
      <c r="AQ17" s="7">
        <v>39599</v>
      </c>
      <c r="AR17" s="7">
        <v>39629</v>
      </c>
      <c r="AS17" s="7">
        <v>39660</v>
      </c>
      <c r="AT17" s="7">
        <v>39691</v>
      </c>
      <c r="AU17" s="7">
        <v>39721</v>
      </c>
      <c r="AV17" s="7">
        <v>39752</v>
      </c>
      <c r="AW17" s="7">
        <v>39782</v>
      </c>
      <c r="AX17" s="7">
        <v>39813</v>
      </c>
      <c r="AY17" s="7">
        <v>39844</v>
      </c>
      <c r="AZ17" s="7">
        <v>39872</v>
      </c>
      <c r="BA17" s="7">
        <v>39903</v>
      </c>
      <c r="BB17" s="7">
        <v>39933</v>
      </c>
      <c r="BC17" s="7">
        <v>39964</v>
      </c>
      <c r="BD17" s="7">
        <v>39994</v>
      </c>
      <c r="BE17" s="7">
        <v>40025</v>
      </c>
      <c r="BF17" s="7">
        <v>40056</v>
      </c>
      <c r="BG17" s="7">
        <v>40086</v>
      </c>
      <c r="BH17" s="7">
        <v>40117</v>
      </c>
      <c r="BI17" s="7">
        <v>40147</v>
      </c>
      <c r="BJ17" s="7">
        <v>40178</v>
      </c>
      <c r="BK17" s="7">
        <v>40209</v>
      </c>
      <c r="BL17" s="7">
        <v>40237</v>
      </c>
      <c r="BM17" s="7">
        <v>40268</v>
      </c>
      <c r="BN17" s="7">
        <v>40298</v>
      </c>
      <c r="BO17" s="7">
        <v>40329</v>
      </c>
      <c r="BP17" s="7">
        <v>40359</v>
      </c>
      <c r="BQ17" s="7">
        <v>40390</v>
      </c>
      <c r="BR17" s="7">
        <v>40421</v>
      </c>
      <c r="BS17" s="7">
        <v>40451</v>
      </c>
      <c r="BT17" s="7">
        <v>40482</v>
      </c>
      <c r="BU17" s="7">
        <v>40512</v>
      </c>
      <c r="BV17" s="7">
        <v>40543</v>
      </c>
      <c r="BW17" s="7">
        <v>40574</v>
      </c>
      <c r="BX17" s="7">
        <v>40602</v>
      </c>
      <c r="BY17" s="7">
        <v>40633</v>
      </c>
      <c r="BZ17" s="7">
        <v>40663</v>
      </c>
      <c r="CA17" s="7">
        <v>40694</v>
      </c>
      <c r="CB17" s="7">
        <v>40724</v>
      </c>
      <c r="CC17" s="7">
        <v>40755</v>
      </c>
      <c r="CD17" s="7">
        <v>40786</v>
      </c>
      <c r="CE17" s="7">
        <v>40816</v>
      </c>
      <c r="CF17" s="7">
        <v>40847</v>
      </c>
      <c r="CG17" s="7">
        <v>40877</v>
      </c>
      <c r="CH17" s="7">
        <v>40908</v>
      </c>
      <c r="CI17" s="7">
        <v>40939</v>
      </c>
      <c r="CJ17" s="7">
        <v>40968</v>
      </c>
      <c r="CK17" s="7">
        <v>40999</v>
      </c>
      <c r="CL17" s="7">
        <v>41029</v>
      </c>
      <c r="CM17" s="7">
        <v>41060</v>
      </c>
      <c r="CN17" s="7">
        <v>41090</v>
      </c>
      <c r="CO17" s="7">
        <v>41121</v>
      </c>
      <c r="CP17" s="7">
        <v>41152</v>
      </c>
      <c r="CQ17" s="7">
        <v>41182</v>
      </c>
      <c r="CR17" s="7">
        <v>41213</v>
      </c>
      <c r="CS17" s="7">
        <v>41243</v>
      </c>
      <c r="CT17" s="7">
        <v>41274</v>
      </c>
      <c r="CU17" s="7">
        <v>41305</v>
      </c>
      <c r="CV17" s="7">
        <v>41333</v>
      </c>
      <c r="CW17" s="7">
        <v>41364</v>
      </c>
      <c r="CX17" s="7">
        <v>41394</v>
      </c>
      <c r="CY17" s="7">
        <v>41425</v>
      </c>
      <c r="CZ17" s="7">
        <v>41455</v>
      </c>
      <c r="DA17" s="7">
        <v>41486</v>
      </c>
      <c r="DB17" s="7">
        <v>41517</v>
      </c>
      <c r="DC17" s="7">
        <v>41547</v>
      </c>
      <c r="DD17" s="7">
        <v>41578</v>
      </c>
      <c r="DE17" s="7">
        <v>41608</v>
      </c>
      <c r="DF17" s="7">
        <v>41639</v>
      </c>
      <c r="DG17" s="7">
        <v>41670</v>
      </c>
      <c r="DH17" s="7">
        <v>41698</v>
      </c>
      <c r="DI17" s="7">
        <v>41729</v>
      </c>
      <c r="DJ17" s="7">
        <v>41759</v>
      </c>
      <c r="DK17" s="7">
        <v>41790</v>
      </c>
      <c r="DL17" s="7">
        <v>41820</v>
      </c>
      <c r="DM17" s="7">
        <v>41851</v>
      </c>
      <c r="DN17" s="7">
        <v>41882</v>
      </c>
      <c r="DO17" s="7">
        <v>41912</v>
      </c>
      <c r="DP17" s="7">
        <v>41943</v>
      </c>
      <c r="DQ17" s="7">
        <v>41973</v>
      </c>
      <c r="DR17" s="7">
        <v>42004</v>
      </c>
      <c r="DS17" s="7">
        <v>42035</v>
      </c>
      <c r="DT17" s="7">
        <v>42063</v>
      </c>
      <c r="DU17" s="7">
        <v>42094</v>
      </c>
      <c r="DV17" s="7">
        <v>42124</v>
      </c>
      <c r="DW17" s="6">
        <v>42155</v>
      </c>
      <c r="DX17" s="6">
        <v>42185</v>
      </c>
      <c r="DY17" s="6">
        <v>42216</v>
      </c>
      <c r="DZ17" s="6">
        <v>42247</v>
      </c>
      <c r="EA17" s="6">
        <v>42277</v>
      </c>
      <c r="EB17" s="6">
        <v>42308</v>
      </c>
      <c r="EC17" s="6">
        <v>42338</v>
      </c>
      <c r="ED17" s="6">
        <v>42369</v>
      </c>
      <c r="EE17" s="6">
        <v>42400</v>
      </c>
      <c r="EF17" s="6">
        <v>42429</v>
      </c>
      <c r="EG17" s="6">
        <v>42460</v>
      </c>
      <c r="EH17" s="6">
        <v>42490</v>
      </c>
      <c r="EI17" s="6">
        <v>42521</v>
      </c>
      <c r="EJ17" s="6">
        <v>42551</v>
      </c>
      <c r="EK17" s="6">
        <v>42582</v>
      </c>
      <c r="EL17" s="6">
        <v>42613</v>
      </c>
      <c r="EM17" s="6">
        <v>42643</v>
      </c>
      <c r="EN17" s="6">
        <v>42674</v>
      </c>
      <c r="EO17" s="6">
        <v>42704</v>
      </c>
      <c r="EP17" s="6">
        <v>42735</v>
      </c>
      <c r="EQ17" s="6">
        <v>42766</v>
      </c>
      <c r="ER17" s="6">
        <v>42794</v>
      </c>
      <c r="ES17" s="6">
        <v>42825</v>
      </c>
      <c r="ET17" s="6">
        <v>42855</v>
      </c>
      <c r="EU17" s="6">
        <v>42886</v>
      </c>
      <c r="EV17" s="6">
        <v>42916</v>
      </c>
    </row>
    <row r="18" spans="1:152" x14ac:dyDescent="0.3">
      <c r="A18" s="5" t="s">
        <v>76</v>
      </c>
      <c r="B18" t="s">
        <v>69</v>
      </c>
      <c r="C18">
        <v>3.4</v>
      </c>
      <c r="D18">
        <v>4.4000000000000004</v>
      </c>
      <c r="E18">
        <v>4.9000000000000004</v>
      </c>
      <c r="F18">
        <v>5</v>
      </c>
      <c r="G18">
        <v>4.7</v>
      </c>
      <c r="H18">
        <v>4.2</v>
      </c>
      <c r="I18">
        <v>3.6</v>
      </c>
      <c r="J18">
        <v>3.2</v>
      </c>
      <c r="K18">
        <v>3.2</v>
      </c>
      <c r="L18">
        <v>3.3</v>
      </c>
      <c r="M18">
        <v>3.5</v>
      </c>
      <c r="N18">
        <v>3.5</v>
      </c>
      <c r="O18">
        <v>4</v>
      </c>
      <c r="P18">
        <v>4.7</v>
      </c>
      <c r="Q18">
        <v>5.0999999999999996</v>
      </c>
      <c r="R18">
        <v>5.4</v>
      </c>
      <c r="S18">
        <v>5.9</v>
      </c>
      <c r="T18">
        <v>7.1</v>
      </c>
      <c r="U18">
        <v>7.9</v>
      </c>
      <c r="V18">
        <v>8.5</v>
      </c>
      <c r="W18">
        <v>8.6999999999999993</v>
      </c>
      <c r="X18">
        <v>8.9</v>
      </c>
      <c r="Y18">
        <v>9.1</v>
      </c>
      <c r="Z18">
        <v>9.1</v>
      </c>
      <c r="AA18">
        <v>8.6</v>
      </c>
      <c r="AB18">
        <v>4.8</v>
      </c>
      <c r="AC18">
        <v>4.4000000000000004</v>
      </c>
      <c r="AD18">
        <v>4.5</v>
      </c>
      <c r="AE18">
        <v>5.7</v>
      </c>
      <c r="AF18">
        <v>7.4</v>
      </c>
      <c r="AG18">
        <v>8.4</v>
      </c>
      <c r="AH18">
        <v>8.3000000000000007</v>
      </c>
      <c r="AI18">
        <v>7.3</v>
      </c>
      <c r="AJ18">
        <v>6.4</v>
      </c>
      <c r="AK18">
        <v>4.7</v>
      </c>
      <c r="AL18">
        <v>4.3</v>
      </c>
      <c r="AM18">
        <v>4.5</v>
      </c>
      <c r="AN18">
        <v>4.5</v>
      </c>
      <c r="AO18">
        <v>4.5999999999999996</v>
      </c>
      <c r="AP18">
        <v>4.5999999999999996</v>
      </c>
      <c r="AQ18">
        <v>5</v>
      </c>
      <c r="AR18">
        <v>4.4000000000000004</v>
      </c>
      <c r="AS18">
        <v>3.4</v>
      </c>
      <c r="AT18">
        <v>1.8</v>
      </c>
      <c r="AU18">
        <v>1.5</v>
      </c>
      <c r="AV18">
        <v>1.7</v>
      </c>
      <c r="AW18">
        <v>1.9</v>
      </c>
      <c r="AX18">
        <v>2.1</v>
      </c>
      <c r="AY18">
        <v>2.2000000000000002</v>
      </c>
      <c r="AZ18">
        <v>2.2999999999999998</v>
      </c>
      <c r="BA18">
        <v>2.5</v>
      </c>
      <c r="BB18">
        <v>2.5</v>
      </c>
      <c r="BC18">
        <v>2.6</v>
      </c>
      <c r="BD18">
        <v>2.7</v>
      </c>
      <c r="BE18">
        <v>3</v>
      </c>
      <c r="BF18">
        <v>3.4</v>
      </c>
      <c r="BG18">
        <v>3.8</v>
      </c>
      <c r="BH18">
        <v>4.2</v>
      </c>
      <c r="BI18">
        <v>3.9</v>
      </c>
      <c r="BJ18">
        <v>3.6</v>
      </c>
      <c r="BK18">
        <v>3.4</v>
      </c>
      <c r="BL18">
        <v>3.3</v>
      </c>
      <c r="BM18">
        <v>3.2</v>
      </c>
      <c r="BN18">
        <v>3.4</v>
      </c>
      <c r="BO18">
        <v>3.7</v>
      </c>
      <c r="BP18">
        <v>3.5</v>
      </c>
      <c r="BQ18">
        <v>3.7</v>
      </c>
      <c r="BR18">
        <v>4.0999999999999996</v>
      </c>
      <c r="BS18">
        <v>4.4000000000000004</v>
      </c>
      <c r="BT18">
        <v>5</v>
      </c>
      <c r="BU18">
        <v>5.2</v>
      </c>
      <c r="BV18">
        <v>5.5</v>
      </c>
      <c r="BW18">
        <v>5.6</v>
      </c>
      <c r="BX18">
        <v>5.8</v>
      </c>
      <c r="BY18">
        <v>6</v>
      </c>
      <c r="BZ18">
        <v>5.9</v>
      </c>
      <c r="CA18">
        <v>5.6</v>
      </c>
      <c r="CB18">
        <v>5.6</v>
      </c>
      <c r="CC18">
        <v>5.4</v>
      </c>
      <c r="CD18">
        <v>5.3</v>
      </c>
      <c r="CE18">
        <v>5.2</v>
      </c>
      <c r="CF18">
        <v>5.3</v>
      </c>
      <c r="CG18">
        <v>5.4</v>
      </c>
      <c r="CH18">
        <v>5.6</v>
      </c>
      <c r="CI18">
        <v>5.7</v>
      </c>
      <c r="CJ18">
        <v>5.9</v>
      </c>
      <c r="CK18">
        <v>5.9</v>
      </c>
      <c r="CL18">
        <v>5.8</v>
      </c>
      <c r="CM18">
        <v>5.7</v>
      </c>
      <c r="CN18">
        <v>5.7</v>
      </c>
      <c r="CO18">
        <v>5.8</v>
      </c>
      <c r="CP18">
        <v>5.8</v>
      </c>
      <c r="CQ18">
        <v>6</v>
      </c>
      <c r="CR18">
        <v>6.1</v>
      </c>
      <c r="CS18">
        <v>6</v>
      </c>
      <c r="CT18">
        <v>5.8</v>
      </c>
      <c r="CU18">
        <v>5.7</v>
      </c>
      <c r="CV18">
        <v>5.8</v>
      </c>
      <c r="CW18">
        <v>5.9</v>
      </c>
      <c r="CX18">
        <v>6</v>
      </c>
      <c r="CY18">
        <v>6.2</v>
      </c>
      <c r="CZ18">
        <v>6.5</v>
      </c>
      <c r="DA18">
        <v>6.8</v>
      </c>
      <c r="DB18">
        <v>7</v>
      </c>
      <c r="DC18">
        <v>7</v>
      </c>
      <c r="DD18">
        <v>7.1</v>
      </c>
      <c r="DE18">
        <v>7.1</v>
      </c>
      <c r="DF18">
        <v>7.4</v>
      </c>
      <c r="DG18">
        <v>7.7</v>
      </c>
      <c r="DH18">
        <v>8.3000000000000007</v>
      </c>
      <c r="DI18">
        <v>8.5</v>
      </c>
      <c r="DJ18">
        <v>8.5</v>
      </c>
      <c r="DK18">
        <v>8.5</v>
      </c>
      <c r="DL18">
        <v>8.6</v>
      </c>
      <c r="DM18">
        <v>8.9</v>
      </c>
      <c r="DN18">
        <v>8.9</v>
      </c>
      <c r="DO18">
        <v>8.6</v>
      </c>
      <c r="DP18">
        <v>8.4</v>
      </c>
      <c r="DQ18">
        <v>8.5</v>
      </c>
      <c r="DR18">
        <v>8.6999999999999993</v>
      </c>
      <c r="DS18">
        <v>9</v>
      </c>
      <c r="DT18">
        <v>9.3000000000000007</v>
      </c>
      <c r="DU18">
        <v>9.6999999999999993</v>
      </c>
      <c r="DV18">
        <v>10</v>
      </c>
      <c r="DW18">
        <v>10.1</v>
      </c>
      <c r="DX18">
        <v>10.199999999999999</v>
      </c>
      <c r="DY18">
        <v>10.1</v>
      </c>
      <c r="DZ18">
        <v>10.1</v>
      </c>
      <c r="EA18">
        <v>9.9</v>
      </c>
      <c r="EB18">
        <v>9.6</v>
      </c>
      <c r="EC18">
        <v>9.4</v>
      </c>
      <c r="ED18">
        <v>9.3000000000000007</v>
      </c>
      <c r="EE18">
        <v>9.4</v>
      </c>
      <c r="EF18">
        <v>9.4</v>
      </c>
      <c r="EG18">
        <v>9.5</v>
      </c>
      <c r="EH18">
        <v>9.4</v>
      </c>
      <c r="EI18">
        <v>9.6999999999999993</v>
      </c>
      <c r="EJ18">
        <v>9.8000000000000007</v>
      </c>
      <c r="EK18">
        <v>10.1</v>
      </c>
      <c r="EL18">
        <v>10</v>
      </c>
      <c r="EM18">
        <v>10.199999999999999</v>
      </c>
      <c r="EN18">
        <v>10</v>
      </c>
      <c r="EO18">
        <v>9.6999999999999993</v>
      </c>
      <c r="EP18">
        <v>9.8000000000000007</v>
      </c>
      <c r="EQ18">
        <v>9.9</v>
      </c>
      <c r="ER18">
        <v>10.199999999999999</v>
      </c>
      <c r="ES18">
        <v>10</v>
      </c>
      <c r="ET18">
        <v>9.8000000000000007</v>
      </c>
      <c r="EU18">
        <v>10.199999999999999</v>
      </c>
      <c r="EV18">
        <v>10.4</v>
      </c>
    </row>
    <row r="19" spans="1:152" x14ac:dyDescent="0.3">
      <c r="A19" s="5" t="s">
        <v>70</v>
      </c>
      <c r="B19" t="s">
        <v>2</v>
      </c>
    </row>
    <row r="20" spans="1:152" x14ac:dyDescent="0.3">
      <c r="A20" s="5" t="s">
        <v>77</v>
      </c>
      <c r="B20" t="s">
        <v>71</v>
      </c>
      <c r="C20">
        <f>_xll.BDH($B20,$B$17:$B$17,"1/1/2000","","Dir=H","Dts=H","Sort=A","Quote=C","QtTyp=Y","Days=T","Per=cm","DtFmt=D","UseDPDF=Y","cols=149;rows=1")</f>
        <v>-5.9</v>
      </c>
      <c r="D20">
        <v>-13</v>
      </c>
      <c r="E20">
        <v>-18.2</v>
      </c>
      <c r="F20">
        <v>-15.6</v>
      </c>
      <c r="G20">
        <v>-16.3</v>
      </c>
      <c r="H20">
        <v>-13.4</v>
      </c>
      <c r="I20">
        <v>-15.7</v>
      </c>
      <c r="J20">
        <v>-11.6</v>
      </c>
      <c r="K20">
        <v>-4.5</v>
      </c>
      <c r="L20">
        <v>1.4</v>
      </c>
      <c r="M20">
        <v>-8.6</v>
      </c>
      <c r="N20">
        <v>11.9</v>
      </c>
      <c r="O20">
        <v>23.5</v>
      </c>
      <c r="P20">
        <v>22.3</v>
      </c>
      <c r="Q20">
        <v>14</v>
      </c>
      <c r="R20">
        <v>22.2</v>
      </c>
      <c r="S20">
        <v>30.9</v>
      </c>
      <c r="T20">
        <v>20.399999999999999</v>
      </c>
      <c r="U20">
        <v>15.6</v>
      </c>
      <c r="V20">
        <v>11.4</v>
      </c>
      <c r="W20">
        <v>12.4</v>
      </c>
      <c r="X20">
        <v>6.9</v>
      </c>
      <c r="Y20">
        <v>10.3</v>
      </c>
      <c r="Z20">
        <v>35.700000000000003</v>
      </c>
      <c r="AA20">
        <v>37.5</v>
      </c>
      <c r="AB20">
        <v>53.3</v>
      </c>
      <c r="AC20">
        <v>53.1</v>
      </c>
      <c r="AD20">
        <v>61</v>
      </c>
      <c r="AE20">
        <v>69.5</v>
      </c>
      <c r="AF20">
        <v>69</v>
      </c>
      <c r="AG20">
        <v>64.8</v>
      </c>
      <c r="AH20">
        <v>48.4</v>
      </c>
      <c r="AI20">
        <v>40.700000000000003</v>
      </c>
      <c r="AJ20">
        <v>39.1</v>
      </c>
      <c r="AK20">
        <v>24.1</v>
      </c>
      <c r="AL20">
        <v>23.6</v>
      </c>
      <c r="AM20">
        <v>28.7</v>
      </c>
      <c r="AN20">
        <v>14.6</v>
      </c>
      <c r="AO20">
        <v>15</v>
      </c>
      <c r="AP20">
        <v>23.3</v>
      </c>
      <c r="AQ20">
        <v>13.4</v>
      </c>
      <c r="AR20">
        <v>7.5</v>
      </c>
      <c r="AS20">
        <v>-8</v>
      </c>
      <c r="AT20">
        <v>-21.8</v>
      </c>
      <c r="AU20">
        <v>-15.7</v>
      </c>
      <c r="AV20">
        <v>-27.5</v>
      </c>
      <c r="AW20">
        <v>-30.1</v>
      </c>
      <c r="AX20">
        <v>-32.4</v>
      </c>
      <c r="AY20">
        <v>-32.9</v>
      </c>
      <c r="AZ20">
        <v>-27.9</v>
      </c>
      <c r="BA20">
        <v>-32.799999999999997</v>
      </c>
      <c r="BB20">
        <v>-31.2</v>
      </c>
      <c r="BC20">
        <v>-28.3</v>
      </c>
      <c r="BD20">
        <v>-22.6</v>
      </c>
      <c r="BE20">
        <v>-14</v>
      </c>
      <c r="BF20">
        <v>-7.5</v>
      </c>
      <c r="BG20">
        <v>3.4</v>
      </c>
      <c r="BH20">
        <v>8.6999999999999993</v>
      </c>
      <c r="BI20">
        <v>0.9</v>
      </c>
      <c r="BJ20">
        <v>1.7</v>
      </c>
      <c r="BK20">
        <v>1.5</v>
      </c>
      <c r="BL20">
        <v>-5.6</v>
      </c>
      <c r="BM20">
        <v>4.5</v>
      </c>
      <c r="BN20">
        <v>22.5</v>
      </c>
      <c r="BO20">
        <v>3.9</v>
      </c>
      <c r="BP20">
        <v>5.5</v>
      </c>
      <c r="BQ20">
        <v>36.799999999999997</v>
      </c>
      <c r="BR20">
        <v>46.6</v>
      </c>
      <c r="BS20">
        <v>53.5</v>
      </c>
      <c r="BT20">
        <v>56</v>
      </c>
      <c r="BU20">
        <v>65.8</v>
      </c>
      <c r="BV20">
        <v>58.8</v>
      </c>
      <c r="BW20">
        <v>58.8</v>
      </c>
      <c r="BX20">
        <v>57.1</v>
      </c>
      <c r="BY20">
        <v>49.5</v>
      </c>
      <c r="BZ20">
        <v>47.3</v>
      </c>
      <c r="CA20">
        <v>46.1</v>
      </c>
      <c r="CB20">
        <v>50.3</v>
      </c>
      <c r="CC20">
        <v>44.6</v>
      </c>
      <c r="CD20">
        <v>13.4</v>
      </c>
      <c r="CE20">
        <v>4.8</v>
      </c>
      <c r="CF20">
        <v>-6.2</v>
      </c>
      <c r="CG20">
        <v>-7.2</v>
      </c>
      <c r="CH20">
        <v>-0.9</v>
      </c>
      <c r="CI20">
        <v>7.5</v>
      </c>
      <c r="CJ20">
        <v>5.9</v>
      </c>
      <c r="CK20">
        <v>7.2</v>
      </c>
      <c r="CL20">
        <v>8.5</v>
      </c>
      <c r="CM20">
        <v>19.600000000000001</v>
      </c>
      <c r="CN20">
        <v>3</v>
      </c>
      <c r="CO20">
        <v>-5.6</v>
      </c>
      <c r="CP20">
        <v>-18.899999999999999</v>
      </c>
      <c r="CQ20">
        <v>-17.2</v>
      </c>
      <c r="CR20">
        <v>-15.8</v>
      </c>
      <c r="CS20">
        <v>-14.6</v>
      </c>
      <c r="CT20">
        <v>-17.899999999999999</v>
      </c>
      <c r="CU20">
        <v>-11.3</v>
      </c>
      <c r="CV20">
        <v>-2.5</v>
      </c>
      <c r="CW20">
        <v>0.6</v>
      </c>
      <c r="CX20">
        <v>-1.5</v>
      </c>
      <c r="CY20">
        <v>-0.2</v>
      </c>
      <c r="CZ20">
        <v>1.1000000000000001</v>
      </c>
      <c r="DA20">
        <v>4.3</v>
      </c>
      <c r="DB20">
        <v>1.8</v>
      </c>
      <c r="DC20">
        <v>10.7</v>
      </c>
      <c r="DD20">
        <v>11.3</v>
      </c>
      <c r="DE20">
        <v>20.3</v>
      </c>
      <c r="DF20">
        <v>23.3</v>
      </c>
      <c r="DG20">
        <v>35.299999999999997</v>
      </c>
      <c r="DH20">
        <v>31.9</v>
      </c>
      <c r="DI20">
        <v>33.200000000000003</v>
      </c>
      <c r="DJ20">
        <v>32.1</v>
      </c>
      <c r="DK20">
        <v>38.5</v>
      </c>
      <c r="DL20">
        <v>46.2</v>
      </c>
      <c r="DM20">
        <v>45.9</v>
      </c>
      <c r="DN20">
        <v>10.4</v>
      </c>
      <c r="DO20">
        <v>4.4000000000000004</v>
      </c>
      <c r="DP20">
        <v>4.3</v>
      </c>
      <c r="DQ20">
        <v>1.6</v>
      </c>
      <c r="DR20">
        <v>14.5</v>
      </c>
      <c r="DS20">
        <v>22.5</v>
      </c>
      <c r="DT20">
        <v>27.2</v>
      </c>
      <c r="DU20">
        <v>36.799999999999997</v>
      </c>
      <c r="DV20">
        <v>35.299999999999997</v>
      </c>
      <c r="DW20">
        <v>38.299999999999997</v>
      </c>
      <c r="DX20">
        <v>24.9</v>
      </c>
      <c r="DY20">
        <v>18.399999999999999</v>
      </c>
      <c r="DZ20">
        <v>16.600000000000001</v>
      </c>
      <c r="EA20">
        <v>6.4</v>
      </c>
      <c r="EB20">
        <v>-2.9</v>
      </c>
      <c r="EC20">
        <v>-5.3</v>
      </c>
      <c r="ED20">
        <v>2.9</v>
      </c>
      <c r="EE20">
        <v>4.2</v>
      </c>
      <c r="EF20">
        <v>3.4</v>
      </c>
      <c r="EG20">
        <v>0.5</v>
      </c>
      <c r="EH20">
        <v>6.3</v>
      </c>
      <c r="EI20">
        <v>8.3000000000000007</v>
      </c>
      <c r="EJ20">
        <v>18</v>
      </c>
      <c r="EK20">
        <v>9.4</v>
      </c>
      <c r="EL20">
        <v>8.6</v>
      </c>
      <c r="EM20">
        <v>6.8</v>
      </c>
      <c r="EN20">
        <v>13</v>
      </c>
      <c r="EO20">
        <v>15.3</v>
      </c>
      <c r="EP20">
        <v>16.399999999999999</v>
      </c>
      <c r="EQ20">
        <v>21.6</v>
      </c>
      <c r="ER20">
        <v>9.6999999999999993</v>
      </c>
      <c r="ES20">
        <v>18.100000000000001</v>
      </c>
      <c r="ET20">
        <v>30.5</v>
      </c>
      <c r="EU20">
        <v>34.799999999999997</v>
      </c>
    </row>
    <row r="21" spans="1:152" x14ac:dyDescent="0.3">
      <c r="A21" s="5" t="s">
        <v>78</v>
      </c>
      <c r="B21" t="s">
        <v>72</v>
      </c>
      <c r="C21">
        <f>_xll.BDH($B21,$B$17:$B$17,"1/1/2000","","Dir=H","Dts=H","Sort=A","Quote=C","QtTyp=Y","Days=T","Per=cm","DtFmt=D","UseDPDF=Y","cols=149;rows=1")</f>
        <v>6.7</v>
      </c>
      <c r="D21">
        <v>0</v>
      </c>
      <c r="E21">
        <v>-5.9</v>
      </c>
      <c r="F21">
        <v>0.1</v>
      </c>
      <c r="G21">
        <v>-13.3</v>
      </c>
      <c r="H21">
        <v>-9.9</v>
      </c>
      <c r="I21">
        <v>-14.8</v>
      </c>
      <c r="J21">
        <v>-10.6</v>
      </c>
      <c r="K21">
        <v>-11.7</v>
      </c>
      <c r="L21">
        <v>-5.0999999999999996</v>
      </c>
      <c r="M21">
        <v>-12.9</v>
      </c>
      <c r="N21">
        <v>-11.3</v>
      </c>
      <c r="O21">
        <v>4.5</v>
      </c>
      <c r="P21">
        <v>3.2</v>
      </c>
      <c r="Q21">
        <v>1</v>
      </c>
      <c r="R21">
        <v>-0.5</v>
      </c>
      <c r="S21">
        <v>5.2</v>
      </c>
      <c r="T21">
        <v>-8.9</v>
      </c>
      <c r="U21">
        <v>-3.8</v>
      </c>
      <c r="V21">
        <v>-3.8</v>
      </c>
      <c r="W21">
        <v>-8.8000000000000007</v>
      </c>
      <c r="X21">
        <v>0.2</v>
      </c>
      <c r="Y21">
        <v>-6.4</v>
      </c>
      <c r="Z21">
        <v>-16.600000000000001</v>
      </c>
      <c r="AA21">
        <v>-5.0999999999999996</v>
      </c>
      <c r="AB21">
        <v>2.9</v>
      </c>
      <c r="AC21">
        <v>15.9</v>
      </c>
      <c r="AD21">
        <v>29.6</v>
      </c>
      <c r="AE21">
        <v>33.6</v>
      </c>
      <c r="AF21">
        <v>28.7</v>
      </c>
      <c r="AG21">
        <v>27.9</v>
      </c>
      <c r="AH21">
        <v>9.1999999999999993</v>
      </c>
      <c r="AI21">
        <v>2.2999999999999998</v>
      </c>
      <c r="AJ21">
        <v>-0.7</v>
      </c>
      <c r="AK21">
        <v>0</v>
      </c>
      <c r="AL21">
        <v>-1.7</v>
      </c>
      <c r="AM21">
        <v>-4.7</v>
      </c>
      <c r="AN21">
        <v>-0.5</v>
      </c>
      <c r="AO21">
        <v>1.5</v>
      </c>
      <c r="AP21">
        <v>10.5</v>
      </c>
      <c r="AQ21">
        <v>-4.3</v>
      </c>
      <c r="AR21">
        <v>-7.2</v>
      </c>
      <c r="AS21">
        <v>-20</v>
      </c>
      <c r="AT21">
        <v>-16.8</v>
      </c>
      <c r="AU21">
        <v>-14.1</v>
      </c>
      <c r="AV21">
        <v>-12.9</v>
      </c>
      <c r="AW21">
        <v>-6.9</v>
      </c>
      <c r="AX21">
        <v>-15.4</v>
      </c>
      <c r="AY21">
        <v>-20.5</v>
      </c>
      <c r="AZ21">
        <v>-11</v>
      </c>
      <c r="BA21">
        <v>-11.4</v>
      </c>
      <c r="BB21">
        <v>-8</v>
      </c>
      <c r="BC21">
        <v>-9.3000000000000007</v>
      </c>
      <c r="BD21">
        <v>-3.3</v>
      </c>
      <c r="BE21">
        <v>1.8</v>
      </c>
      <c r="BF21">
        <v>8.8000000000000007</v>
      </c>
      <c r="BG21">
        <v>16</v>
      </c>
      <c r="BH21">
        <v>12.9</v>
      </c>
      <c r="BI21">
        <v>6.2</v>
      </c>
      <c r="BJ21">
        <v>15</v>
      </c>
      <c r="BK21">
        <v>12.5</v>
      </c>
      <c r="BL21">
        <v>12</v>
      </c>
      <c r="BM21">
        <v>13.5</v>
      </c>
      <c r="BN21">
        <v>35.200000000000003</v>
      </c>
      <c r="BO21">
        <v>23.7</v>
      </c>
      <c r="BP21">
        <v>8.1999999999999993</v>
      </c>
      <c r="BQ21">
        <v>29.1</v>
      </c>
      <c r="BR21">
        <v>36</v>
      </c>
      <c r="BS21">
        <v>45.2</v>
      </c>
      <c r="BT21">
        <v>36</v>
      </c>
      <c r="BU21">
        <v>44.9</v>
      </c>
      <c r="BV21">
        <v>40.299999999999997</v>
      </c>
      <c r="BW21">
        <v>37.700000000000003</v>
      </c>
      <c r="BX21">
        <v>42.9</v>
      </c>
      <c r="BY21">
        <v>40.5</v>
      </c>
      <c r="BZ21">
        <v>35</v>
      </c>
      <c r="CA21">
        <v>25.9</v>
      </c>
      <c r="CB21">
        <v>44.6</v>
      </c>
      <c r="CC21">
        <v>34.6</v>
      </c>
      <c r="CD21">
        <v>27.6</v>
      </c>
      <c r="CE21">
        <v>35.1</v>
      </c>
      <c r="CF21">
        <v>36.5</v>
      </c>
      <c r="CG21">
        <v>31.1</v>
      </c>
      <c r="CH21">
        <v>34</v>
      </c>
      <c r="CI21">
        <v>34.1</v>
      </c>
      <c r="CJ21">
        <v>41.3</v>
      </c>
      <c r="CK21">
        <v>34.299999999999997</v>
      </c>
      <c r="CL21">
        <v>33</v>
      </c>
      <c r="CM21">
        <v>32</v>
      </c>
      <c r="CN21">
        <v>40.1</v>
      </c>
      <c r="CO21">
        <v>36.299999999999997</v>
      </c>
      <c r="CP21">
        <v>31.6</v>
      </c>
      <c r="CQ21">
        <v>23.9</v>
      </c>
      <c r="CR21">
        <v>29.9</v>
      </c>
      <c r="CS21">
        <v>17.8</v>
      </c>
      <c r="CT21">
        <v>21.2</v>
      </c>
      <c r="CU21">
        <v>36</v>
      </c>
      <c r="CV21">
        <v>31.8</v>
      </c>
      <c r="CW21">
        <v>29.4</v>
      </c>
      <c r="CX21">
        <v>30.8</v>
      </c>
      <c r="CY21">
        <v>33.9</v>
      </c>
      <c r="CZ21">
        <v>36.200000000000003</v>
      </c>
      <c r="DA21">
        <v>42.8</v>
      </c>
      <c r="DB21">
        <v>37.200000000000003</v>
      </c>
      <c r="DC21">
        <v>33.700000000000003</v>
      </c>
      <c r="DD21">
        <v>32.700000000000003</v>
      </c>
      <c r="DE21">
        <v>45.2</v>
      </c>
      <c r="DF21">
        <v>39.5</v>
      </c>
      <c r="DG21">
        <v>46.2</v>
      </c>
      <c r="DH21">
        <v>48.6</v>
      </c>
      <c r="DI21">
        <v>45.6</v>
      </c>
      <c r="DJ21">
        <v>52.3</v>
      </c>
      <c r="DK21">
        <v>47.8</v>
      </c>
      <c r="DL21">
        <v>47.2</v>
      </c>
      <c r="DM21">
        <v>54.7</v>
      </c>
      <c r="DN21">
        <v>50.1</v>
      </c>
      <c r="DO21">
        <v>43.4</v>
      </c>
      <c r="DP21">
        <v>46.9</v>
      </c>
      <c r="DQ21">
        <v>48.5</v>
      </c>
      <c r="DR21">
        <v>41</v>
      </c>
      <c r="DS21">
        <v>47.8</v>
      </c>
      <c r="DT21">
        <v>50.6</v>
      </c>
      <c r="DU21">
        <v>53.1</v>
      </c>
      <c r="DV21">
        <v>55.1</v>
      </c>
      <c r="DW21">
        <v>52</v>
      </c>
      <c r="DX21">
        <v>57.2</v>
      </c>
      <c r="DY21">
        <v>58.6</v>
      </c>
      <c r="DZ21">
        <v>53.5</v>
      </c>
      <c r="EA21">
        <v>47.7</v>
      </c>
      <c r="EB21">
        <v>47.7</v>
      </c>
      <c r="EC21">
        <v>44.4</v>
      </c>
      <c r="ED21">
        <v>50.8</v>
      </c>
      <c r="EE21">
        <v>47.2</v>
      </c>
      <c r="EF21">
        <v>56.7</v>
      </c>
      <c r="EG21">
        <v>50.5</v>
      </c>
      <c r="EH21">
        <v>57.5</v>
      </c>
      <c r="EI21">
        <v>51.8</v>
      </c>
      <c r="EJ21">
        <v>59.6</v>
      </c>
      <c r="EK21">
        <v>49.7</v>
      </c>
      <c r="EL21">
        <v>58.3</v>
      </c>
      <c r="EM21">
        <v>52.6</v>
      </c>
      <c r="EN21">
        <v>44.8</v>
      </c>
      <c r="EO21">
        <v>44.5</v>
      </c>
      <c r="EP21">
        <v>55.6</v>
      </c>
      <c r="EQ21">
        <v>58.3</v>
      </c>
      <c r="ER21">
        <v>48.1</v>
      </c>
      <c r="ES21">
        <v>43.4</v>
      </c>
      <c r="ET21">
        <v>57.5</v>
      </c>
      <c r="EU21">
        <v>58.5</v>
      </c>
    </row>
    <row r="22" spans="1:152" x14ac:dyDescent="0.3">
      <c r="A22" s="5" t="s">
        <v>79</v>
      </c>
      <c r="B22" t="s">
        <v>73</v>
      </c>
      <c r="C22">
        <f>_xll.BDH($B22,$B$17:$B$17,"1/1/2000","","Dir=H","Dts=H","Sort=A","Quote=C","QtTyp=Y","Days=T","Per=cm","DtFmt=D","UseDPDF=Y","cols=149;rows=1")</f>
        <v>-14.4</v>
      </c>
      <c r="D22">
        <v>-12.2</v>
      </c>
      <c r="E22">
        <v>-12.3</v>
      </c>
      <c r="F22">
        <v>-27.1</v>
      </c>
      <c r="G22">
        <v>-21.3</v>
      </c>
      <c r="H22">
        <v>-25.8</v>
      </c>
      <c r="I22">
        <v>-13.1</v>
      </c>
      <c r="J22">
        <v>-4.5</v>
      </c>
      <c r="K22">
        <v>-13.4</v>
      </c>
      <c r="L22">
        <v>-10.199999999999999</v>
      </c>
      <c r="M22">
        <v>-8.1</v>
      </c>
      <c r="N22">
        <v>2.1</v>
      </c>
      <c r="O22">
        <v>20.3</v>
      </c>
      <c r="P22">
        <v>11.9</v>
      </c>
      <c r="Q22">
        <v>19.5</v>
      </c>
      <c r="R22">
        <v>34.5</v>
      </c>
      <c r="S22">
        <v>49.8</v>
      </c>
      <c r="T22">
        <v>54.2</v>
      </c>
      <c r="U22">
        <v>57.5</v>
      </c>
      <c r="V22">
        <v>56.1</v>
      </c>
      <c r="W22">
        <v>62.3</v>
      </c>
      <c r="X22">
        <v>64.400000000000006</v>
      </c>
      <c r="Y22">
        <v>63.9</v>
      </c>
      <c r="Z22">
        <v>59.9</v>
      </c>
      <c r="AA22">
        <v>-5.0999999999999996</v>
      </c>
      <c r="AB22">
        <v>-16</v>
      </c>
      <c r="AC22">
        <v>-12.3</v>
      </c>
      <c r="AD22">
        <v>-6.5</v>
      </c>
      <c r="AE22">
        <v>-4.0999999999999996</v>
      </c>
      <c r="AF22">
        <v>9.1</v>
      </c>
      <c r="AG22">
        <v>9</v>
      </c>
      <c r="AH22">
        <v>6.4</v>
      </c>
      <c r="AI22">
        <v>-2.4</v>
      </c>
      <c r="AJ22">
        <v>-12.9</v>
      </c>
      <c r="AK22">
        <v>-21.8</v>
      </c>
      <c r="AL22">
        <v>-10.7</v>
      </c>
      <c r="AM22">
        <v>-8.8000000000000007</v>
      </c>
      <c r="AN22">
        <v>-15</v>
      </c>
      <c r="AO22">
        <v>-10.199999999999999</v>
      </c>
      <c r="AP22">
        <v>-4.7</v>
      </c>
      <c r="AQ22">
        <v>-20.399999999999999</v>
      </c>
      <c r="AR22">
        <v>-23.7</v>
      </c>
      <c r="AS22">
        <v>-26.2</v>
      </c>
      <c r="AT22">
        <v>-27.9</v>
      </c>
      <c r="AU22">
        <v>-12.8</v>
      </c>
      <c r="AV22">
        <v>-18.2</v>
      </c>
      <c r="AW22">
        <v>-6.7</v>
      </c>
      <c r="AX22">
        <v>-6.3</v>
      </c>
      <c r="AY22">
        <v>15.5</v>
      </c>
      <c r="AZ22">
        <v>14.6</v>
      </c>
      <c r="BA22">
        <v>13.9</v>
      </c>
      <c r="BB22">
        <v>12.4</v>
      </c>
      <c r="BC22">
        <v>12.5</v>
      </c>
      <c r="BD22">
        <v>14.5</v>
      </c>
      <c r="BE22">
        <v>25.1</v>
      </c>
      <c r="BF22">
        <v>31.1</v>
      </c>
      <c r="BG22">
        <v>36.5</v>
      </c>
      <c r="BH22">
        <v>26.1</v>
      </c>
      <c r="BI22">
        <v>26.3</v>
      </c>
      <c r="BJ22">
        <v>21.2</v>
      </c>
      <c r="BK22">
        <v>25.4</v>
      </c>
      <c r="BL22">
        <v>24.2</v>
      </c>
      <c r="BM22">
        <v>23.4</v>
      </c>
      <c r="BN22">
        <v>21.6</v>
      </c>
      <c r="BO22">
        <v>18.100000000000001</v>
      </c>
      <c r="BP22">
        <v>30.4</v>
      </c>
      <c r="BQ22">
        <v>27.9</v>
      </c>
      <c r="BR22">
        <v>27.9</v>
      </c>
      <c r="BS22">
        <v>30.7</v>
      </c>
      <c r="BT22">
        <v>22.5</v>
      </c>
      <c r="BU22">
        <v>39.299999999999997</v>
      </c>
      <c r="BV22">
        <v>33.799999999999997</v>
      </c>
      <c r="BW22">
        <v>41.8</v>
      </c>
      <c r="BX22">
        <v>38.9</v>
      </c>
      <c r="BY22">
        <v>34.299999999999997</v>
      </c>
      <c r="BZ22">
        <v>34.200000000000003</v>
      </c>
      <c r="CA22">
        <v>31.5</v>
      </c>
      <c r="CB22">
        <v>35.1</v>
      </c>
      <c r="CC22">
        <v>34.1</v>
      </c>
      <c r="CD22">
        <v>36.9</v>
      </c>
      <c r="CE22">
        <v>29.7</v>
      </c>
      <c r="CF22">
        <v>31.2</v>
      </c>
      <c r="CG22">
        <v>40.299999999999997</v>
      </c>
      <c r="CH22">
        <v>27.4</v>
      </c>
      <c r="CI22">
        <v>41.8</v>
      </c>
      <c r="CJ22">
        <v>39.200000000000003</v>
      </c>
      <c r="CK22">
        <v>38.6</v>
      </c>
      <c r="CL22">
        <v>27.6</v>
      </c>
      <c r="CM22">
        <v>32</v>
      </c>
      <c r="CN22">
        <v>32.700000000000003</v>
      </c>
      <c r="CO22">
        <v>35.799999999999997</v>
      </c>
      <c r="CP22">
        <v>33.1</v>
      </c>
      <c r="CQ22">
        <v>33.1</v>
      </c>
      <c r="CR22">
        <v>33.9</v>
      </c>
      <c r="CS22">
        <v>29.4</v>
      </c>
      <c r="CT22">
        <v>20.100000000000001</v>
      </c>
      <c r="CU22">
        <v>35.299999999999997</v>
      </c>
      <c r="CV22">
        <v>37</v>
      </c>
      <c r="CW22">
        <v>36.200000000000003</v>
      </c>
      <c r="CX22">
        <v>37.6</v>
      </c>
      <c r="CY22">
        <v>37.700000000000003</v>
      </c>
      <c r="CZ22">
        <v>36.5</v>
      </c>
      <c r="DA22">
        <v>40.700000000000003</v>
      </c>
      <c r="DB22">
        <v>44.4</v>
      </c>
      <c r="DC22">
        <v>45</v>
      </c>
      <c r="DD22">
        <v>44.4</v>
      </c>
      <c r="DE22">
        <v>45.7</v>
      </c>
      <c r="DF22">
        <v>46.1</v>
      </c>
      <c r="DG22">
        <v>50</v>
      </c>
      <c r="DH22">
        <v>48.9</v>
      </c>
      <c r="DI22">
        <v>55.5</v>
      </c>
      <c r="DJ22">
        <v>48.6</v>
      </c>
      <c r="DK22">
        <v>49.5</v>
      </c>
      <c r="DL22">
        <v>53.2</v>
      </c>
      <c r="DM22">
        <v>51</v>
      </c>
      <c r="DN22">
        <v>49.3</v>
      </c>
      <c r="DO22">
        <v>42.5</v>
      </c>
      <c r="DP22">
        <v>45.6</v>
      </c>
      <c r="DQ22">
        <v>47.5</v>
      </c>
      <c r="DR22">
        <v>49.1</v>
      </c>
      <c r="DS22">
        <v>57.4</v>
      </c>
      <c r="DT22">
        <v>59.1</v>
      </c>
      <c r="DU22">
        <v>63</v>
      </c>
      <c r="DV22">
        <v>58.3</v>
      </c>
      <c r="DW22">
        <v>62.6</v>
      </c>
      <c r="DX22">
        <v>57</v>
      </c>
      <c r="DY22">
        <v>55.4</v>
      </c>
      <c r="DZ22">
        <v>52</v>
      </c>
      <c r="EA22">
        <v>50.4</v>
      </c>
      <c r="EB22">
        <v>45.9</v>
      </c>
      <c r="EC22">
        <v>48.9</v>
      </c>
      <c r="ED22">
        <v>49</v>
      </c>
      <c r="EE22">
        <v>52.7</v>
      </c>
      <c r="EF22">
        <v>52.7</v>
      </c>
      <c r="EG22">
        <v>50</v>
      </c>
      <c r="EH22">
        <v>55.4</v>
      </c>
      <c r="EI22">
        <v>57.7</v>
      </c>
      <c r="EJ22">
        <v>54.4</v>
      </c>
      <c r="EK22">
        <v>55.4</v>
      </c>
      <c r="EL22">
        <v>57.3</v>
      </c>
      <c r="EM22">
        <v>53.3</v>
      </c>
      <c r="EN22">
        <v>49.9</v>
      </c>
      <c r="EO22">
        <v>51.2</v>
      </c>
      <c r="EP22">
        <v>48</v>
      </c>
      <c r="EQ22">
        <v>57.6</v>
      </c>
      <c r="ER22">
        <v>51.6</v>
      </c>
      <c r="ES22">
        <v>55.5</v>
      </c>
      <c r="ET22">
        <v>60.2</v>
      </c>
      <c r="EU22">
        <v>55.7</v>
      </c>
    </row>
    <row r="23" spans="1:152" x14ac:dyDescent="0.3">
      <c r="A23" s="5" t="s">
        <v>80</v>
      </c>
      <c r="B23" t="s">
        <v>74</v>
      </c>
      <c r="C23">
        <f>_xll.BDH($B23,$B$17:$B$17,"1/1/2000","","Dir=H","Dts=H","Sort=A","Quote=C","QtTyp=Y","Days=T","Per=cm","DtFmt=D","UseDPDF=Y","cols=149;rows=1")</f>
        <v>14.5</v>
      </c>
      <c r="D23">
        <v>8.6999999999999993</v>
      </c>
      <c r="E23">
        <v>7.8</v>
      </c>
      <c r="F23">
        <v>11.1</v>
      </c>
      <c r="G23">
        <v>4.4000000000000004</v>
      </c>
      <c r="H23">
        <v>9.3000000000000007</v>
      </c>
      <c r="I23">
        <v>5</v>
      </c>
      <c r="J23">
        <v>10</v>
      </c>
      <c r="K23">
        <v>10.5</v>
      </c>
      <c r="L23">
        <v>10.6</v>
      </c>
      <c r="M23">
        <v>10.199999999999999</v>
      </c>
      <c r="N23">
        <v>15.4</v>
      </c>
      <c r="O23">
        <v>14.7</v>
      </c>
      <c r="P23">
        <v>15.4</v>
      </c>
      <c r="Q23">
        <v>19.3</v>
      </c>
      <c r="R23">
        <v>14</v>
      </c>
      <c r="S23">
        <v>13</v>
      </c>
      <c r="T23">
        <v>3.5</v>
      </c>
      <c r="U23">
        <v>11.7</v>
      </c>
      <c r="V23">
        <v>12.9</v>
      </c>
      <c r="W23">
        <v>17.2</v>
      </c>
      <c r="X23">
        <v>14.9</v>
      </c>
      <c r="Y23">
        <v>11.8</v>
      </c>
      <c r="Z23">
        <v>14.4</v>
      </c>
      <c r="AA23">
        <v>16.899999999999999</v>
      </c>
      <c r="AB23">
        <v>17.600000000000001</v>
      </c>
      <c r="AC23">
        <v>21.4</v>
      </c>
      <c r="AD23">
        <v>18</v>
      </c>
      <c r="AE23">
        <v>29.5</v>
      </c>
      <c r="AF23">
        <v>19.100000000000001</v>
      </c>
      <c r="AG23">
        <v>23.9</v>
      </c>
      <c r="AH23">
        <v>21.8</v>
      </c>
      <c r="AI23">
        <v>26.5</v>
      </c>
      <c r="AJ23">
        <v>26.6</v>
      </c>
      <c r="AK23">
        <v>25.9</v>
      </c>
      <c r="AL23">
        <v>23.9</v>
      </c>
      <c r="AM23">
        <v>26.2</v>
      </c>
      <c r="AN23">
        <v>23.2</v>
      </c>
      <c r="AO23">
        <v>25.7</v>
      </c>
      <c r="AP23">
        <v>24.6</v>
      </c>
      <c r="AQ23">
        <v>22.2</v>
      </c>
      <c r="AR23">
        <v>29.9</v>
      </c>
      <c r="AS23">
        <v>23</v>
      </c>
      <c r="AT23">
        <v>25</v>
      </c>
      <c r="AU23">
        <v>19.3</v>
      </c>
      <c r="AV23">
        <v>7.6</v>
      </c>
      <c r="AW23">
        <v>3.6</v>
      </c>
      <c r="AX23">
        <v>0.8</v>
      </c>
      <c r="AY23">
        <v>2.9</v>
      </c>
      <c r="AZ23">
        <v>9.1</v>
      </c>
      <c r="BA23">
        <v>5.7</v>
      </c>
      <c r="BB23">
        <v>0.8</v>
      </c>
      <c r="BC23">
        <v>4.7</v>
      </c>
      <c r="BD23">
        <v>3.9</v>
      </c>
      <c r="BE23">
        <v>-7.8</v>
      </c>
      <c r="BF23">
        <v>6.7</v>
      </c>
      <c r="BG23">
        <v>3.2</v>
      </c>
      <c r="BH23">
        <v>12.2</v>
      </c>
      <c r="BI23">
        <v>4.5999999999999996</v>
      </c>
      <c r="BJ23">
        <v>15.1</v>
      </c>
      <c r="BK23">
        <v>17</v>
      </c>
      <c r="BL23">
        <v>11.9</v>
      </c>
      <c r="BM23">
        <v>5.6</v>
      </c>
      <c r="BN23">
        <v>8.6999999999999993</v>
      </c>
      <c r="BO23">
        <v>-2.8</v>
      </c>
      <c r="BP23">
        <v>-21.2</v>
      </c>
      <c r="BQ23">
        <v>-1.9</v>
      </c>
      <c r="BR23">
        <v>-2.8</v>
      </c>
      <c r="BS23">
        <v>4.7</v>
      </c>
      <c r="BT23">
        <v>0</v>
      </c>
      <c r="BU23">
        <v>8</v>
      </c>
      <c r="BV23">
        <v>8.1</v>
      </c>
      <c r="BW23">
        <v>7.7</v>
      </c>
      <c r="BX23">
        <v>5.4</v>
      </c>
      <c r="BY23">
        <v>8.6999999999999993</v>
      </c>
      <c r="BZ23">
        <v>15.1</v>
      </c>
      <c r="CA23">
        <v>8.9</v>
      </c>
      <c r="CB23">
        <v>7.8</v>
      </c>
      <c r="CC23">
        <v>12.9</v>
      </c>
      <c r="CD23">
        <v>1.4</v>
      </c>
      <c r="CE23">
        <v>-2.4</v>
      </c>
      <c r="CF23">
        <v>-10.3</v>
      </c>
      <c r="CG23">
        <v>-13.3</v>
      </c>
      <c r="CH23">
        <v>-12.2</v>
      </c>
      <c r="CI23">
        <v>-12</v>
      </c>
      <c r="CJ23">
        <v>-0.5</v>
      </c>
      <c r="CK23">
        <v>-6.2</v>
      </c>
      <c r="CL23">
        <v>-4.2</v>
      </c>
      <c r="CM23">
        <v>-7.2</v>
      </c>
      <c r="CN23">
        <v>-7.2</v>
      </c>
      <c r="CO23">
        <v>-22.3</v>
      </c>
      <c r="CP23">
        <v>-25.6</v>
      </c>
      <c r="CQ23">
        <v>-18.5</v>
      </c>
      <c r="CR23">
        <v>-24</v>
      </c>
      <c r="CS23">
        <v>-19.899999999999999</v>
      </c>
      <c r="CT23">
        <v>-17.2</v>
      </c>
      <c r="CU23">
        <v>-13.7</v>
      </c>
      <c r="CV23">
        <v>-15.8</v>
      </c>
      <c r="CW23">
        <v>-23.1</v>
      </c>
      <c r="CX23">
        <v>-27</v>
      </c>
      <c r="CY23">
        <v>-30.6</v>
      </c>
      <c r="CZ23">
        <v>-34.799999999999997</v>
      </c>
      <c r="DA23">
        <v>-29.2</v>
      </c>
      <c r="DB23">
        <v>-25.4</v>
      </c>
      <c r="DC23">
        <v>-35.700000000000003</v>
      </c>
      <c r="DD23">
        <v>-35.6</v>
      </c>
      <c r="DE23">
        <v>-39.700000000000003</v>
      </c>
      <c r="DF23">
        <v>-45.8</v>
      </c>
      <c r="DG23">
        <v>-49.4</v>
      </c>
      <c r="DH23">
        <v>-49.2</v>
      </c>
      <c r="DI23">
        <v>-37.299999999999997</v>
      </c>
      <c r="DJ23">
        <v>-34.1</v>
      </c>
      <c r="DK23">
        <v>-34.299999999999997</v>
      </c>
      <c r="DL23">
        <v>-45.8</v>
      </c>
      <c r="DM23">
        <v>-45.7</v>
      </c>
      <c r="DN23">
        <v>-31.7</v>
      </c>
      <c r="DO23">
        <v>-42.2</v>
      </c>
      <c r="DP23">
        <v>-42.5</v>
      </c>
      <c r="DQ23">
        <v>-49.4</v>
      </c>
      <c r="DR23">
        <v>-58.8</v>
      </c>
      <c r="DS23">
        <v>-62.6</v>
      </c>
      <c r="DT23">
        <v>-70.7</v>
      </c>
      <c r="DU23">
        <v>-64.2</v>
      </c>
      <c r="DV23">
        <v>-61.4</v>
      </c>
      <c r="DW23">
        <v>-60.3</v>
      </c>
      <c r="DX23">
        <v>-53.7</v>
      </c>
      <c r="DY23">
        <v>-57.4</v>
      </c>
      <c r="DZ23">
        <v>-53</v>
      </c>
      <c r="EA23">
        <v>-44.5</v>
      </c>
      <c r="EB23">
        <v>-55.3</v>
      </c>
      <c r="EC23">
        <v>-55.6</v>
      </c>
      <c r="ED23">
        <v>-55.8</v>
      </c>
      <c r="EE23">
        <v>-56.3</v>
      </c>
      <c r="EF23">
        <v>-52.9</v>
      </c>
      <c r="EG23">
        <v>-50.9</v>
      </c>
      <c r="EH23">
        <v>-72.7</v>
      </c>
      <c r="EI23">
        <v>-69.099999999999994</v>
      </c>
      <c r="EJ23">
        <v>-66.2</v>
      </c>
      <c r="EK23">
        <v>-59.6</v>
      </c>
      <c r="EL23">
        <v>-61</v>
      </c>
      <c r="EM23">
        <v>-61.8</v>
      </c>
      <c r="EN23">
        <v>-49.9</v>
      </c>
      <c r="EO23">
        <v>-63.1</v>
      </c>
      <c r="EP23">
        <v>-64.2</v>
      </c>
      <c r="EQ23">
        <v>-60.4</v>
      </c>
      <c r="ER23">
        <v>-60.8</v>
      </c>
      <c r="ES23">
        <v>-55.7</v>
      </c>
      <c r="ET23">
        <v>-57.2</v>
      </c>
      <c r="EU23">
        <v>-65.8</v>
      </c>
    </row>
    <row r="24" spans="1:152" x14ac:dyDescent="0.3">
      <c r="A24" s="5" t="s">
        <v>81</v>
      </c>
      <c r="B24" t="s">
        <v>75</v>
      </c>
      <c r="C24">
        <f>_xll.BDH($B24,$B$17:$B$17,"1/1/2000","","Dir=H","Dts=H","Sort=A","Quote=C","QtTyp=Y","Days=T","Per=cm","DtFmt=D","UseDPDF=Y","cols=149;rows=1")</f>
        <v>-41.9</v>
      </c>
      <c r="D24">
        <v>-43.1</v>
      </c>
      <c r="E24">
        <v>-43.4</v>
      </c>
      <c r="F24">
        <v>-44.9</v>
      </c>
      <c r="G24">
        <v>-44.2</v>
      </c>
      <c r="H24">
        <v>-41.3</v>
      </c>
      <c r="I24">
        <v>-31</v>
      </c>
      <c r="J24">
        <v>-35.5</v>
      </c>
      <c r="K24">
        <v>-25</v>
      </c>
      <c r="L24">
        <v>-29.3</v>
      </c>
      <c r="M24">
        <v>-20.5</v>
      </c>
      <c r="N24">
        <v>-22.1</v>
      </c>
      <c r="O24">
        <v>-30.7</v>
      </c>
      <c r="P24">
        <v>-22.9</v>
      </c>
      <c r="Q24">
        <v>-24.9</v>
      </c>
      <c r="R24">
        <v>-19.7</v>
      </c>
      <c r="S24">
        <v>-10.5</v>
      </c>
      <c r="T24">
        <v>-2.2000000000000002</v>
      </c>
      <c r="U24">
        <v>-0.8</v>
      </c>
      <c r="V24">
        <v>4.8</v>
      </c>
      <c r="W24">
        <v>6.9</v>
      </c>
      <c r="X24">
        <v>15.7</v>
      </c>
      <c r="Y24">
        <v>15.8</v>
      </c>
      <c r="Z24">
        <v>16.8</v>
      </c>
      <c r="AA24">
        <v>0.3</v>
      </c>
      <c r="AB24">
        <v>-16.8</v>
      </c>
      <c r="AC24">
        <v>-26.6</v>
      </c>
      <c r="AD24">
        <v>-27.2</v>
      </c>
      <c r="AE24">
        <v>-26.7</v>
      </c>
      <c r="AF24">
        <v>-22.9</v>
      </c>
      <c r="AG24">
        <v>-27.1</v>
      </c>
      <c r="AH24">
        <v>16</v>
      </c>
      <c r="AI24">
        <v>15.9</v>
      </c>
      <c r="AJ24">
        <v>13.3</v>
      </c>
      <c r="AK24">
        <v>15.6</v>
      </c>
      <c r="AL24">
        <v>7.4</v>
      </c>
      <c r="AM24">
        <v>5.4</v>
      </c>
      <c r="AN24">
        <v>4.8</v>
      </c>
      <c r="AO24">
        <v>6.4</v>
      </c>
      <c r="AP24">
        <v>4.0999999999999996</v>
      </c>
      <c r="AQ24">
        <v>12.6</v>
      </c>
      <c r="AR24">
        <v>22.8</v>
      </c>
      <c r="AS24">
        <v>19.399999999999999</v>
      </c>
      <c r="AT24">
        <v>12.9</v>
      </c>
      <c r="AU24">
        <v>4.2</v>
      </c>
      <c r="AV24">
        <v>8.8000000000000007</v>
      </c>
      <c r="AW24">
        <v>-19.3</v>
      </c>
      <c r="AX24">
        <v>-33.1</v>
      </c>
      <c r="AY24">
        <v>-31.5</v>
      </c>
      <c r="AZ24">
        <v>-50.4</v>
      </c>
      <c r="BA24">
        <v>-48.7</v>
      </c>
      <c r="BB24">
        <v>-57.3</v>
      </c>
      <c r="BC24">
        <v>-64.7</v>
      </c>
      <c r="BD24">
        <v>-62.9</v>
      </c>
      <c r="BE24">
        <v>-64.400000000000006</v>
      </c>
      <c r="BF24">
        <v>-69.5</v>
      </c>
      <c r="BG24">
        <v>-65.099999999999994</v>
      </c>
      <c r="BH24">
        <v>-63.8</v>
      </c>
      <c r="BI24">
        <v>-57.2</v>
      </c>
      <c r="BJ24">
        <v>-50.6</v>
      </c>
      <c r="BK24">
        <v>-48.5</v>
      </c>
      <c r="BL24">
        <v>-49.5</v>
      </c>
      <c r="BM24">
        <v>-44.8</v>
      </c>
      <c r="BN24">
        <v>-38.200000000000003</v>
      </c>
      <c r="BO24">
        <v>-31.4</v>
      </c>
      <c r="BP24">
        <v>-26.9</v>
      </c>
      <c r="BQ24">
        <v>-32.1</v>
      </c>
      <c r="BR24">
        <v>-32.5</v>
      </c>
      <c r="BS24">
        <v>-28.4</v>
      </c>
      <c r="BT24">
        <v>-34.6</v>
      </c>
      <c r="BU24">
        <v>-32.1</v>
      </c>
      <c r="BV24">
        <v>-24.9</v>
      </c>
      <c r="BW24">
        <v>-21.3</v>
      </c>
      <c r="BX24">
        <v>-15.3</v>
      </c>
      <c r="BY24">
        <v>-8.9</v>
      </c>
      <c r="BZ24">
        <v>-4.4000000000000004</v>
      </c>
      <c r="CA24">
        <v>-4.0999999999999996</v>
      </c>
      <c r="CB24">
        <v>-4.3</v>
      </c>
      <c r="CC24">
        <v>-5</v>
      </c>
      <c r="CD24">
        <v>-5.8</v>
      </c>
      <c r="CE24">
        <v>-4.2</v>
      </c>
      <c r="CF24">
        <v>-1.7</v>
      </c>
      <c r="CG24">
        <v>-4.0999999999999996</v>
      </c>
      <c r="CH24">
        <v>-1.8</v>
      </c>
      <c r="CI24">
        <v>-8.5</v>
      </c>
      <c r="CJ24">
        <v>-2.7</v>
      </c>
      <c r="CK24">
        <v>-0.5</v>
      </c>
      <c r="CL24">
        <v>2</v>
      </c>
      <c r="CM24">
        <v>-7</v>
      </c>
      <c r="CN24">
        <v>-8.6</v>
      </c>
      <c r="CO24">
        <v>-6.7</v>
      </c>
      <c r="CP24">
        <v>-5.7</v>
      </c>
      <c r="CQ24">
        <v>-2.2000000000000002</v>
      </c>
      <c r="CR24">
        <v>1.9</v>
      </c>
      <c r="CS24">
        <v>0.1</v>
      </c>
      <c r="CT24">
        <v>0</v>
      </c>
      <c r="CU24">
        <v>-2.6</v>
      </c>
      <c r="CV24">
        <v>-3.6</v>
      </c>
      <c r="CW24">
        <v>-3.8</v>
      </c>
      <c r="CX24">
        <v>-2.1</v>
      </c>
      <c r="CY24">
        <v>-8.9</v>
      </c>
      <c r="CZ24">
        <v>-9.1</v>
      </c>
      <c r="DA24">
        <v>-7.5</v>
      </c>
      <c r="DB24">
        <v>0.7</v>
      </c>
      <c r="DC24">
        <v>-1.5</v>
      </c>
      <c r="DD24">
        <v>-1.2</v>
      </c>
      <c r="DE24">
        <v>-5.0999999999999996</v>
      </c>
      <c r="DF24">
        <v>-4.5999999999999996</v>
      </c>
      <c r="DG24">
        <v>-5.3</v>
      </c>
      <c r="DH24">
        <v>-8.8000000000000007</v>
      </c>
      <c r="DI24">
        <v>-10.8</v>
      </c>
      <c r="DJ24">
        <v>-9.1</v>
      </c>
      <c r="DK24">
        <v>-15.3</v>
      </c>
      <c r="DL24">
        <v>-20.399999999999999</v>
      </c>
      <c r="DM24">
        <v>-18.899999999999999</v>
      </c>
      <c r="DN24">
        <v>-20.100000000000001</v>
      </c>
      <c r="DO24">
        <v>-28.7</v>
      </c>
      <c r="DP24">
        <v>-25.6</v>
      </c>
      <c r="DQ24">
        <v>-30.3</v>
      </c>
      <c r="DR24">
        <v>-32.700000000000003</v>
      </c>
      <c r="DS24">
        <v>-44.6</v>
      </c>
      <c r="DT24">
        <v>-46.8</v>
      </c>
      <c r="DU24">
        <v>-40.799999999999997</v>
      </c>
      <c r="DV24">
        <v>-36.799999999999997</v>
      </c>
      <c r="DW24">
        <v>-30.4</v>
      </c>
      <c r="DX24">
        <v>-31.1</v>
      </c>
      <c r="DY24">
        <v>-34.5</v>
      </c>
      <c r="DZ24">
        <v>-43.9</v>
      </c>
      <c r="EA24">
        <v>-34.200000000000003</v>
      </c>
      <c r="EB24">
        <v>-43.9</v>
      </c>
      <c r="EC24">
        <v>-37.1</v>
      </c>
      <c r="ED24">
        <v>-38.9</v>
      </c>
      <c r="EE24">
        <v>-38.9</v>
      </c>
      <c r="EF24">
        <v>-41.7</v>
      </c>
      <c r="EG24">
        <v>-41.8</v>
      </c>
      <c r="EH24">
        <v>-40.9</v>
      </c>
      <c r="EI24">
        <v>-46.2</v>
      </c>
      <c r="EJ24">
        <v>-37.6</v>
      </c>
      <c r="EK24">
        <v>-39.799999999999997</v>
      </c>
      <c r="EL24">
        <v>-34.4</v>
      </c>
      <c r="EM24">
        <v>-35.6</v>
      </c>
      <c r="EN24">
        <v>-33</v>
      </c>
      <c r="EO24">
        <v>-26.9</v>
      </c>
      <c r="EP24">
        <v>-27.7</v>
      </c>
      <c r="EQ24">
        <v>-21.1</v>
      </c>
      <c r="ER24">
        <v>-20</v>
      </c>
      <c r="ES24">
        <v>-15.6</v>
      </c>
      <c r="ET24">
        <v>-18.5</v>
      </c>
      <c r="EU24">
        <v>-20</v>
      </c>
    </row>
    <row r="25" spans="1:152" x14ac:dyDescent="0.3">
      <c r="A25" t="s">
        <v>2</v>
      </c>
      <c r="B25" t="s">
        <v>2</v>
      </c>
    </row>
    <row r="27" spans="1:152" s="18" customFormat="1" ht="5.25" customHeight="1" x14ac:dyDescent="0.3"/>
    <row r="28" spans="1:152" x14ac:dyDescent="0.3">
      <c r="A28" s="5" t="s">
        <v>82</v>
      </c>
    </row>
    <row r="29" spans="1:152" x14ac:dyDescent="0.3">
      <c r="A29" s="4" t="s">
        <v>108</v>
      </c>
    </row>
    <row r="30" spans="1:152" x14ac:dyDescent="0.3">
      <c r="A30" s="2" t="s">
        <v>109</v>
      </c>
    </row>
    <row r="31" spans="1:152" x14ac:dyDescent="0.3">
      <c r="A31" s="2" t="s">
        <v>110</v>
      </c>
    </row>
    <row r="43" spans="1:185" x14ac:dyDescent="0.3">
      <c r="A43" s="5"/>
    </row>
    <row r="44" spans="1:185" x14ac:dyDescent="0.3">
      <c r="A44" s="4"/>
    </row>
    <row r="45" spans="1:185" x14ac:dyDescent="0.3">
      <c r="A45" s="2"/>
    </row>
    <row r="46" spans="1:185" x14ac:dyDescent="0.3">
      <c r="A46" s="2"/>
    </row>
    <row r="47" spans="1:185" x14ac:dyDescent="0.3">
      <c r="A47" s="10"/>
    </row>
    <row r="48" spans="1:185" x14ac:dyDescent="0.3">
      <c r="A48" s="1"/>
      <c r="B48" s="1" t="s">
        <v>38</v>
      </c>
      <c r="C48" s="7">
        <f>_xll.BDH($B$49,$B$48,"1/1/2005","","Dir=H","Dts=S","Sort=A","Quote=C","QtTyp=Y","Days=T","Per=cm","DtFmt=D","UseDPDF=Y","cols=149;rows=2")</f>
        <v>38383</v>
      </c>
      <c r="D48" s="7">
        <v>38411</v>
      </c>
      <c r="E48" s="7">
        <v>38442</v>
      </c>
      <c r="F48" s="7">
        <v>38472</v>
      </c>
      <c r="G48" s="7">
        <v>38503</v>
      </c>
      <c r="H48" s="7">
        <v>38533</v>
      </c>
      <c r="I48" s="7">
        <v>38564</v>
      </c>
      <c r="J48" s="7">
        <v>38595</v>
      </c>
      <c r="K48" s="7">
        <v>38625</v>
      </c>
      <c r="L48" s="7">
        <v>38656</v>
      </c>
      <c r="M48" s="7">
        <v>38686</v>
      </c>
      <c r="N48" s="7">
        <v>38717</v>
      </c>
      <c r="O48" s="7">
        <v>38748</v>
      </c>
      <c r="P48" s="7">
        <v>38776</v>
      </c>
      <c r="Q48" s="7">
        <v>38807</v>
      </c>
      <c r="R48" s="7">
        <v>38837</v>
      </c>
      <c r="S48" s="7">
        <v>38868</v>
      </c>
      <c r="T48" s="7">
        <v>38898</v>
      </c>
      <c r="U48" s="7">
        <v>38929</v>
      </c>
      <c r="V48" s="7">
        <v>38960</v>
      </c>
      <c r="W48" s="7">
        <v>38990</v>
      </c>
      <c r="X48" s="7">
        <v>39021</v>
      </c>
      <c r="Y48" s="7">
        <v>39051</v>
      </c>
      <c r="Z48" s="7">
        <v>39082</v>
      </c>
      <c r="AA48" s="7">
        <v>39113</v>
      </c>
      <c r="AB48" s="7">
        <v>39141</v>
      </c>
      <c r="AC48" s="7">
        <v>39172</v>
      </c>
      <c r="AD48" s="7">
        <v>39202</v>
      </c>
      <c r="AE48" s="7">
        <v>39233</v>
      </c>
      <c r="AF48" s="7">
        <v>39263</v>
      </c>
      <c r="AG48" s="7">
        <v>39294</v>
      </c>
      <c r="AH48" s="7">
        <v>39325</v>
      </c>
      <c r="AI48" s="7">
        <v>39355</v>
      </c>
      <c r="AJ48" s="7">
        <v>39386</v>
      </c>
      <c r="AK48" s="7">
        <v>39416</v>
      </c>
      <c r="AL48" s="7">
        <v>39447</v>
      </c>
      <c r="AM48" s="7">
        <v>39478</v>
      </c>
      <c r="AN48" s="7">
        <v>39507</v>
      </c>
      <c r="AO48" s="7">
        <v>39538</v>
      </c>
      <c r="AP48" s="7">
        <v>39568</v>
      </c>
      <c r="AQ48" s="7">
        <v>39599</v>
      </c>
      <c r="AR48" s="7">
        <v>39629</v>
      </c>
      <c r="AS48" s="7">
        <v>39660</v>
      </c>
      <c r="AT48" s="7">
        <v>39691</v>
      </c>
      <c r="AU48" s="7">
        <v>39721</v>
      </c>
      <c r="AV48" s="7">
        <v>39752</v>
      </c>
      <c r="AW48" s="7">
        <v>39782</v>
      </c>
      <c r="AX48" s="7">
        <v>39813</v>
      </c>
      <c r="AY48" s="7">
        <v>39844</v>
      </c>
      <c r="AZ48" s="7">
        <v>39872</v>
      </c>
      <c r="BA48" s="7">
        <v>39903</v>
      </c>
      <c r="BB48" s="7">
        <v>39933</v>
      </c>
      <c r="BC48" s="7">
        <v>39964</v>
      </c>
      <c r="BD48" s="7">
        <v>39994</v>
      </c>
      <c r="BE48" s="7">
        <v>40025</v>
      </c>
      <c r="BF48" s="7">
        <v>40056</v>
      </c>
      <c r="BG48" s="7">
        <v>40086</v>
      </c>
      <c r="BH48" s="7">
        <v>40117</v>
      </c>
      <c r="BI48" s="7">
        <v>40147</v>
      </c>
      <c r="BJ48" s="7">
        <v>40178</v>
      </c>
      <c r="BK48" s="7">
        <v>40209</v>
      </c>
      <c r="BL48" s="7">
        <v>40237</v>
      </c>
      <c r="BM48" s="7">
        <v>40268</v>
      </c>
      <c r="BN48" s="7">
        <v>40298</v>
      </c>
      <c r="BO48" s="7">
        <v>40329</v>
      </c>
      <c r="BP48" s="7">
        <v>40359</v>
      </c>
      <c r="BQ48" s="7">
        <v>40390</v>
      </c>
      <c r="BR48" s="7">
        <v>40421</v>
      </c>
      <c r="BS48" s="7">
        <v>40451</v>
      </c>
      <c r="BT48" s="7">
        <v>40482</v>
      </c>
      <c r="BU48" s="7">
        <v>40512</v>
      </c>
      <c r="BV48" s="7">
        <v>40543</v>
      </c>
      <c r="BW48" s="7">
        <v>40574</v>
      </c>
      <c r="BX48" s="7">
        <v>40602</v>
      </c>
      <c r="BY48" s="7">
        <v>40633</v>
      </c>
      <c r="BZ48" s="7">
        <v>40663</v>
      </c>
      <c r="CA48" s="7">
        <v>40694</v>
      </c>
      <c r="CB48" s="7">
        <v>40724</v>
      </c>
      <c r="CC48" s="7">
        <v>40755</v>
      </c>
      <c r="CD48" s="7">
        <v>40786</v>
      </c>
      <c r="CE48" s="7">
        <v>40816</v>
      </c>
      <c r="CF48" s="7">
        <v>40847</v>
      </c>
      <c r="CG48" s="7">
        <v>40877</v>
      </c>
      <c r="CH48" s="7">
        <v>40908</v>
      </c>
      <c r="CI48" s="7">
        <v>40939</v>
      </c>
      <c r="CJ48" s="7">
        <v>40968</v>
      </c>
      <c r="CK48" s="7">
        <v>40999</v>
      </c>
      <c r="CL48" s="7">
        <v>41029</v>
      </c>
      <c r="CM48" s="7">
        <v>41060</v>
      </c>
      <c r="CN48" s="7">
        <v>41090</v>
      </c>
      <c r="CO48" s="7">
        <v>41121</v>
      </c>
      <c r="CP48" s="7">
        <v>41152</v>
      </c>
      <c r="CQ48" s="7">
        <v>41182</v>
      </c>
      <c r="CR48" s="7">
        <v>41213</v>
      </c>
      <c r="CS48" s="7">
        <v>41243</v>
      </c>
      <c r="CT48" s="7">
        <v>41274</v>
      </c>
      <c r="CU48" s="7">
        <v>41305</v>
      </c>
      <c r="CV48" s="7">
        <v>41333</v>
      </c>
      <c r="CW48" s="7">
        <v>41364</v>
      </c>
      <c r="CX48" s="7">
        <v>41394</v>
      </c>
      <c r="CY48" s="7">
        <v>41425</v>
      </c>
      <c r="CZ48" s="7">
        <v>41455</v>
      </c>
      <c r="DA48" s="7">
        <v>41486</v>
      </c>
      <c r="DB48" s="7">
        <v>41517</v>
      </c>
      <c r="DC48" s="7">
        <v>41547</v>
      </c>
      <c r="DD48" s="7">
        <v>41578</v>
      </c>
      <c r="DE48" s="7">
        <v>41608</v>
      </c>
      <c r="DF48" s="7">
        <v>41639</v>
      </c>
      <c r="DG48" s="7">
        <v>41670</v>
      </c>
      <c r="DH48" s="7">
        <v>41698</v>
      </c>
      <c r="DI48" s="7">
        <v>41729</v>
      </c>
      <c r="DJ48" s="7">
        <v>41759</v>
      </c>
      <c r="DK48" s="7">
        <v>41790</v>
      </c>
      <c r="DL48" s="7">
        <v>41820</v>
      </c>
      <c r="DM48" s="7">
        <v>41851</v>
      </c>
      <c r="DN48" s="7">
        <v>41882</v>
      </c>
      <c r="DO48" s="7">
        <v>41912</v>
      </c>
      <c r="DP48" s="7">
        <v>41943</v>
      </c>
      <c r="DQ48" s="7">
        <v>41973</v>
      </c>
      <c r="DR48" s="7">
        <v>42004</v>
      </c>
      <c r="DS48" s="7">
        <v>42035</v>
      </c>
      <c r="DT48" s="7">
        <v>42063</v>
      </c>
      <c r="DU48" s="7">
        <v>42094</v>
      </c>
      <c r="DV48" s="7">
        <v>42124</v>
      </c>
      <c r="DW48" s="7">
        <v>42155</v>
      </c>
      <c r="DX48" s="7">
        <v>42185</v>
      </c>
      <c r="DY48" s="7">
        <v>42216</v>
      </c>
      <c r="DZ48" s="7">
        <v>42247</v>
      </c>
      <c r="EA48" s="7">
        <v>42277</v>
      </c>
      <c r="EB48" s="7">
        <v>42308</v>
      </c>
      <c r="EC48" s="7">
        <v>42338</v>
      </c>
      <c r="ED48" s="7">
        <v>42369</v>
      </c>
      <c r="EE48" s="7">
        <v>42400</v>
      </c>
      <c r="EF48" s="7">
        <v>42429</v>
      </c>
      <c r="EG48" s="7">
        <v>42460</v>
      </c>
      <c r="EH48" s="7">
        <v>42490</v>
      </c>
      <c r="EI48" s="7">
        <v>42521</v>
      </c>
      <c r="EJ48" s="7">
        <v>42551</v>
      </c>
      <c r="EK48" s="7">
        <v>42582</v>
      </c>
      <c r="EL48" s="7">
        <v>42613</v>
      </c>
      <c r="EM48" s="7">
        <v>42643</v>
      </c>
      <c r="EN48" s="7">
        <v>42674</v>
      </c>
      <c r="EO48" s="7">
        <v>42704</v>
      </c>
      <c r="EP48" s="7">
        <v>42735</v>
      </c>
      <c r="EQ48" s="7">
        <v>42766</v>
      </c>
      <c r="ER48" s="7">
        <v>42794</v>
      </c>
      <c r="ES48" s="7">
        <v>42825</v>
      </c>
      <c r="ET48" s="7">
        <v>42855</v>
      </c>
      <c r="EU48" s="7">
        <v>42886</v>
      </c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</row>
    <row r="49" spans="1:151" x14ac:dyDescent="0.3">
      <c r="A49" s="5" t="s">
        <v>97</v>
      </c>
      <c r="B49" t="s">
        <v>83</v>
      </c>
      <c r="C49">
        <v>-12.2</v>
      </c>
      <c r="D49">
        <v>-16</v>
      </c>
      <c r="E49">
        <v>-18.2</v>
      </c>
      <c r="F49">
        <v>-14.5</v>
      </c>
      <c r="G49">
        <v>-13.1</v>
      </c>
      <c r="H49">
        <v>-14.5</v>
      </c>
      <c r="I49">
        <v>-15.9</v>
      </c>
      <c r="J49">
        <v>-14.8</v>
      </c>
      <c r="K49">
        <v>-13.1</v>
      </c>
      <c r="L49">
        <v>-11</v>
      </c>
      <c r="M49">
        <v>-12.2</v>
      </c>
      <c r="N49">
        <v>-8.3000000000000007</v>
      </c>
      <c r="O49">
        <v>-6.3</v>
      </c>
      <c r="P49">
        <v>-8.1999999999999993</v>
      </c>
      <c r="Q49">
        <v>-8.4</v>
      </c>
      <c r="R49">
        <v>-5.4</v>
      </c>
      <c r="S49">
        <v>-2.7</v>
      </c>
      <c r="T49">
        <v>-4.4000000000000004</v>
      </c>
      <c r="U49">
        <v>-5.4</v>
      </c>
      <c r="V49">
        <v>-7.3</v>
      </c>
      <c r="W49">
        <v>-6.3</v>
      </c>
      <c r="X49">
        <v>-7.4</v>
      </c>
      <c r="Y49">
        <v>-5.5</v>
      </c>
      <c r="Z49">
        <v>-1.8</v>
      </c>
      <c r="AA49">
        <v>-0.1</v>
      </c>
      <c r="AB49">
        <v>1.7</v>
      </c>
      <c r="AC49">
        <v>3</v>
      </c>
      <c r="AD49">
        <v>7.2</v>
      </c>
      <c r="AE49">
        <v>10.199999999999999</v>
      </c>
      <c r="AF49">
        <v>9.1999999999999993</v>
      </c>
      <c r="AG49">
        <v>9</v>
      </c>
      <c r="AH49">
        <v>4.4000000000000004</v>
      </c>
      <c r="AI49">
        <v>2.2999999999999998</v>
      </c>
      <c r="AJ49">
        <v>2.9</v>
      </c>
      <c r="AK49">
        <v>1.9</v>
      </c>
      <c r="AL49">
        <v>1.4</v>
      </c>
      <c r="AM49">
        <v>-0.8</v>
      </c>
      <c r="AN49">
        <v>-3.6</v>
      </c>
      <c r="AO49">
        <v>-2.8</v>
      </c>
      <c r="AP49">
        <v>0.7</v>
      </c>
      <c r="AQ49">
        <v>-2.7</v>
      </c>
      <c r="AR49">
        <v>-2.6</v>
      </c>
      <c r="AS49">
        <v>-6.6</v>
      </c>
      <c r="AT49">
        <v>-10.199999999999999</v>
      </c>
      <c r="AU49">
        <v>-9.1</v>
      </c>
      <c r="AV49">
        <v>-12.1</v>
      </c>
      <c r="AW49">
        <v>-16.3</v>
      </c>
      <c r="AX49">
        <v>-23.4</v>
      </c>
      <c r="AY49">
        <v>-27.5</v>
      </c>
      <c r="AZ49">
        <v>-29.9</v>
      </c>
      <c r="BA49">
        <v>-32.799999999999997</v>
      </c>
      <c r="BB49">
        <v>-32.9</v>
      </c>
      <c r="BC49">
        <v>-32.4</v>
      </c>
      <c r="BD49">
        <v>-28.8</v>
      </c>
      <c r="BE49">
        <v>-25.5</v>
      </c>
      <c r="BF49">
        <v>-22.6</v>
      </c>
      <c r="BG49">
        <v>-19.2</v>
      </c>
      <c r="BH49">
        <v>-16.3</v>
      </c>
      <c r="BI49">
        <v>-18.5</v>
      </c>
      <c r="BJ49">
        <v>-15.7</v>
      </c>
      <c r="BK49">
        <v>-17.8</v>
      </c>
      <c r="BL49">
        <v>-17.399999999999999</v>
      </c>
      <c r="BM49">
        <v>-13.2</v>
      </c>
      <c r="BN49">
        <v>-6.5</v>
      </c>
      <c r="BO49">
        <v>-9.3000000000000007</v>
      </c>
      <c r="BP49">
        <v>-9.5</v>
      </c>
      <c r="BQ49">
        <v>0.1</v>
      </c>
      <c r="BR49">
        <v>2.9</v>
      </c>
      <c r="BS49">
        <v>4.7</v>
      </c>
      <c r="BT49">
        <v>6.7</v>
      </c>
      <c r="BU49">
        <v>10.9</v>
      </c>
      <c r="BV49">
        <v>9.6</v>
      </c>
      <c r="BW49">
        <v>8.9</v>
      </c>
      <c r="BX49">
        <v>8.6999999999999993</v>
      </c>
      <c r="BY49">
        <v>8.5</v>
      </c>
      <c r="BZ49">
        <v>7.9</v>
      </c>
      <c r="CA49">
        <v>9</v>
      </c>
      <c r="CB49">
        <v>9.8000000000000007</v>
      </c>
      <c r="CC49">
        <v>8.4</v>
      </c>
      <c r="CD49">
        <v>0.2</v>
      </c>
      <c r="CE49">
        <v>-1.9</v>
      </c>
      <c r="CF49">
        <v>-3.3</v>
      </c>
      <c r="CG49">
        <v>-2.9</v>
      </c>
      <c r="CH49">
        <v>-2.2000000000000002</v>
      </c>
      <c r="CI49">
        <v>0.5</v>
      </c>
      <c r="CJ49">
        <v>-0.8</v>
      </c>
      <c r="CK49">
        <v>-0.6</v>
      </c>
      <c r="CL49">
        <v>-2.2999999999999998</v>
      </c>
      <c r="CM49">
        <v>0.4</v>
      </c>
      <c r="CN49">
        <v>-1.3</v>
      </c>
      <c r="CO49">
        <v>-4.5999999999999996</v>
      </c>
      <c r="CP49">
        <v>-8.8000000000000007</v>
      </c>
      <c r="CQ49">
        <v>-10.3</v>
      </c>
      <c r="CR49">
        <v>-9.3000000000000007</v>
      </c>
      <c r="CS49">
        <v>-10.199999999999999</v>
      </c>
      <c r="CT49">
        <v>-10.4</v>
      </c>
      <c r="CU49">
        <v>-7.6</v>
      </c>
      <c r="CV49">
        <v>-6.4</v>
      </c>
      <c r="CW49">
        <v>-5.4</v>
      </c>
      <c r="CX49">
        <v>-4.9000000000000004</v>
      </c>
      <c r="CY49">
        <v>-4.5</v>
      </c>
      <c r="CZ49">
        <v>-3.2</v>
      </c>
      <c r="DA49">
        <v>-2.2999999999999998</v>
      </c>
      <c r="DB49">
        <v>-3.4</v>
      </c>
      <c r="DC49">
        <v>-4</v>
      </c>
      <c r="DD49">
        <v>-4.2</v>
      </c>
      <c r="DE49">
        <v>-2.1</v>
      </c>
      <c r="DF49">
        <v>-2.2000000000000002</v>
      </c>
      <c r="DG49">
        <v>-0.8</v>
      </c>
      <c r="DH49">
        <v>-0.7</v>
      </c>
      <c r="DI49">
        <v>2.2999999999999998</v>
      </c>
      <c r="DJ49">
        <v>3.1</v>
      </c>
      <c r="DK49">
        <v>5.5</v>
      </c>
      <c r="DL49">
        <v>4.3</v>
      </c>
      <c r="DM49">
        <v>3.9</v>
      </c>
      <c r="DN49">
        <v>0.3</v>
      </c>
      <c r="DO49">
        <v>-1.1000000000000001</v>
      </c>
      <c r="DP49">
        <v>-0.7</v>
      </c>
      <c r="DQ49">
        <v>-1.6</v>
      </c>
      <c r="DR49">
        <v>-1.4</v>
      </c>
      <c r="DS49">
        <v>0</v>
      </c>
      <c r="DT49">
        <v>-0.1</v>
      </c>
      <c r="DU49">
        <v>3.2</v>
      </c>
      <c r="DV49">
        <v>3.3</v>
      </c>
      <c r="DW49">
        <v>3</v>
      </c>
      <c r="DX49">
        <v>2.8</v>
      </c>
      <c r="DY49">
        <v>1.4</v>
      </c>
      <c r="DZ49">
        <v>0.7</v>
      </c>
      <c r="EA49">
        <v>-2.9</v>
      </c>
      <c r="EB49">
        <v>-4.5999999999999996</v>
      </c>
      <c r="EC49">
        <v>-4.5</v>
      </c>
      <c r="ED49">
        <v>-4.2</v>
      </c>
      <c r="EE49">
        <v>-5.8</v>
      </c>
      <c r="EF49">
        <v>-6.4</v>
      </c>
      <c r="EG49">
        <v>-6.2</v>
      </c>
      <c r="EH49">
        <v>-4.8</v>
      </c>
      <c r="EI49">
        <v>-3.2</v>
      </c>
      <c r="EJ49">
        <v>-1.6</v>
      </c>
      <c r="EK49">
        <v>-2.1</v>
      </c>
      <c r="EL49">
        <v>-2.5</v>
      </c>
      <c r="EM49">
        <v>-2.9</v>
      </c>
      <c r="EN49">
        <v>-2.5</v>
      </c>
      <c r="EO49">
        <v>-1.2</v>
      </c>
      <c r="EP49">
        <v>-0.7</v>
      </c>
      <c r="EQ49">
        <v>0.2</v>
      </c>
      <c r="ER49">
        <v>-2.1</v>
      </c>
      <c r="ES49">
        <v>0.2</v>
      </c>
      <c r="ET49">
        <v>2.8</v>
      </c>
      <c r="EU49">
        <v>3.1</v>
      </c>
    </row>
    <row r="50" spans="1:151" x14ac:dyDescent="0.3">
      <c r="A50" s="5" t="s">
        <v>70</v>
      </c>
      <c r="B50" t="s">
        <v>2</v>
      </c>
      <c r="C50" t="s">
        <v>2</v>
      </c>
      <c r="D50" t="s">
        <v>2</v>
      </c>
    </row>
    <row r="51" spans="1:151" x14ac:dyDescent="0.3">
      <c r="A51" s="5" t="s">
        <v>98</v>
      </c>
      <c r="B51" t="s">
        <v>84</v>
      </c>
      <c r="C51">
        <f>_xll.BDH($B51,$B$48,"1/1/2005","","Dir=H","Dts=H","Sort=A","Quote=C","QtTyp=Y","Days=T","Per=cm","DtFmt=D","UseDPDF=Y","cols=149;rows=1")</f>
        <v>-11</v>
      </c>
      <c r="D51">
        <v>-10.9</v>
      </c>
      <c r="E51">
        <v>-11.3</v>
      </c>
      <c r="F51">
        <v>-12.4</v>
      </c>
      <c r="G51">
        <v>-11.5</v>
      </c>
      <c r="H51">
        <v>-13.2</v>
      </c>
      <c r="I51">
        <v>-14.5</v>
      </c>
      <c r="J51">
        <v>-12.4</v>
      </c>
      <c r="K51">
        <v>-13.1</v>
      </c>
      <c r="L51">
        <v>-12.9</v>
      </c>
      <c r="M51">
        <v>-11.2</v>
      </c>
      <c r="N51">
        <v>-11.9</v>
      </c>
      <c r="O51">
        <v>-9.1999999999999993</v>
      </c>
      <c r="P51">
        <v>-8.5</v>
      </c>
      <c r="Q51">
        <v>-8.8000000000000007</v>
      </c>
      <c r="R51">
        <v>-8.4</v>
      </c>
      <c r="S51">
        <v>-9.1</v>
      </c>
      <c r="T51">
        <v>-8.8000000000000007</v>
      </c>
      <c r="U51">
        <v>-8.6999999999999993</v>
      </c>
      <c r="V51">
        <v>-9.4</v>
      </c>
      <c r="W51">
        <v>-8.6</v>
      </c>
      <c r="X51">
        <v>-9</v>
      </c>
      <c r="Y51">
        <v>-8.5</v>
      </c>
      <c r="Z51">
        <v>-7</v>
      </c>
      <c r="AA51">
        <v>-7.9</v>
      </c>
      <c r="AB51">
        <v>-7.4</v>
      </c>
      <c r="AC51">
        <v>-6</v>
      </c>
      <c r="AD51">
        <v>-5.0999999999999996</v>
      </c>
      <c r="AE51">
        <v>-4.5</v>
      </c>
      <c r="AF51">
        <v>-4.2</v>
      </c>
      <c r="AG51">
        <v>-2.7</v>
      </c>
      <c r="AH51">
        <v>-5.4</v>
      </c>
      <c r="AI51">
        <v>-5.3</v>
      </c>
      <c r="AJ51">
        <v>-7</v>
      </c>
      <c r="AK51">
        <v>-8.6</v>
      </c>
      <c r="AL51">
        <v>-7.6</v>
      </c>
      <c r="AM51">
        <v>-8.1</v>
      </c>
      <c r="AN51">
        <v>-8.9</v>
      </c>
      <c r="AO51">
        <v>-8.9</v>
      </c>
      <c r="AP51">
        <v>-8</v>
      </c>
      <c r="AQ51">
        <v>-10</v>
      </c>
      <c r="AR51">
        <v>-11</v>
      </c>
      <c r="AS51">
        <v>-13.6</v>
      </c>
      <c r="AT51">
        <v>-12.5</v>
      </c>
      <c r="AU51">
        <v>-12.8</v>
      </c>
      <c r="AV51">
        <v>-11.4</v>
      </c>
      <c r="AW51">
        <v>-11</v>
      </c>
      <c r="AX51">
        <v>-10.9</v>
      </c>
      <c r="AY51">
        <v>-11.3</v>
      </c>
      <c r="AZ51">
        <v>-11</v>
      </c>
      <c r="BA51">
        <v>-12</v>
      </c>
      <c r="BB51">
        <v>-10.3</v>
      </c>
      <c r="BC51">
        <v>-10.4</v>
      </c>
      <c r="BD51">
        <v>-11.2</v>
      </c>
      <c r="BE51">
        <v>-9.6</v>
      </c>
      <c r="BF51">
        <v>-7.9</v>
      </c>
      <c r="BG51">
        <v>-6.8</v>
      </c>
      <c r="BH51">
        <v>-5.3</v>
      </c>
      <c r="BI51">
        <v>-7.7</v>
      </c>
      <c r="BJ51">
        <v>-5.3</v>
      </c>
      <c r="BK51">
        <v>-7.3</v>
      </c>
      <c r="BL51">
        <v>-6.5</v>
      </c>
      <c r="BM51">
        <v>-5.2</v>
      </c>
      <c r="BN51">
        <v>-5.2</v>
      </c>
      <c r="BO51">
        <v>-6.2</v>
      </c>
      <c r="BP51">
        <v>-4.2</v>
      </c>
      <c r="BQ51">
        <v>-3.1</v>
      </c>
      <c r="BR51">
        <v>-2.6</v>
      </c>
      <c r="BS51">
        <v>-1</v>
      </c>
      <c r="BT51">
        <v>-1.7</v>
      </c>
      <c r="BU51">
        <v>0.6</v>
      </c>
      <c r="BV51">
        <v>0.8</v>
      </c>
      <c r="BW51">
        <v>0.4</v>
      </c>
      <c r="BX51">
        <v>0.6</v>
      </c>
      <c r="BY51">
        <v>2.4</v>
      </c>
      <c r="BZ51">
        <v>0.1</v>
      </c>
      <c r="CA51">
        <v>1.5</v>
      </c>
      <c r="CB51">
        <v>1.3</v>
      </c>
      <c r="CC51">
        <v>1.4</v>
      </c>
      <c r="CD51">
        <v>0.5</v>
      </c>
      <c r="CE51">
        <v>1.6</v>
      </c>
      <c r="CF51">
        <v>0.5</v>
      </c>
      <c r="CG51">
        <v>-0.1</v>
      </c>
      <c r="CH51">
        <v>0.7</v>
      </c>
      <c r="CI51">
        <v>1.6</v>
      </c>
      <c r="CJ51">
        <v>1.2</v>
      </c>
      <c r="CK51">
        <v>-0.2</v>
      </c>
      <c r="CL51">
        <v>0.7</v>
      </c>
      <c r="CM51">
        <v>-0.4</v>
      </c>
      <c r="CN51">
        <v>2.2999999999999998</v>
      </c>
      <c r="CO51">
        <v>0.9</v>
      </c>
      <c r="CP51">
        <v>2.7</v>
      </c>
      <c r="CQ51">
        <v>-0.4</v>
      </c>
      <c r="CR51">
        <v>-0.4</v>
      </c>
      <c r="CS51">
        <v>-0.3</v>
      </c>
      <c r="CT51">
        <v>-0.1</v>
      </c>
      <c r="CU51">
        <v>1.9</v>
      </c>
      <c r="CV51">
        <v>0</v>
      </c>
      <c r="CW51">
        <v>0.1</v>
      </c>
      <c r="CX51">
        <v>0.4</v>
      </c>
      <c r="CY51">
        <v>1.5</v>
      </c>
      <c r="CZ51">
        <v>1.2</v>
      </c>
      <c r="DA51">
        <v>1.4</v>
      </c>
      <c r="DB51">
        <v>1.3</v>
      </c>
      <c r="DC51">
        <v>1.4</v>
      </c>
      <c r="DD51">
        <v>2.2999999999999998</v>
      </c>
      <c r="DE51">
        <v>1.9</v>
      </c>
      <c r="DF51">
        <v>3.7</v>
      </c>
      <c r="DG51">
        <v>3</v>
      </c>
      <c r="DH51">
        <v>3.3</v>
      </c>
      <c r="DI51">
        <v>3.6</v>
      </c>
      <c r="DJ51">
        <v>4</v>
      </c>
      <c r="DK51">
        <v>4.3</v>
      </c>
      <c r="DL51">
        <v>2.9</v>
      </c>
      <c r="DM51">
        <v>4.5</v>
      </c>
      <c r="DN51">
        <v>3.1</v>
      </c>
      <c r="DO51">
        <v>3.9</v>
      </c>
      <c r="DP51">
        <v>4.3</v>
      </c>
      <c r="DQ51">
        <v>4.7</v>
      </c>
      <c r="DR51">
        <v>2.8</v>
      </c>
      <c r="DS51">
        <v>4</v>
      </c>
      <c r="DT51">
        <v>4.5999999999999996</v>
      </c>
      <c r="DU51">
        <v>5.4</v>
      </c>
      <c r="DV51">
        <v>6.2</v>
      </c>
      <c r="DW51">
        <v>6.2</v>
      </c>
      <c r="DX51">
        <v>5</v>
      </c>
      <c r="DY51">
        <v>5.0999999999999996</v>
      </c>
      <c r="DZ51">
        <v>4.9000000000000004</v>
      </c>
      <c r="EA51">
        <v>4.7</v>
      </c>
      <c r="EB51">
        <v>5.9</v>
      </c>
      <c r="EC51">
        <v>5.7</v>
      </c>
      <c r="ED51">
        <v>5.5</v>
      </c>
      <c r="EE51">
        <v>5</v>
      </c>
      <c r="EF51">
        <v>6.4</v>
      </c>
      <c r="EG51">
        <v>5.3</v>
      </c>
      <c r="EH51">
        <v>4.5</v>
      </c>
      <c r="EI51">
        <v>5.0999999999999996</v>
      </c>
      <c r="EJ51">
        <v>5.7</v>
      </c>
      <c r="EK51">
        <v>5.7</v>
      </c>
      <c r="EL51">
        <v>6.5</v>
      </c>
      <c r="EM51">
        <v>7.1</v>
      </c>
      <c r="EN51">
        <v>5</v>
      </c>
      <c r="EO51">
        <v>6.6</v>
      </c>
      <c r="EP51">
        <v>6.5</v>
      </c>
      <c r="EQ51">
        <v>6.3</v>
      </c>
      <c r="ER51">
        <v>5.2</v>
      </c>
      <c r="ES51">
        <v>5.8</v>
      </c>
      <c r="ET51">
        <v>5.9</v>
      </c>
      <c r="EU51">
        <v>6.8</v>
      </c>
    </row>
    <row r="52" spans="1:151" x14ac:dyDescent="0.3">
      <c r="A52" s="5" t="s">
        <v>99</v>
      </c>
      <c r="B52" t="s">
        <v>85</v>
      </c>
      <c r="C52">
        <f>_xll.BDH($B52,$B$48,"1/1/2005","","Dir=H","Dts=H","Sort=A","Quote=C","QtTyp=Y","Days=T","Per=cm","DtFmt=D","UseDPDF=Y","cols=149;rows=1")</f>
        <v>-2.1</v>
      </c>
      <c r="D52">
        <v>-2.9</v>
      </c>
      <c r="E52">
        <v>-4.2</v>
      </c>
      <c r="F52">
        <v>-3.7</v>
      </c>
      <c r="G52">
        <v>-5.5</v>
      </c>
      <c r="H52">
        <v>-5.5</v>
      </c>
      <c r="I52">
        <v>-6.9</v>
      </c>
      <c r="J52">
        <v>-6.2</v>
      </c>
      <c r="K52">
        <v>-7.5</v>
      </c>
      <c r="L52">
        <v>-5.4</v>
      </c>
      <c r="M52">
        <v>-5</v>
      </c>
      <c r="N52">
        <v>-4.5999999999999996</v>
      </c>
      <c r="O52">
        <v>-2.6</v>
      </c>
      <c r="P52">
        <v>-3.3</v>
      </c>
      <c r="Q52">
        <v>-3.1</v>
      </c>
      <c r="R52">
        <v>-3.7</v>
      </c>
      <c r="S52">
        <v>-3.2</v>
      </c>
      <c r="T52">
        <v>-5.2</v>
      </c>
      <c r="U52">
        <v>-5.2</v>
      </c>
      <c r="V52">
        <v>-5</v>
      </c>
      <c r="W52">
        <v>-5.8</v>
      </c>
      <c r="X52">
        <v>-5.5</v>
      </c>
      <c r="Y52">
        <v>-4.5</v>
      </c>
      <c r="Z52">
        <v>-5.7</v>
      </c>
      <c r="AA52">
        <v>-5.2</v>
      </c>
      <c r="AB52">
        <v>-4.0999999999999996</v>
      </c>
      <c r="AC52">
        <v>-1.4</v>
      </c>
      <c r="AD52">
        <v>-0.1</v>
      </c>
      <c r="AE52">
        <v>0.6</v>
      </c>
      <c r="AF52">
        <v>1</v>
      </c>
      <c r="AG52">
        <v>0.5</v>
      </c>
      <c r="AH52">
        <v>-1.3</v>
      </c>
      <c r="AI52">
        <v>-2.2000000000000002</v>
      </c>
      <c r="AJ52">
        <v>-2.7</v>
      </c>
      <c r="AK52">
        <v>-2.2000000000000002</v>
      </c>
      <c r="AL52">
        <v>-1.9</v>
      </c>
      <c r="AM52">
        <v>-3.9</v>
      </c>
      <c r="AN52">
        <v>-3.4</v>
      </c>
      <c r="AO52">
        <v>-4.0999999999999996</v>
      </c>
      <c r="AP52">
        <v>-3.3</v>
      </c>
      <c r="AQ52">
        <v>-5.9</v>
      </c>
      <c r="AR52">
        <v>-6.1</v>
      </c>
      <c r="AS52">
        <v>-8.6</v>
      </c>
      <c r="AT52">
        <v>-7</v>
      </c>
      <c r="AU52">
        <v>-6.1</v>
      </c>
      <c r="AV52">
        <v>-6.1</v>
      </c>
      <c r="AW52">
        <v>-4.2</v>
      </c>
      <c r="AX52">
        <v>-5.0999999999999996</v>
      </c>
      <c r="AY52">
        <v>-7.9</v>
      </c>
      <c r="AZ52">
        <v>-7.2</v>
      </c>
      <c r="BA52">
        <v>-7.5</v>
      </c>
      <c r="BB52">
        <v>-7.5</v>
      </c>
      <c r="BC52">
        <v>-6.8</v>
      </c>
      <c r="BD52">
        <v>-5</v>
      </c>
      <c r="BE52">
        <v>-3.4</v>
      </c>
      <c r="BF52">
        <v>-1.6</v>
      </c>
      <c r="BG52">
        <v>-0.3</v>
      </c>
      <c r="BH52">
        <v>-0.8</v>
      </c>
      <c r="BI52">
        <v>-1.3</v>
      </c>
      <c r="BJ52">
        <v>0.7</v>
      </c>
      <c r="BK52">
        <v>-0.5</v>
      </c>
      <c r="BL52">
        <v>-1</v>
      </c>
      <c r="BM52">
        <v>-1</v>
      </c>
      <c r="BN52">
        <v>0</v>
      </c>
      <c r="BO52">
        <v>-0.3</v>
      </c>
      <c r="BP52">
        <v>-1.6</v>
      </c>
      <c r="BQ52">
        <v>1.7</v>
      </c>
      <c r="BR52">
        <v>2.5</v>
      </c>
      <c r="BS52">
        <v>4</v>
      </c>
      <c r="BT52">
        <v>2.8</v>
      </c>
      <c r="BU52">
        <v>4</v>
      </c>
      <c r="BV52">
        <v>4</v>
      </c>
      <c r="BW52">
        <v>3.9</v>
      </c>
      <c r="BX52">
        <v>4.0999999999999996</v>
      </c>
      <c r="BY52">
        <v>3.4</v>
      </c>
      <c r="BZ52">
        <v>1.2</v>
      </c>
      <c r="CA52">
        <v>1.4</v>
      </c>
      <c r="CB52">
        <v>4.2</v>
      </c>
      <c r="CC52">
        <v>2.8</v>
      </c>
      <c r="CD52">
        <v>1.4</v>
      </c>
      <c r="CE52">
        <v>1.5</v>
      </c>
      <c r="CF52">
        <v>2.2999999999999998</v>
      </c>
      <c r="CG52">
        <v>1.4</v>
      </c>
      <c r="CH52">
        <v>2.4</v>
      </c>
      <c r="CI52">
        <v>2.7</v>
      </c>
      <c r="CJ52">
        <v>3.3</v>
      </c>
      <c r="CK52">
        <v>2.6</v>
      </c>
      <c r="CL52">
        <v>1.5</v>
      </c>
      <c r="CM52">
        <v>2.1</v>
      </c>
      <c r="CN52">
        <v>2.9</v>
      </c>
      <c r="CO52">
        <v>2.6</v>
      </c>
      <c r="CP52">
        <v>1.6</v>
      </c>
      <c r="CQ52">
        <v>0.4</v>
      </c>
      <c r="CR52">
        <v>1.6</v>
      </c>
      <c r="CS52">
        <v>0.3</v>
      </c>
      <c r="CT52">
        <v>0.7</v>
      </c>
      <c r="CU52">
        <v>2.6</v>
      </c>
      <c r="CV52">
        <v>1.2</v>
      </c>
      <c r="CW52">
        <v>2</v>
      </c>
      <c r="CX52">
        <v>1.3</v>
      </c>
      <c r="CY52">
        <v>2.2999999999999998</v>
      </c>
      <c r="CZ52">
        <v>2.4</v>
      </c>
      <c r="DA52">
        <v>3.4</v>
      </c>
      <c r="DB52">
        <v>2.9</v>
      </c>
      <c r="DC52">
        <v>2.2999999999999998</v>
      </c>
      <c r="DD52">
        <v>2.4</v>
      </c>
      <c r="DE52">
        <v>3.5</v>
      </c>
      <c r="DF52">
        <v>3.3</v>
      </c>
      <c r="DG52">
        <v>3.6</v>
      </c>
      <c r="DH52">
        <v>4.0999999999999996</v>
      </c>
      <c r="DI52">
        <v>4.0999999999999996</v>
      </c>
      <c r="DJ52">
        <v>5.3</v>
      </c>
      <c r="DK52">
        <v>5.2</v>
      </c>
      <c r="DL52">
        <v>4.7</v>
      </c>
      <c r="DM52">
        <v>4.9000000000000004</v>
      </c>
      <c r="DN52">
        <v>4.7</v>
      </c>
      <c r="DO52">
        <v>4.0999999999999996</v>
      </c>
      <c r="DP52">
        <v>5.4</v>
      </c>
      <c r="DQ52">
        <v>5.2</v>
      </c>
      <c r="DR52">
        <v>4.7</v>
      </c>
      <c r="DS52">
        <v>4.8</v>
      </c>
      <c r="DT52">
        <v>4.5</v>
      </c>
      <c r="DU52">
        <v>5.0999999999999996</v>
      </c>
      <c r="DV52">
        <v>5</v>
      </c>
      <c r="DW52">
        <v>5.6</v>
      </c>
      <c r="DX52">
        <v>5.7</v>
      </c>
      <c r="DY52">
        <v>5.6</v>
      </c>
      <c r="DZ52">
        <v>5.6</v>
      </c>
      <c r="EA52">
        <v>5.2</v>
      </c>
      <c r="EB52">
        <v>4.8</v>
      </c>
      <c r="EC52">
        <v>4.5</v>
      </c>
      <c r="ED52">
        <v>5.7</v>
      </c>
      <c r="EE52">
        <v>5</v>
      </c>
      <c r="EF52">
        <v>5.3</v>
      </c>
      <c r="EG52">
        <v>4.9000000000000004</v>
      </c>
      <c r="EH52">
        <v>5.4</v>
      </c>
      <c r="EI52">
        <v>5.3</v>
      </c>
      <c r="EJ52">
        <v>5.9</v>
      </c>
      <c r="EK52">
        <v>4.9000000000000004</v>
      </c>
      <c r="EL52">
        <v>6.1</v>
      </c>
      <c r="EM52">
        <v>6</v>
      </c>
      <c r="EN52">
        <v>4.9000000000000004</v>
      </c>
      <c r="EO52">
        <v>5.0999999999999996</v>
      </c>
      <c r="EP52">
        <v>6.5</v>
      </c>
      <c r="EQ52">
        <v>6.3</v>
      </c>
      <c r="ER52">
        <v>4.8</v>
      </c>
      <c r="ES52">
        <v>4</v>
      </c>
      <c r="ET52">
        <v>5.7</v>
      </c>
      <c r="EU52">
        <v>5.8</v>
      </c>
    </row>
    <row r="53" spans="1:151" x14ac:dyDescent="0.3">
      <c r="A53" s="5" t="s">
        <v>101</v>
      </c>
      <c r="B53" t="s">
        <v>86</v>
      </c>
      <c r="C53">
        <f>_xll.BDH($B53,$B$48,"1/1/2005","","Dir=H","Dts=H","Sort=A","Quote=C","QtTyp=Y","Days=T","Per=cm","DtFmt=D","UseDPDF=Y","cols=149;rows=1")</f>
        <v>-33.299999999999997</v>
      </c>
      <c r="D53">
        <v>-33.6</v>
      </c>
      <c r="E53">
        <v>-38.9</v>
      </c>
      <c r="F53">
        <v>-40.299999999999997</v>
      </c>
      <c r="G53">
        <v>-36.799999999999997</v>
      </c>
      <c r="H53">
        <v>-42</v>
      </c>
      <c r="I53">
        <v>-42.1</v>
      </c>
      <c r="J53">
        <v>-39</v>
      </c>
      <c r="K53">
        <v>-39.799999999999997</v>
      </c>
      <c r="L53">
        <v>-37.9</v>
      </c>
      <c r="M53">
        <v>-36</v>
      </c>
      <c r="N53">
        <v>-30.9</v>
      </c>
      <c r="O53">
        <v>-26</v>
      </c>
      <c r="P53">
        <v>-24</v>
      </c>
      <c r="Q53">
        <v>-23.7</v>
      </c>
      <c r="R53">
        <v>-20.5</v>
      </c>
      <c r="S53">
        <v>-13.9</v>
      </c>
      <c r="T53">
        <v>-11.4</v>
      </c>
      <c r="U53">
        <v>-7.9</v>
      </c>
      <c r="V53">
        <v>-9.6</v>
      </c>
      <c r="W53">
        <v>-6.6</v>
      </c>
      <c r="X53">
        <v>-5.9</v>
      </c>
      <c r="Y53">
        <v>-1</v>
      </c>
      <c r="Z53">
        <v>6.5</v>
      </c>
      <c r="AA53">
        <v>7.4</v>
      </c>
      <c r="AB53">
        <v>10.3</v>
      </c>
      <c r="AC53">
        <v>13.6</v>
      </c>
      <c r="AD53">
        <v>16.8</v>
      </c>
      <c r="AE53">
        <v>19.5</v>
      </c>
      <c r="AF53">
        <v>21</v>
      </c>
      <c r="AG53">
        <v>20.7</v>
      </c>
      <c r="AH53">
        <v>19.2</v>
      </c>
      <c r="AI53">
        <v>16.100000000000001</v>
      </c>
      <c r="AJ53">
        <v>14.6</v>
      </c>
      <c r="AK53">
        <v>13.9</v>
      </c>
      <c r="AL53">
        <v>10.199999999999999</v>
      </c>
      <c r="AM53">
        <v>9</v>
      </c>
      <c r="AN53">
        <v>4.5999999999999996</v>
      </c>
      <c r="AO53">
        <v>5.8</v>
      </c>
      <c r="AP53">
        <v>4.8</v>
      </c>
      <c r="AQ53">
        <v>-1.2</v>
      </c>
      <c r="AR53">
        <v>-2.5</v>
      </c>
      <c r="AS53">
        <v>-8.1999999999999993</v>
      </c>
      <c r="AT53">
        <v>-12.4</v>
      </c>
      <c r="AU53">
        <v>-13.3</v>
      </c>
      <c r="AV53">
        <v>-16.8</v>
      </c>
      <c r="AW53">
        <v>-22.9</v>
      </c>
      <c r="AX53">
        <v>-32.700000000000003</v>
      </c>
      <c r="AY53">
        <v>-40.200000000000003</v>
      </c>
      <c r="AZ53">
        <v>-47.5</v>
      </c>
      <c r="BA53">
        <v>-56.6</v>
      </c>
      <c r="BB53">
        <v>-61.8</v>
      </c>
      <c r="BC53">
        <v>-65.599999999999994</v>
      </c>
      <c r="BD53">
        <v>-67.3</v>
      </c>
      <c r="BE53">
        <v>-64.7</v>
      </c>
      <c r="BF53">
        <v>-60.7</v>
      </c>
      <c r="BG53">
        <v>-55.5</v>
      </c>
      <c r="BH53">
        <v>-54.1</v>
      </c>
      <c r="BI53">
        <v>-53.6</v>
      </c>
      <c r="BJ53">
        <v>-49.6</v>
      </c>
      <c r="BK53">
        <v>-55.9</v>
      </c>
      <c r="BL53">
        <v>-49.2</v>
      </c>
      <c r="BM53">
        <v>-43.8</v>
      </c>
      <c r="BN53">
        <v>-35.1</v>
      </c>
      <c r="BO53">
        <v>-34</v>
      </c>
      <c r="BP53">
        <v>-33.1</v>
      </c>
      <c r="BQ53">
        <v>-18.3</v>
      </c>
      <c r="BR53">
        <v>-4.5</v>
      </c>
      <c r="BS53">
        <v>0</v>
      </c>
      <c r="BT53">
        <v>7.9</v>
      </c>
      <c r="BU53">
        <v>19.5</v>
      </c>
      <c r="BV53">
        <v>21</v>
      </c>
      <c r="BW53">
        <v>24.5</v>
      </c>
      <c r="BX53">
        <v>27.8</v>
      </c>
      <c r="BY53">
        <v>28.7</v>
      </c>
      <c r="BZ53">
        <v>27.3</v>
      </c>
      <c r="CA53">
        <v>29.3</v>
      </c>
      <c r="CB53">
        <v>28.5</v>
      </c>
      <c r="CC53">
        <v>28.1</v>
      </c>
      <c r="CD53">
        <v>18.8</v>
      </c>
      <c r="CE53">
        <v>14.2</v>
      </c>
      <c r="CF53">
        <v>9.3000000000000007</v>
      </c>
      <c r="CG53">
        <v>8</v>
      </c>
      <c r="CH53">
        <v>9.3000000000000007</v>
      </c>
      <c r="CI53">
        <v>13.4</v>
      </c>
      <c r="CJ53">
        <v>11.8</v>
      </c>
      <c r="CK53">
        <v>13.3</v>
      </c>
      <c r="CL53">
        <v>8.6</v>
      </c>
      <c r="CM53">
        <v>10.7</v>
      </c>
      <c r="CN53">
        <v>8</v>
      </c>
      <c r="CO53">
        <v>-0.6</v>
      </c>
      <c r="CP53">
        <v>-8.4</v>
      </c>
      <c r="CQ53">
        <v>-11.7</v>
      </c>
      <c r="CR53">
        <v>-13.2</v>
      </c>
      <c r="CS53">
        <v>-14.1</v>
      </c>
      <c r="CT53">
        <v>-15</v>
      </c>
      <c r="CU53">
        <v>-10.9</v>
      </c>
      <c r="CV53">
        <v>-10.199999999999999</v>
      </c>
      <c r="CW53">
        <v>-8</v>
      </c>
      <c r="CX53">
        <v>-9.6999999999999993</v>
      </c>
      <c r="CY53">
        <v>-10.5</v>
      </c>
      <c r="CZ53">
        <v>-7.7</v>
      </c>
      <c r="DA53">
        <v>-9.1999999999999993</v>
      </c>
      <c r="DB53">
        <v>-7.7</v>
      </c>
      <c r="DC53">
        <v>-6.1</v>
      </c>
      <c r="DD53">
        <v>-2.8</v>
      </c>
      <c r="DE53">
        <v>-1.8</v>
      </c>
      <c r="DF53">
        <v>-1.2</v>
      </c>
      <c r="DG53">
        <v>2</v>
      </c>
      <c r="DH53">
        <v>3</v>
      </c>
      <c r="DI53">
        <v>6.9</v>
      </c>
      <c r="DJ53">
        <v>6.8</v>
      </c>
      <c r="DK53">
        <v>8.3000000000000007</v>
      </c>
      <c r="DL53">
        <v>11.3</v>
      </c>
      <c r="DM53">
        <v>9.9</v>
      </c>
      <c r="DN53">
        <v>8.6999999999999993</v>
      </c>
      <c r="DO53">
        <v>7.2</v>
      </c>
      <c r="DP53">
        <v>6.2</v>
      </c>
      <c r="DQ53">
        <v>2.5</v>
      </c>
      <c r="DR53">
        <v>4.2</v>
      </c>
      <c r="DS53">
        <v>3.7</v>
      </c>
      <c r="DT53">
        <v>7.6</v>
      </c>
      <c r="DU53">
        <v>9.6</v>
      </c>
      <c r="DV53">
        <v>9.9</v>
      </c>
      <c r="DW53">
        <v>10.1</v>
      </c>
      <c r="DX53">
        <v>5.8</v>
      </c>
      <c r="DY53">
        <v>6.5</v>
      </c>
      <c r="DZ53">
        <v>8.1999999999999993</v>
      </c>
      <c r="EA53">
        <v>9</v>
      </c>
      <c r="EB53">
        <v>8</v>
      </c>
      <c r="EC53">
        <v>5.3</v>
      </c>
      <c r="ED53">
        <v>5.9</v>
      </c>
      <c r="EE53">
        <v>4</v>
      </c>
      <c r="EF53">
        <v>1.6</v>
      </c>
      <c r="EG53">
        <v>-1.2</v>
      </c>
      <c r="EH53">
        <v>1.8</v>
      </c>
      <c r="EI53">
        <v>-0.1</v>
      </c>
      <c r="EJ53">
        <v>0.9</v>
      </c>
      <c r="EK53">
        <v>2.7</v>
      </c>
      <c r="EL53">
        <v>2.2000000000000002</v>
      </c>
      <c r="EM53">
        <v>2.2999999999999998</v>
      </c>
      <c r="EN53">
        <v>3.7</v>
      </c>
      <c r="EO53">
        <v>5.5</v>
      </c>
      <c r="EP53">
        <v>6.3</v>
      </c>
      <c r="EQ53">
        <v>7.1</v>
      </c>
      <c r="ER53">
        <v>5.5</v>
      </c>
      <c r="ES53">
        <v>4.0999999999999996</v>
      </c>
      <c r="ET53">
        <v>6.1</v>
      </c>
      <c r="EU53">
        <v>6.6</v>
      </c>
    </row>
    <row r="54" spans="1:151" x14ac:dyDescent="0.3">
      <c r="A54" s="5" t="s">
        <v>100</v>
      </c>
      <c r="B54" t="s">
        <v>87</v>
      </c>
      <c r="C54">
        <f>_xll.BDH($B54,$B$48,"1/1/2005","","Dir=H","Dts=H","Sort=A","Quote=C","QtTyp=Y","Days=T","Per=cm","DtFmt=D","UseDPDF=Y","cols=149;rows=1")</f>
        <v>-16.100000000000001</v>
      </c>
      <c r="D54">
        <v>-18.7</v>
      </c>
      <c r="E54">
        <v>-22.7</v>
      </c>
      <c r="F54">
        <v>-20.8</v>
      </c>
      <c r="G54">
        <v>-19.7</v>
      </c>
      <c r="H54">
        <v>-20.8</v>
      </c>
      <c r="I54">
        <v>-23.8</v>
      </c>
      <c r="J54">
        <v>-20.100000000000001</v>
      </c>
      <c r="K54">
        <v>-18.8</v>
      </c>
      <c r="L54">
        <v>-13.6</v>
      </c>
      <c r="M54">
        <v>-15.7</v>
      </c>
      <c r="N54">
        <v>-7.8</v>
      </c>
      <c r="O54">
        <v>-4.5</v>
      </c>
      <c r="P54">
        <v>-5.6</v>
      </c>
      <c r="Q54">
        <v>-6.5</v>
      </c>
      <c r="R54">
        <v>-4.8</v>
      </c>
      <c r="S54">
        <v>-1.1000000000000001</v>
      </c>
      <c r="T54">
        <v>-4.5999999999999996</v>
      </c>
      <c r="U54">
        <v>-6.8</v>
      </c>
      <c r="V54">
        <v>-7</v>
      </c>
      <c r="W54">
        <v>-9.5</v>
      </c>
      <c r="X54">
        <v>-10.4</v>
      </c>
      <c r="Y54">
        <v>-6.1</v>
      </c>
      <c r="Z54">
        <v>0.7</v>
      </c>
      <c r="AA54">
        <v>-0.4</v>
      </c>
      <c r="AB54">
        <v>4.2</v>
      </c>
      <c r="AC54">
        <v>6.7</v>
      </c>
      <c r="AD54">
        <v>10.1</v>
      </c>
      <c r="AE54">
        <v>14.7</v>
      </c>
      <c r="AF54">
        <v>14.1</v>
      </c>
      <c r="AG54">
        <v>14.2</v>
      </c>
      <c r="AH54">
        <v>9.8000000000000007</v>
      </c>
      <c r="AI54">
        <v>6.1</v>
      </c>
      <c r="AJ54">
        <v>7.1</v>
      </c>
      <c r="AK54">
        <v>4.0999999999999996</v>
      </c>
      <c r="AL54">
        <v>0.8</v>
      </c>
      <c r="AM54">
        <v>-1.8</v>
      </c>
      <c r="AN54">
        <v>-6</v>
      </c>
      <c r="AO54">
        <v>-4.2</v>
      </c>
      <c r="AP54">
        <v>-4.5</v>
      </c>
      <c r="AQ54">
        <v>-9.1999999999999993</v>
      </c>
      <c r="AR54">
        <v>-9.9</v>
      </c>
      <c r="AS54">
        <v>-16</v>
      </c>
      <c r="AT54">
        <v>-18.899999999999999</v>
      </c>
      <c r="AU54">
        <v>-16.7</v>
      </c>
      <c r="AV54">
        <v>-26.3</v>
      </c>
      <c r="AW54">
        <v>-28.4</v>
      </c>
      <c r="AX54">
        <v>-41.4</v>
      </c>
      <c r="AY54">
        <v>-46.1</v>
      </c>
      <c r="AZ54">
        <v>-46.5</v>
      </c>
      <c r="BA54">
        <v>-52.1</v>
      </c>
      <c r="BB54">
        <v>-51.9</v>
      </c>
      <c r="BC54">
        <v>-51.4</v>
      </c>
      <c r="BD54">
        <v>-45.1</v>
      </c>
      <c r="BE54">
        <v>-35.700000000000003</v>
      </c>
      <c r="BF54">
        <v>-27.2</v>
      </c>
      <c r="BG54">
        <v>-21.8</v>
      </c>
      <c r="BH54">
        <v>-14.9</v>
      </c>
      <c r="BI54">
        <v>-15.8</v>
      </c>
      <c r="BJ54">
        <v>-13.9</v>
      </c>
      <c r="BK54">
        <v>-16.899999999999999</v>
      </c>
      <c r="BL54">
        <v>-17.8</v>
      </c>
      <c r="BM54">
        <v>-10</v>
      </c>
      <c r="BN54">
        <v>-5.2</v>
      </c>
      <c r="BO54">
        <v>-16.100000000000001</v>
      </c>
      <c r="BP54">
        <v>-15.3</v>
      </c>
      <c r="BQ54">
        <v>0.6</v>
      </c>
      <c r="BR54">
        <v>7.7</v>
      </c>
      <c r="BS54">
        <v>8.9</v>
      </c>
      <c r="BT54">
        <v>12.8</v>
      </c>
      <c r="BU54">
        <v>21.2</v>
      </c>
      <c r="BV54">
        <v>19.3</v>
      </c>
      <c r="BW54">
        <v>18.899999999999999</v>
      </c>
      <c r="BX54">
        <v>20.100000000000001</v>
      </c>
      <c r="BY54">
        <v>17.2</v>
      </c>
      <c r="BZ54">
        <v>12.7</v>
      </c>
      <c r="CA54">
        <v>13</v>
      </c>
      <c r="CB54">
        <v>13</v>
      </c>
      <c r="CC54">
        <v>8</v>
      </c>
      <c r="CD54">
        <v>-3.7</v>
      </c>
      <c r="CE54">
        <v>-8.3000000000000007</v>
      </c>
      <c r="CF54">
        <v>-11.5</v>
      </c>
      <c r="CG54">
        <v>-12.1</v>
      </c>
      <c r="CH54">
        <v>-8.5</v>
      </c>
      <c r="CI54">
        <v>-5.6</v>
      </c>
      <c r="CJ54">
        <v>-5.2</v>
      </c>
      <c r="CK54">
        <v>-4.5999999999999996</v>
      </c>
      <c r="CL54">
        <v>-7.5</v>
      </c>
      <c r="CM54">
        <v>-2.5</v>
      </c>
      <c r="CN54">
        <v>-8.6999999999999993</v>
      </c>
      <c r="CO54">
        <v>-16.3</v>
      </c>
      <c r="CP54">
        <v>-21.2</v>
      </c>
      <c r="CQ54">
        <v>-22.9</v>
      </c>
      <c r="CR54">
        <v>-21.2</v>
      </c>
      <c r="CS54">
        <v>-18.8</v>
      </c>
      <c r="CT54">
        <v>-20</v>
      </c>
      <c r="CU54">
        <v>-17.399999999999999</v>
      </c>
      <c r="CV54">
        <v>-11.5</v>
      </c>
      <c r="CW54">
        <v>-10.3</v>
      </c>
      <c r="CX54">
        <v>-13.6</v>
      </c>
      <c r="CY54">
        <v>-10.8</v>
      </c>
      <c r="CZ54">
        <v>-9.4</v>
      </c>
      <c r="DA54">
        <v>-10.8</v>
      </c>
      <c r="DB54">
        <v>-7.2</v>
      </c>
      <c r="DC54">
        <v>-5.6</v>
      </c>
      <c r="DD54">
        <v>-4.2</v>
      </c>
      <c r="DE54">
        <v>-1.9</v>
      </c>
      <c r="DF54">
        <v>-0.2</v>
      </c>
      <c r="DG54">
        <v>2.2999999999999998</v>
      </c>
      <c r="DH54">
        <v>1.4</v>
      </c>
      <c r="DI54">
        <v>2.5</v>
      </c>
      <c r="DJ54">
        <v>1.6</v>
      </c>
      <c r="DK54">
        <v>4.5999999999999996</v>
      </c>
      <c r="DL54">
        <v>7.6</v>
      </c>
      <c r="DM54">
        <v>5.3</v>
      </c>
      <c r="DN54">
        <v>0.4</v>
      </c>
      <c r="DO54">
        <v>-2.1</v>
      </c>
      <c r="DP54">
        <v>-2</v>
      </c>
      <c r="DQ54">
        <v>-3.3</v>
      </c>
      <c r="DR54">
        <v>-0.8</v>
      </c>
      <c r="DS54">
        <v>-1.7</v>
      </c>
      <c r="DT54">
        <v>-1.6</v>
      </c>
      <c r="DU54">
        <v>1.4</v>
      </c>
      <c r="DV54">
        <v>0.5</v>
      </c>
      <c r="DW54">
        <v>-0.3</v>
      </c>
      <c r="DX54">
        <v>-3.2</v>
      </c>
      <c r="DY54">
        <v>-4.9000000000000004</v>
      </c>
      <c r="DZ54">
        <v>0.5</v>
      </c>
      <c r="EA54">
        <v>-4.5999999999999996</v>
      </c>
      <c r="EB54">
        <v>-8.5</v>
      </c>
      <c r="EC54">
        <v>-10</v>
      </c>
      <c r="ED54">
        <v>-7.8</v>
      </c>
      <c r="EE54">
        <v>-10.6</v>
      </c>
      <c r="EF54">
        <v>-13</v>
      </c>
      <c r="EG54">
        <v>-14.1</v>
      </c>
      <c r="EH54">
        <v>-11.5</v>
      </c>
      <c r="EI54">
        <v>-11.1</v>
      </c>
      <c r="EJ54">
        <v>-8.3000000000000007</v>
      </c>
      <c r="EK54">
        <v>-9.6</v>
      </c>
      <c r="EL54">
        <v>-5.7</v>
      </c>
      <c r="EM54">
        <v>-5</v>
      </c>
      <c r="EN54">
        <v>-1.5</v>
      </c>
      <c r="EO54">
        <v>-1.5</v>
      </c>
      <c r="EP54">
        <v>-2.2999999999999998</v>
      </c>
      <c r="EQ54">
        <v>-2.7</v>
      </c>
      <c r="ER54">
        <v>-6.4</v>
      </c>
      <c r="ES54">
        <v>-4.4000000000000004</v>
      </c>
      <c r="ET54">
        <v>-1.6</v>
      </c>
      <c r="EU54">
        <v>-1.7</v>
      </c>
    </row>
    <row r="55" spans="1:151" x14ac:dyDescent="0.3">
      <c r="A55" s="5" t="s">
        <v>102</v>
      </c>
      <c r="B55" t="s">
        <v>88</v>
      </c>
      <c r="C55">
        <f>_xll.BDH($B55,$B$48,"1/1/2005","","Dir=H","Dts=H","Sort=A","Quote=C","QtTyp=Y","Days=T","Per=cm","DtFmt=D","UseDPDF=Y","cols=149;rows=1")</f>
        <v>19.600000000000001</v>
      </c>
      <c r="D55">
        <v>23.3</v>
      </c>
      <c r="E55">
        <v>21.5</v>
      </c>
      <c r="F55">
        <v>25.1</v>
      </c>
      <c r="G55">
        <v>19.5</v>
      </c>
      <c r="H55">
        <v>20.5</v>
      </c>
      <c r="I55">
        <v>25.1</v>
      </c>
      <c r="J55">
        <v>25.4</v>
      </c>
      <c r="K55">
        <v>32.299999999999997</v>
      </c>
      <c r="L55">
        <v>31.2</v>
      </c>
      <c r="M55">
        <v>30.6</v>
      </c>
      <c r="N55">
        <v>29.4</v>
      </c>
      <c r="O55">
        <v>27</v>
      </c>
      <c r="P55">
        <v>28.7</v>
      </c>
      <c r="Q55">
        <v>25.9</v>
      </c>
      <c r="R55">
        <v>26.8</v>
      </c>
      <c r="S55">
        <v>27.4</v>
      </c>
      <c r="T55">
        <v>26.7</v>
      </c>
      <c r="U55">
        <v>26.6</v>
      </c>
      <c r="V55">
        <v>26</v>
      </c>
      <c r="W55">
        <v>28.1</v>
      </c>
      <c r="X55">
        <v>29.6</v>
      </c>
      <c r="Y55">
        <v>29</v>
      </c>
      <c r="Z55">
        <v>32.200000000000003</v>
      </c>
      <c r="AA55">
        <v>33.9</v>
      </c>
      <c r="AB55">
        <v>34.700000000000003</v>
      </c>
      <c r="AC55">
        <v>33.700000000000003</v>
      </c>
      <c r="AD55">
        <v>34.6</v>
      </c>
      <c r="AE55">
        <v>35.5</v>
      </c>
      <c r="AF55">
        <v>33.6</v>
      </c>
      <c r="AG55">
        <v>32.9</v>
      </c>
      <c r="AH55">
        <v>46.5</v>
      </c>
      <c r="AI55">
        <v>49.6</v>
      </c>
      <c r="AJ55">
        <v>57.1</v>
      </c>
      <c r="AK55">
        <v>62</v>
      </c>
      <c r="AL55">
        <v>65.400000000000006</v>
      </c>
      <c r="AM55">
        <v>63.9</v>
      </c>
      <c r="AN55">
        <v>62.4</v>
      </c>
      <c r="AO55">
        <v>66.5</v>
      </c>
      <c r="AP55">
        <v>63.3</v>
      </c>
      <c r="AQ55">
        <v>73.099999999999994</v>
      </c>
      <c r="AR55">
        <v>76.900000000000006</v>
      </c>
      <c r="AS55">
        <v>77.8</v>
      </c>
      <c r="AT55">
        <v>72.599999999999994</v>
      </c>
      <c r="AU55">
        <v>66.8</v>
      </c>
      <c r="AV55">
        <v>65.599999999999994</v>
      </c>
      <c r="AW55">
        <v>57</v>
      </c>
      <c r="AX55">
        <v>46.4</v>
      </c>
      <c r="AY55">
        <v>44.6</v>
      </c>
      <c r="AZ55">
        <v>34.5</v>
      </c>
      <c r="BA55">
        <v>27.9</v>
      </c>
      <c r="BB55">
        <v>19.399999999999999</v>
      </c>
      <c r="BC55">
        <v>12.3</v>
      </c>
      <c r="BD55">
        <v>7.4</v>
      </c>
      <c r="BE55">
        <v>-1.9</v>
      </c>
      <c r="BF55">
        <v>-15.7</v>
      </c>
      <c r="BG55">
        <v>-18.399999999999999</v>
      </c>
      <c r="BH55">
        <v>-24.9</v>
      </c>
      <c r="BI55">
        <v>-20.5</v>
      </c>
      <c r="BJ55">
        <v>-15</v>
      </c>
      <c r="BK55">
        <v>-14.9</v>
      </c>
      <c r="BL55">
        <v>-12.2</v>
      </c>
      <c r="BM55">
        <v>-5.2</v>
      </c>
      <c r="BN55">
        <v>1.5</v>
      </c>
      <c r="BO55">
        <v>1.2</v>
      </c>
      <c r="BP55">
        <v>1.8</v>
      </c>
      <c r="BQ55">
        <v>5.3</v>
      </c>
      <c r="BR55">
        <v>3.4</v>
      </c>
      <c r="BS55">
        <v>5.3</v>
      </c>
      <c r="BT55">
        <v>5.0999999999999996</v>
      </c>
      <c r="BU55">
        <v>5.8</v>
      </c>
      <c r="BV55">
        <v>12.1</v>
      </c>
      <c r="BW55">
        <v>17.899999999999999</v>
      </c>
      <c r="BX55">
        <v>26.6</v>
      </c>
      <c r="BY55">
        <v>35.200000000000003</v>
      </c>
      <c r="BZ55">
        <v>37</v>
      </c>
      <c r="CA55">
        <v>43.2</v>
      </c>
      <c r="CB55">
        <v>42.2</v>
      </c>
      <c r="CC55">
        <v>41.6</v>
      </c>
      <c r="CD55">
        <v>43.4</v>
      </c>
      <c r="CE55">
        <v>42.5</v>
      </c>
      <c r="CF55">
        <v>43.7</v>
      </c>
      <c r="CG55">
        <v>42.6</v>
      </c>
      <c r="CH55">
        <v>42.4</v>
      </c>
      <c r="CI55">
        <v>36.9</v>
      </c>
      <c r="CJ55">
        <v>38.799999999999997</v>
      </c>
      <c r="CK55">
        <v>41.4</v>
      </c>
      <c r="CL55">
        <v>44.7</v>
      </c>
      <c r="CM55">
        <v>38.700000000000003</v>
      </c>
      <c r="CN55">
        <v>33.6</v>
      </c>
      <c r="CO55">
        <v>32.200000000000003</v>
      </c>
      <c r="CP55">
        <v>35.9</v>
      </c>
      <c r="CQ55">
        <v>41.6</v>
      </c>
      <c r="CR55">
        <v>41.6</v>
      </c>
      <c r="CS55">
        <v>39.799999999999997</v>
      </c>
      <c r="CT55">
        <v>41.2</v>
      </c>
      <c r="CU55">
        <v>37.799999999999997</v>
      </c>
      <c r="CV55">
        <v>37.299999999999997</v>
      </c>
      <c r="CW55">
        <v>32.1</v>
      </c>
      <c r="CX55">
        <v>31.9</v>
      </c>
      <c r="CY55">
        <v>26.1</v>
      </c>
      <c r="CZ55">
        <v>25.1</v>
      </c>
      <c r="DA55">
        <v>27.4</v>
      </c>
      <c r="DB55">
        <v>39.1</v>
      </c>
      <c r="DC55">
        <v>37.4</v>
      </c>
      <c r="DD55">
        <v>35</v>
      </c>
      <c r="DE55">
        <v>34.5</v>
      </c>
      <c r="DF55">
        <v>34.700000000000003</v>
      </c>
      <c r="DG55">
        <v>32.1</v>
      </c>
      <c r="DH55">
        <v>31.8</v>
      </c>
      <c r="DI55">
        <v>26.2</v>
      </c>
      <c r="DJ55">
        <v>23</v>
      </c>
      <c r="DK55">
        <v>21</v>
      </c>
      <c r="DL55">
        <v>19.7</v>
      </c>
      <c r="DM55">
        <v>18.2</v>
      </c>
      <c r="DN55">
        <v>18.2</v>
      </c>
      <c r="DO55">
        <v>14.5</v>
      </c>
      <c r="DP55">
        <v>13.8</v>
      </c>
      <c r="DQ55">
        <v>11.2</v>
      </c>
      <c r="DR55">
        <v>7</v>
      </c>
      <c r="DS55">
        <v>2.1</v>
      </c>
      <c r="DT55">
        <v>-5.6</v>
      </c>
      <c r="DU55">
        <v>-4.5</v>
      </c>
      <c r="DV55">
        <v>-1.8</v>
      </c>
      <c r="DW55">
        <v>2</v>
      </c>
      <c r="DX55">
        <v>2.9</v>
      </c>
      <c r="DY55">
        <v>3.3</v>
      </c>
      <c r="DZ55">
        <v>-0.6</v>
      </c>
      <c r="EA55">
        <v>-0.7</v>
      </c>
      <c r="EB55">
        <v>-6.3</v>
      </c>
      <c r="EC55">
        <v>-5</v>
      </c>
      <c r="ED55">
        <v>-4.5999999999999996</v>
      </c>
      <c r="EE55">
        <v>-1.1000000000000001</v>
      </c>
      <c r="EF55">
        <v>-0.4</v>
      </c>
      <c r="EG55">
        <v>-1.1000000000000001</v>
      </c>
      <c r="EH55">
        <v>-4.4000000000000004</v>
      </c>
      <c r="EI55">
        <v>-5.6</v>
      </c>
      <c r="EJ55">
        <v>-4</v>
      </c>
      <c r="EK55">
        <v>-1.4</v>
      </c>
      <c r="EL55">
        <v>-1.7</v>
      </c>
      <c r="EM55">
        <v>-2.7</v>
      </c>
      <c r="EN55">
        <v>0.1</v>
      </c>
      <c r="EO55">
        <v>5.4</v>
      </c>
      <c r="EP55">
        <v>3.2</v>
      </c>
      <c r="EQ55">
        <v>8.8000000000000007</v>
      </c>
      <c r="ER55">
        <v>13.9</v>
      </c>
      <c r="ES55">
        <v>18.7</v>
      </c>
      <c r="ET55">
        <v>15.5</v>
      </c>
      <c r="EU55">
        <v>14.7</v>
      </c>
    </row>
    <row r="56" spans="1:151" x14ac:dyDescent="0.3">
      <c r="A56" s="5" t="s">
        <v>103</v>
      </c>
      <c r="B56" t="s">
        <v>89</v>
      </c>
      <c r="C56">
        <f>_xll.BDH($B56,$B$48,"1/1/2005","","Dir=H","Dts=H","Sort=A","Quote=C","QtTyp=Y","Days=T","Per=cm","DtFmt=D","UseDPDF=Y","cols=149;rows=1")</f>
        <v>8</v>
      </c>
      <c r="D56">
        <v>8.1</v>
      </c>
      <c r="E56">
        <v>8.8000000000000007</v>
      </c>
      <c r="F56">
        <v>8.9</v>
      </c>
      <c r="G56">
        <v>9.3000000000000007</v>
      </c>
      <c r="H56">
        <v>10.7</v>
      </c>
      <c r="I56">
        <v>19</v>
      </c>
      <c r="J56">
        <v>14.2</v>
      </c>
      <c r="K56">
        <v>18</v>
      </c>
      <c r="L56">
        <v>16</v>
      </c>
      <c r="M56">
        <v>20.8</v>
      </c>
      <c r="N56">
        <v>19.5</v>
      </c>
      <c r="O56">
        <v>15</v>
      </c>
      <c r="P56">
        <v>18.8</v>
      </c>
      <c r="Q56">
        <v>20.2</v>
      </c>
      <c r="R56">
        <v>24.5</v>
      </c>
      <c r="S56">
        <v>31.4</v>
      </c>
      <c r="T56">
        <v>39</v>
      </c>
      <c r="U56">
        <v>41.3</v>
      </c>
      <c r="V56">
        <v>45.1</v>
      </c>
      <c r="W56">
        <v>46.5</v>
      </c>
      <c r="X56">
        <v>51.6</v>
      </c>
      <c r="Y56">
        <v>51.5</v>
      </c>
      <c r="Z56">
        <v>52.9</v>
      </c>
      <c r="AA56">
        <v>42.2</v>
      </c>
      <c r="AB56">
        <v>30.3</v>
      </c>
      <c r="AC56">
        <v>24.8</v>
      </c>
      <c r="AD56">
        <v>22.2</v>
      </c>
      <c r="AE56">
        <v>21.1</v>
      </c>
      <c r="AF56">
        <v>19.100000000000001</v>
      </c>
      <c r="AG56">
        <v>16.7</v>
      </c>
      <c r="AH56">
        <v>35.9</v>
      </c>
      <c r="AI56">
        <v>33.9</v>
      </c>
      <c r="AJ56">
        <v>31.5</v>
      </c>
      <c r="AK56">
        <v>30.2</v>
      </c>
      <c r="AL56">
        <v>26.8</v>
      </c>
      <c r="AM56">
        <v>31.3</v>
      </c>
      <c r="AN56">
        <v>32.200000000000003</v>
      </c>
      <c r="AO56">
        <v>34.700000000000003</v>
      </c>
      <c r="AP56">
        <v>33.799999999999997</v>
      </c>
      <c r="AQ56">
        <v>36.1</v>
      </c>
      <c r="AR56">
        <v>41.7</v>
      </c>
      <c r="AS56">
        <v>40.200000000000003</v>
      </c>
      <c r="AT56">
        <v>28</v>
      </c>
      <c r="AU56">
        <v>23.4</v>
      </c>
      <c r="AV56">
        <v>26.7</v>
      </c>
      <c r="AW56">
        <v>13.5</v>
      </c>
      <c r="AX56">
        <v>11.4</v>
      </c>
      <c r="AY56">
        <v>16.5</v>
      </c>
      <c r="AZ56">
        <v>11</v>
      </c>
      <c r="BA56">
        <v>11.9</v>
      </c>
      <c r="BB56">
        <v>10</v>
      </c>
      <c r="BC56">
        <v>1.3</v>
      </c>
      <c r="BD56">
        <v>-1.8</v>
      </c>
      <c r="BE56">
        <v>-4.9000000000000004</v>
      </c>
      <c r="BF56">
        <v>-18.100000000000001</v>
      </c>
      <c r="BG56">
        <v>-17.100000000000001</v>
      </c>
      <c r="BH56">
        <v>-17.600000000000001</v>
      </c>
      <c r="BI56">
        <v>-12.5</v>
      </c>
      <c r="BJ56">
        <v>-6.8</v>
      </c>
      <c r="BK56">
        <v>-2</v>
      </c>
      <c r="BL56">
        <v>2.4</v>
      </c>
      <c r="BM56">
        <v>4.4000000000000004</v>
      </c>
      <c r="BN56">
        <v>8</v>
      </c>
      <c r="BO56">
        <v>12.6</v>
      </c>
      <c r="BP56">
        <v>13.9</v>
      </c>
      <c r="BQ56">
        <v>10.3</v>
      </c>
      <c r="BR56">
        <v>8.4</v>
      </c>
      <c r="BS56">
        <v>10</v>
      </c>
      <c r="BT56">
        <v>5.9</v>
      </c>
      <c r="BU56">
        <v>8.9</v>
      </c>
      <c r="BV56">
        <v>13.8</v>
      </c>
      <c r="BW56">
        <v>22</v>
      </c>
      <c r="BX56">
        <v>28.9</v>
      </c>
      <c r="BY56">
        <v>30.2</v>
      </c>
      <c r="BZ56">
        <v>33.5</v>
      </c>
      <c r="CA56">
        <v>33.5</v>
      </c>
      <c r="CB56">
        <v>28.1</v>
      </c>
      <c r="CC56">
        <v>30.2</v>
      </c>
      <c r="CD56">
        <v>30</v>
      </c>
      <c r="CE56">
        <v>29.2</v>
      </c>
      <c r="CF56">
        <v>29.2</v>
      </c>
      <c r="CG56">
        <v>30.8</v>
      </c>
      <c r="CH56">
        <v>30.8</v>
      </c>
      <c r="CI56">
        <v>25.1</v>
      </c>
      <c r="CJ56">
        <v>29.7</v>
      </c>
      <c r="CK56">
        <v>30.2</v>
      </c>
      <c r="CL56">
        <v>30.2</v>
      </c>
      <c r="CM56">
        <v>23.5</v>
      </c>
      <c r="CN56">
        <v>21.3</v>
      </c>
      <c r="CO56">
        <v>24.8</v>
      </c>
      <c r="CP56">
        <v>26.8</v>
      </c>
      <c r="CQ56">
        <v>29.3</v>
      </c>
      <c r="CR56">
        <v>31.2</v>
      </c>
      <c r="CS56">
        <v>31.2</v>
      </c>
      <c r="CT56">
        <v>31.2</v>
      </c>
      <c r="CU56">
        <v>27.6</v>
      </c>
      <c r="CV56">
        <v>26.5</v>
      </c>
      <c r="CW56">
        <v>25.6</v>
      </c>
      <c r="CX56">
        <v>25.4</v>
      </c>
      <c r="CY56">
        <v>21.6</v>
      </c>
      <c r="CZ56">
        <v>20.6</v>
      </c>
      <c r="DA56">
        <v>23.5</v>
      </c>
      <c r="DB56">
        <v>28.2</v>
      </c>
      <c r="DC56">
        <v>26.8</v>
      </c>
      <c r="DD56">
        <v>26.5</v>
      </c>
      <c r="DE56">
        <v>24.6</v>
      </c>
      <c r="DF56">
        <v>25.5</v>
      </c>
      <c r="DG56">
        <v>24</v>
      </c>
      <c r="DH56">
        <v>22</v>
      </c>
      <c r="DI56">
        <v>19.899999999999999</v>
      </c>
      <c r="DJ56">
        <v>18</v>
      </c>
      <c r="DK56">
        <v>18.100000000000001</v>
      </c>
      <c r="DL56">
        <v>14.6</v>
      </c>
      <c r="DM56">
        <v>15.3</v>
      </c>
      <c r="DN56">
        <v>14.8</v>
      </c>
      <c r="DO56">
        <v>10</v>
      </c>
      <c r="DP56">
        <v>11.1</v>
      </c>
      <c r="DQ56">
        <v>8.5</v>
      </c>
      <c r="DR56">
        <v>6.2</v>
      </c>
      <c r="DS56">
        <v>0.5</v>
      </c>
      <c r="DT56">
        <v>-0.7</v>
      </c>
      <c r="DU56">
        <v>1.7</v>
      </c>
      <c r="DV56">
        <v>2.1</v>
      </c>
      <c r="DW56">
        <v>8.3000000000000007</v>
      </c>
      <c r="DX56">
        <v>7.8</v>
      </c>
      <c r="DY56">
        <v>7</v>
      </c>
      <c r="DZ56">
        <v>1</v>
      </c>
      <c r="EA56">
        <v>6.6</v>
      </c>
      <c r="EB56">
        <v>1.3</v>
      </c>
      <c r="EC56">
        <v>5.6</v>
      </c>
      <c r="ED56">
        <v>5</v>
      </c>
      <c r="EE56">
        <v>6.3</v>
      </c>
      <c r="EF56">
        <v>5.4</v>
      </c>
      <c r="EG56">
        <v>4.3</v>
      </c>
      <c r="EH56">
        <v>3</v>
      </c>
      <c r="EI56">
        <v>1.9</v>
      </c>
      <c r="EJ56">
        <v>5.9</v>
      </c>
      <c r="EK56">
        <v>4.9000000000000004</v>
      </c>
      <c r="EL56">
        <v>7.2</v>
      </c>
      <c r="EM56">
        <v>6.4</v>
      </c>
      <c r="EN56">
        <v>7.4</v>
      </c>
      <c r="EO56">
        <v>11.8</v>
      </c>
      <c r="EP56">
        <v>10.8</v>
      </c>
      <c r="EQ56">
        <v>17.3</v>
      </c>
      <c r="ER56">
        <v>18.899999999999999</v>
      </c>
      <c r="ES56">
        <v>20.6</v>
      </c>
      <c r="ET56">
        <v>17.399999999999999</v>
      </c>
      <c r="EU56">
        <v>17.5</v>
      </c>
    </row>
    <row r="57" spans="1:151" x14ac:dyDescent="0.3">
      <c r="A57" s="5" t="s">
        <v>104</v>
      </c>
      <c r="B57" t="s">
        <v>90</v>
      </c>
      <c r="C57">
        <f>_xll.BDH($B57,$B$48,"1/1/2005","","Dir=H","Dts=H","Sort=A","Quote=C","QtTyp=Y","Days=T","Per=cm","DtFmt=D","UseDPDF=Y","cols=149;rows=1")</f>
        <v>35.200000000000003</v>
      </c>
      <c r="D57">
        <v>47</v>
      </c>
      <c r="E57">
        <v>46.1</v>
      </c>
      <c r="F57">
        <v>35.1</v>
      </c>
      <c r="G57">
        <v>28.6</v>
      </c>
      <c r="H57">
        <v>31</v>
      </c>
      <c r="I57">
        <v>31.3</v>
      </c>
      <c r="J57">
        <v>33.700000000000003</v>
      </c>
      <c r="K57">
        <v>25.2</v>
      </c>
      <c r="L57">
        <v>24.8</v>
      </c>
      <c r="M57">
        <v>29.5</v>
      </c>
      <c r="N57">
        <v>21.6</v>
      </c>
      <c r="O57">
        <v>17.899999999999999</v>
      </c>
      <c r="P57">
        <v>26.2</v>
      </c>
      <c r="Q57">
        <v>26.6</v>
      </c>
      <c r="R57">
        <v>17.2</v>
      </c>
      <c r="S57">
        <v>10.3</v>
      </c>
      <c r="T57">
        <v>8.5</v>
      </c>
      <c r="U57">
        <v>13.4</v>
      </c>
      <c r="V57">
        <v>13.8</v>
      </c>
      <c r="W57">
        <v>13.3</v>
      </c>
      <c r="X57">
        <v>14.7</v>
      </c>
      <c r="Y57">
        <v>12.5</v>
      </c>
      <c r="Z57">
        <v>0.2</v>
      </c>
      <c r="AA57">
        <v>-3.8</v>
      </c>
      <c r="AB57">
        <v>-4.7</v>
      </c>
      <c r="AC57">
        <v>-5.7</v>
      </c>
      <c r="AD57">
        <v>-14.4</v>
      </c>
      <c r="AE57">
        <v>-18.600000000000001</v>
      </c>
      <c r="AF57">
        <v>-17.2</v>
      </c>
      <c r="AG57">
        <v>-17.100000000000001</v>
      </c>
      <c r="AH57">
        <v>-4.8</v>
      </c>
      <c r="AI57">
        <v>-1.7</v>
      </c>
      <c r="AJ57">
        <v>-7.1</v>
      </c>
      <c r="AK57">
        <v>-4.0999999999999996</v>
      </c>
      <c r="AL57">
        <v>-2.1</v>
      </c>
      <c r="AM57">
        <v>-2.2000000000000002</v>
      </c>
      <c r="AN57">
        <v>3.2</v>
      </c>
      <c r="AO57">
        <v>3.6</v>
      </c>
      <c r="AP57">
        <v>-7.7</v>
      </c>
      <c r="AQ57">
        <v>-6.3</v>
      </c>
      <c r="AR57">
        <v>-5.2</v>
      </c>
      <c r="AS57">
        <v>0.8</v>
      </c>
      <c r="AT57">
        <v>14.9</v>
      </c>
      <c r="AU57">
        <v>12.5</v>
      </c>
      <c r="AV57">
        <v>16.2</v>
      </c>
      <c r="AW57">
        <v>31.1</v>
      </c>
      <c r="AX57">
        <v>48.1</v>
      </c>
      <c r="AY57">
        <v>54.3</v>
      </c>
      <c r="AZ57">
        <v>63.7</v>
      </c>
      <c r="BA57">
        <v>71.900000000000006</v>
      </c>
      <c r="BB57">
        <v>71</v>
      </c>
      <c r="BC57">
        <v>69.8</v>
      </c>
      <c r="BD57">
        <v>66.900000000000006</v>
      </c>
      <c r="BE57">
        <v>63.1</v>
      </c>
      <c r="BF57">
        <v>61.6</v>
      </c>
      <c r="BG57">
        <v>55.2</v>
      </c>
      <c r="BH57">
        <v>51.9</v>
      </c>
      <c r="BI57">
        <v>59</v>
      </c>
      <c r="BJ57">
        <v>53.1</v>
      </c>
      <c r="BK57">
        <v>57</v>
      </c>
      <c r="BL57">
        <v>53.4</v>
      </c>
      <c r="BM57">
        <v>44.7</v>
      </c>
      <c r="BN57">
        <v>25</v>
      </c>
      <c r="BO57">
        <v>23.1</v>
      </c>
      <c r="BP57">
        <v>19.600000000000001</v>
      </c>
      <c r="BQ57">
        <v>4.0999999999999996</v>
      </c>
      <c r="BR57">
        <v>3.6</v>
      </c>
      <c r="BS57">
        <v>-2.1</v>
      </c>
      <c r="BT57">
        <v>-5.7</v>
      </c>
      <c r="BU57">
        <v>-11.4</v>
      </c>
      <c r="BV57">
        <v>-8.1999999999999993</v>
      </c>
      <c r="BW57">
        <v>-7.3</v>
      </c>
      <c r="BX57">
        <v>-5</v>
      </c>
      <c r="BY57">
        <v>-7.4</v>
      </c>
      <c r="BZ57">
        <v>-12.8</v>
      </c>
      <c r="CA57">
        <v>-13.6</v>
      </c>
      <c r="CB57">
        <v>-12.1</v>
      </c>
      <c r="CC57">
        <v>-13.6</v>
      </c>
      <c r="CD57">
        <v>4.4000000000000004</v>
      </c>
      <c r="CE57">
        <v>7.1</v>
      </c>
      <c r="CF57">
        <v>9.8000000000000007</v>
      </c>
      <c r="CG57">
        <v>6.7</v>
      </c>
      <c r="CH57">
        <v>7.2</v>
      </c>
      <c r="CI57">
        <v>3.4</v>
      </c>
      <c r="CJ57">
        <v>9.1</v>
      </c>
      <c r="CK57">
        <v>5.6</v>
      </c>
      <c r="CL57">
        <v>6</v>
      </c>
      <c r="CM57">
        <v>1.3</v>
      </c>
      <c r="CN57">
        <v>7.8</v>
      </c>
      <c r="CO57">
        <v>8.6</v>
      </c>
      <c r="CP57">
        <v>21.2</v>
      </c>
      <c r="CQ57">
        <v>22.4</v>
      </c>
      <c r="CR57">
        <v>22</v>
      </c>
      <c r="CS57">
        <v>25.3</v>
      </c>
      <c r="CT57">
        <v>26</v>
      </c>
      <c r="CU57">
        <v>21.5</v>
      </c>
      <c r="CV57">
        <v>21.5</v>
      </c>
      <c r="CW57">
        <v>15.6</v>
      </c>
      <c r="CX57">
        <v>12.7</v>
      </c>
      <c r="CY57">
        <v>12.3</v>
      </c>
      <c r="CZ57">
        <v>10.7</v>
      </c>
      <c r="DA57">
        <v>9.5</v>
      </c>
      <c r="DB57">
        <v>15.2</v>
      </c>
      <c r="DC57">
        <v>17</v>
      </c>
      <c r="DD57">
        <v>18.899999999999999</v>
      </c>
      <c r="DE57">
        <v>13.5</v>
      </c>
      <c r="DF57">
        <v>17.8</v>
      </c>
      <c r="DG57">
        <v>12.6</v>
      </c>
      <c r="DH57">
        <v>10.199999999999999</v>
      </c>
      <c r="DI57">
        <v>4.7</v>
      </c>
      <c r="DJ57">
        <v>2.7</v>
      </c>
      <c r="DK57">
        <v>-0.9</v>
      </c>
      <c r="DL57">
        <v>-1.3</v>
      </c>
      <c r="DM57">
        <v>2.1</v>
      </c>
      <c r="DN57">
        <v>10.6</v>
      </c>
      <c r="DO57">
        <v>12.4</v>
      </c>
      <c r="DP57">
        <v>13.4</v>
      </c>
      <c r="DQ57">
        <v>14.5</v>
      </c>
      <c r="DR57">
        <v>12.7</v>
      </c>
      <c r="DS57">
        <v>8.1999999999999993</v>
      </c>
      <c r="DT57">
        <v>8.5</v>
      </c>
      <c r="DU57">
        <v>-1.2</v>
      </c>
      <c r="DV57">
        <v>-2.5</v>
      </c>
      <c r="DW57">
        <v>-1.8</v>
      </c>
      <c r="DX57">
        <v>-2</v>
      </c>
      <c r="DY57">
        <v>-0.1</v>
      </c>
      <c r="DZ57">
        <v>8.5</v>
      </c>
      <c r="EA57">
        <v>18.899999999999999</v>
      </c>
      <c r="EB57">
        <v>24.3</v>
      </c>
      <c r="EC57">
        <v>21.7</v>
      </c>
      <c r="ED57">
        <v>24</v>
      </c>
      <c r="EE57">
        <v>25.1</v>
      </c>
      <c r="EF57">
        <v>26.2</v>
      </c>
      <c r="EG57">
        <v>24.8</v>
      </c>
      <c r="EH57">
        <v>18.3</v>
      </c>
      <c r="EI57">
        <v>14.8</v>
      </c>
      <c r="EJ57">
        <v>12.8</v>
      </c>
      <c r="EK57">
        <v>10.3</v>
      </c>
      <c r="EL57">
        <v>18.5</v>
      </c>
      <c r="EM57">
        <v>21.5</v>
      </c>
      <c r="EN57">
        <v>21.1</v>
      </c>
      <c r="EO57">
        <v>17.5</v>
      </c>
      <c r="EP57">
        <v>14.9</v>
      </c>
      <c r="EQ57">
        <v>11.9</v>
      </c>
      <c r="ER57">
        <v>14.6</v>
      </c>
      <c r="ES57">
        <v>9</v>
      </c>
      <c r="ET57">
        <v>2.6</v>
      </c>
      <c r="EU57">
        <v>1</v>
      </c>
    </row>
    <row r="58" spans="1:151" x14ac:dyDescent="0.3">
      <c r="A58" s="5" t="s">
        <v>96</v>
      </c>
      <c r="B58" t="s">
        <v>91</v>
      </c>
      <c r="C58">
        <f>_xll.BDH($B58,$B$48,"1/1/2005","","Dir=H","Dts=H","Sort=A","Quote=C","QtTyp=Y","Days=T","Per=cm","DtFmt=D","UseDPDF=Y","cols=149;rows=1")</f>
        <v>-15.2</v>
      </c>
      <c r="D58">
        <v>-13.5</v>
      </c>
      <c r="E58">
        <v>-12.8</v>
      </c>
      <c r="F58">
        <v>-18</v>
      </c>
      <c r="G58">
        <v>-14.2</v>
      </c>
      <c r="H58">
        <v>-17.100000000000001</v>
      </c>
      <c r="I58">
        <v>-14.4</v>
      </c>
      <c r="J58">
        <v>-11.5</v>
      </c>
      <c r="K58">
        <v>-14.8</v>
      </c>
      <c r="L58">
        <v>-12.1</v>
      </c>
      <c r="M58">
        <v>-11.5</v>
      </c>
      <c r="N58">
        <v>-8.1</v>
      </c>
      <c r="O58">
        <v>0.2</v>
      </c>
      <c r="P58">
        <v>-4.2</v>
      </c>
      <c r="Q58">
        <v>0.2</v>
      </c>
      <c r="R58">
        <v>8.3000000000000007</v>
      </c>
      <c r="S58">
        <v>15.9</v>
      </c>
      <c r="T58">
        <v>19</v>
      </c>
      <c r="U58">
        <v>23.8</v>
      </c>
      <c r="V58">
        <v>21.8</v>
      </c>
      <c r="W58">
        <v>28.8</v>
      </c>
      <c r="X58">
        <v>30.7</v>
      </c>
      <c r="Y58">
        <v>32.200000000000003</v>
      </c>
      <c r="Z58">
        <v>28.6</v>
      </c>
      <c r="AA58">
        <v>-3.2</v>
      </c>
      <c r="AB58">
        <v>-6.3</v>
      </c>
      <c r="AC58">
        <v>-6.7</v>
      </c>
      <c r="AD58">
        <v>-3.7</v>
      </c>
      <c r="AE58">
        <v>-5</v>
      </c>
      <c r="AF58">
        <v>-1.8</v>
      </c>
      <c r="AG58">
        <v>-4.0999999999999996</v>
      </c>
      <c r="AH58">
        <v>-7</v>
      </c>
      <c r="AI58">
        <v>-10.5</v>
      </c>
      <c r="AJ58">
        <v>-13.5</v>
      </c>
      <c r="AK58">
        <v>-18.5</v>
      </c>
      <c r="AL58">
        <v>-15.2</v>
      </c>
      <c r="AM58">
        <v>-9.5</v>
      </c>
      <c r="AN58">
        <v>-8.5</v>
      </c>
      <c r="AO58">
        <v>-9.1</v>
      </c>
      <c r="AP58">
        <v>-7.6</v>
      </c>
      <c r="AQ58">
        <v>-15.8</v>
      </c>
      <c r="AR58">
        <v>-18.600000000000001</v>
      </c>
      <c r="AS58">
        <v>-22.2</v>
      </c>
      <c r="AT58">
        <v>-23.3</v>
      </c>
      <c r="AU58">
        <v>-17.5</v>
      </c>
      <c r="AV58">
        <v>-19.399999999999999</v>
      </c>
      <c r="AW58">
        <v>-14.6</v>
      </c>
      <c r="AX58">
        <v>-14.5</v>
      </c>
      <c r="AY58">
        <v>-0.7</v>
      </c>
      <c r="AZ58">
        <v>2.2000000000000002</v>
      </c>
      <c r="BA58">
        <v>0.7</v>
      </c>
      <c r="BB58">
        <v>-0.6</v>
      </c>
      <c r="BC58">
        <v>-0.2</v>
      </c>
      <c r="BD58">
        <v>-0.4</v>
      </c>
      <c r="BE58">
        <v>4</v>
      </c>
      <c r="BF58">
        <v>6.3</v>
      </c>
      <c r="BG58">
        <v>7.7</v>
      </c>
      <c r="BH58">
        <v>5.2</v>
      </c>
      <c r="BI58">
        <v>5.3</v>
      </c>
      <c r="BJ58">
        <v>2.6</v>
      </c>
      <c r="BK58">
        <v>11.2</v>
      </c>
      <c r="BL58">
        <v>9.3000000000000007</v>
      </c>
      <c r="BM58">
        <v>8.6</v>
      </c>
      <c r="BN58">
        <v>6.3</v>
      </c>
      <c r="BO58">
        <v>5.2</v>
      </c>
      <c r="BP58">
        <v>8.3000000000000007</v>
      </c>
      <c r="BQ58">
        <v>5.7</v>
      </c>
      <c r="BR58">
        <v>5.6</v>
      </c>
      <c r="BS58">
        <v>5.3</v>
      </c>
      <c r="BT58">
        <v>4.5999999999999996</v>
      </c>
      <c r="BU58">
        <v>9.9</v>
      </c>
      <c r="BV58">
        <v>8</v>
      </c>
      <c r="BW58">
        <v>9.3000000000000007</v>
      </c>
      <c r="BX58">
        <v>10.1</v>
      </c>
      <c r="BY58">
        <v>9.1999999999999993</v>
      </c>
      <c r="BZ58">
        <v>8.5</v>
      </c>
      <c r="CA58">
        <v>8.6999999999999993</v>
      </c>
      <c r="CB58">
        <v>8.5</v>
      </c>
      <c r="CC58">
        <v>8.1</v>
      </c>
      <c r="CD58">
        <v>8.6999999999999993</v>
      </c>
      <c r="CE58">
        <v>4.8</v>
      </c>
      <c r="CF58">
        <v>8.9</v>
      </c>
      <c r="CG58">
        <v>9.4</v>
      </c>
      <c r="CH58">
        <v>6.2</v>
      </c>
      <c r="CI58">
        <v>8.6</v>
      </c>
      <c r="CJ58">
        <v>10.1</v>
      </c>
      <c r="CK58">
        <v>10.6</v>
      </c>
      <c r="CL58">
        <v>7.4</v>
      </c>
      <c r="CM58">
        <v>9.1</v>
      </c>
      <c r="CN58">
        <v>9</v>
      </c>
      <c r="CO58">
        <v>9.6</v>
      </c>
      <c r="CP58">
        <v>9.1</v>
      </c>
      <c r="CQ58">
        <v>8.3000000000000007</v>
      </c>
      <c r="CR58">
        <v>10</v>
      </c>
      <c r="CS58">
        <v>6.6</v>
      </c>
      <c r="CT58">
        <v>5.5</v>
      </c>
      <c r="CU58">
        <v>5.8</v>
      </c>
      <c r="CV58">
        <v>8.6</v>
      </c>
      <c r="CW58">
        <v>9.6</v>
      </c>
      <c r="CX58">
        <v>11.3</v>
      </c>
      <c r="CY58">
        <v>12.7</v>
      </c>
      <c r="CZ58">
        <v>11.8</v>
      </c>
      <c r="DA58">
        <v>12.8</v>
      </c>
      <c r="DB58">
        <v>13.6</v>
      </c>
      <c r="DC58">
        <v>13.9</v>
      </c>
      <c r="DD58">
        <v>16.600000000000001</v>
      </c>
      <c r="DE58">
        <v>14.8</v>
      </c>
      <c r="DF58">
        <v>20</v>
      </c>
      <c r="DG58">
        <v>16.2</v>
      </c>
      <c r="DH58">
        <v>17.899999999999999</v>
      </c>
      <c r="DI58">
        <v>20.9</v>
      </c>
      <c r="DJ58">
        <v>18.8</v>
      </c>
      <c r="DK58">
        <v>20</v>
      </c>
      <c r="DL58">
        <v>22.7</v>
      </c>
      <c r="DM58">
        <v>20</v>
      </c>
      <c r="DN58">
        <v>18</v>
      </c>
      <c r="DO58">
        <v>16.600000000000001</v>
      </c>
      <c r="DP58">
        <v>18</v>
      </c>
      <c r="DQ58">
        <v>17.399999999999999</v>
      </c>
      <c r="DR58">
        <v>21.8</v>
      </c>
      <c r="DS58">
        <v>23</v>
      </c>
      <c r="DT58">
        <v>25.4</v>
      </c>
      <c r="DU58">
        <v>27.6</v>
      </c>
      <c r="DV58">
        <v>26.4</v>
      </c>
      <c r="DW58">
        <v>28.4</v>
      </c>
      <c r="DX58">
        <v>24.3</v>
      </c>
      <c r="DY58">
        <v>23.3</v>
      </c>
      <c r="DZ58">
        <v>22.3</v>
      </c>
      <c r="EA58">
        <v>22.7</v>
      </c>
      <c r="EB58">
        <v>20.399999999999999</v>
      </c>
      <c r="EC58">
        <v>19.8</v>
      </c>
      <c r="ED58">
        <v>20.9</v>
      </c>
      <c r="EE58">
        <v>19.899999999999999</v>
      </c>
      <c r="EF58">
        <v>19.8</v>
      </c>
      <c r="EG58">
        <v>17.899999999999999</v>
      </c>
      <c r="EH58">
        <v>22.6</v>
      </c>
      <c r="EI58">
        <v>22.5</v>
      </c>
      <c r="EJ58">
        <v>21.5</v>
      </c>
      <c r="EK58">
        <v>21.9</v>
      </c>
      <c r="EL58">
        <v>23.7</v>
      </c>
      <c r="EM58">
        <v>22.7</v>
      </c>
      <c r="EN58">
        <v>22</v>
      </c>
      <c r="EO58">
        <v>23.3</v>
      </c>
      <c r="EP58">
        <v>22.1</v>
      </c>
      <c r="EQ58">
        <v>23.3</v>
      </c>
      <c r="ER58">
        <v>19.2</v>
      </c>
      <c r="ES58">
        <v>20.5</v>
      </c>
      <c r="ET58">
        <v>23.6</v>
      </c>
      <c r="EU58">
        <v>22.2</v>
      </c>
    </row>
    <row r="59" spans="1:151" x14ac:dyDescent="0.3">
      <c r="A59" s="5" t="s">
        <v>105</v>
      </c>
      <c r="B59" t="s">
        <v>92</v>
      </c>
      <c r="C59">
        <f>_xll.BDH($B59,$B$48,"1/1/2005","","Dir=H","Dts=H","Sort=A","Quote=C","QtTyp=Y","Days=T","Per=cm","DtFmt=D","UseDPDF=Y","cols=149;rows=1")</f>
        <v>-29.8</v>
      </c>
      <c r="D59">
        <v>-30.2</v>
      </c>
      <c r="E59">
        <v>-28.5</v>
      </c>
      <c r="F59">
        <v>-30.8</v>
      </c>
      <c r="G59">
        <v>-29.7</v>
      </c>
      <c r="H59">
        <v>-29</v>
      </c>
      <c r="I59">
        <v>-30.2</v>
      </c>
      <c r="J59">
        <v>-28.1</v>
      </c>
      <c r="K59">
        <v>-28.5</v>
      </c>
      <c r="L59">
        <v>-29.2</v>
      </c>
      <c r="M59">
        <v>-26.1</v>
      </c>
      <c r="N59">
        <v>-26.8</v>
      </c>
      <c r="O59">
        <v>-22.7</v>
      </c>
      <c r="P59">
        <v>-23.5</v>
      </c>
      <c r="Q59">
        <v>-23.3</v>
      </c>
      <c r="R59">
        <v>-23.1</v>
      </c>
      <c r="S59">
        <v>-18.100000000000001</v>
      </c>
      <c r="T59">
        <v>-17.899999999999999</v>
      </c>
      <c r="U59">
        <v>-21</v>
      </c>
      <c r="V59">
        <v>-20.7</v>
      </c>
      <c r="W59">
        <v>-21.4</v>
      </c>
      <c r="X59">
        <v>-23.8</v>
      </c>
      <c r="Y59">
        <v>-23.3</v>
      </c>
      <c r="Z59">
        <v>-25.4</v>
      </c>
      <c r="AA59">
        <v>-28</v>
      </c>
      <c r="AB59">
        <v>-26.5</v>
      </c>
      <c r="AC59">
        <v>-27.8</v>
      </c>
      <c r="AD59">
        <v>-25</v>
      </c>
      <c r="AE59">
        <v>-23.7</v>
      </c>
      <c r="AF59">
        <v>-24.7</v>
      </c>
      <c r="AG59">
        <v>-24.6</v>
      </c>
      <c r="AH59">
        <v>-24.3</v>
      </c>
      <c r="AI59">
        <v>-26.3</v>
      </c>
      <c r="AJ59">
        <v>-22.5</v>
      </c>
      <c r="AK59">
        <v>-27.3</v>
      </c>
      <c r="AL59">
        <v>-25.6</v>
      </c>
      <c r="AM59">
        <v>-25.8</v>
      </c>
      <c r="AN59">
        <v>-26.7</v>
      </c>
      <c r="AO59">
        <v>-27.3</v>
      </c>
      <c r="AP59">
        <v>-26.9</v>
      </c>
      <c r="AQ59">
        <v>-29.6</v>
      </c>
      <c r="AR59">
        <v>-32.6</v>
      </c>
      <c r="AS59">
        <v>-31.8</v>
      </c>
      <c r="AT59">
        <v>-32.9</v>
      </c>
      <c r="AU59">
        <v>-30</v>
      </c>
      <c r="AV59">
        <v>-31.1</v>
      </c>
      <c r="AW59">
        <v>-29.3</v>
      </c>
      <c r="AX59">
        <v>-30.5</v>
      </c>
      <c r="AY59">
        <v>-27.3</v>
      </c>
      <c r="AZ59">
        <v>-30.5</v>
      </c>
      <c r="BA59">
        <v>-29.5</v>
      </c>
      <c r="BB59">
        <v>-29.4</v>
      </c>
      <c r="BC59">
        <v>-31.2</v>
      </c>
      <c r="BD59">
        <v>-30.5</v>
      </c>
      <c r="BE59">
        <v>-27.9</v>
      </c>
      <c r="BF59">
        <v>-25.9</v>
      </c>
      <c r="BG59">
        <v>-25.5</v>
      </c>
      <c r="BH59">
        <v>-23.6</v>
      </c>
      <c r="BI59">
        <v>-24.3</v>
      </c>
      <c r="BJ59">
        <v>-23.2</v>
      </c>
      <c r="BK59">
        <v>-26.4</v>
      </c>
      <c r="BL59">
        <v>-24.3</v>
      </c>
      <c r="BM59">
        <v>-25.3</v>
      </c>
      <c r="BN59">
        <v>-22.2</v>
      </c>
      <c r="BO59">
        <v>-26</v>
      </c>
      <c r="BP59">
        <v>-22.6</v>
      </c>
      <c r="BQ59">
        <v>-23.3</v>
      </c>
      <c r="BR59">
        <v>-22.7</v>
      </c>
      <c r="BS59">
        <v>-22.2</v>
      </c>
      <c r="BT59">
        <v>-21.8</v>
      </c>
      <c r="BU59">
        <v>-21.2</v>
      </c>
      <c r="BV59">
        <v>-20.5</v>
      </c>
      <c r="BW59">
        <v>-19.2</v>
      </c>
      <c r="BX59">
        <v>-18.399999999999999</v>
      </c>
      <c r="BY59">
        <v>-20.6</v>
      </c>
      <c r="BZ59">
        <v>-21.6</v>
      </c>
      <c r="CA59">
        <v>-22.2</v>
      </c>
      <c r="CB59">
        <v>-20.3</v>
      </c>
      <c r="CC59">
        <v>-18.7</v>
      </c>
      <c r="CD59">
        <v>-20.7</v>
      </c>
      <c r="CE59">
        <v>-19.7</v>
      </c>
      <c r="CF59">
        <v>-22.4</v>
      </c>
      <c r="CG59">
        <v>-19.8</v>
      </c>
      <c r="CH59">
        <v>-18.7</v>
      </c>
      <c r="CI59">
        <v>-19.8</v>
      </c>
      <c r="CJ59">
        <v>-21.4</v>
      </c>
      <c r="CK59">
        <v>-19.8</v>
      </c>
      <c r="CL59">
        <v>-20.399999999999999</v>
      </c>
      <c r="CM59">
        <v>-22</v>
      </c>
      <c r="CN59">
        <v>-20.100000000000001</v>
      </c>
      <c r="CO59">
        <v>-20.8</v>
      </c>
      <c r="CP59">
        <v>-20.7</v>
      </c>
      <c r="CQ59">
        <v>-22.9</v>
      </c>
      <c r="CR59">
        <v>-22.8</v>
      </c>
      <c r="CS59">
        <v>-21.1</v>
      </c>
      <c r="CT59">
        <v>-22.1</v>
      </c>
      <c r="CU59">
        <v>-20.8</v>
      </c>
      <c r="CV59">
        <v>-19.8</v>
      </c>
      <c r="CW59">
        <v>-20.3</v>
      </c>
      <c r="CX59">
        <v>-19.399999999999999</v>
      </c>
      <c r="CY59">
        <v>-18.899999999999999</v>
      </c>
      <c r="CZ59">
        <v>-20.6</v>
      </c>
      <c r="DA59">
        <v>-19.899999999999999</v>
      </c>
      <c r="DB59">
        <v>-20.7</v>
      </c>
      <c r="DC59">
        <v>-20.3</v>
      </c>
      <c r="DD59">
        <v>-18.899999999999999</v>
      </c>
      <c r="DE59">
        <v>-19.5</v>
      </c>
      <c r="DF59">
        <v>-20.2</v>
      </c>
      <c r="DG59">
        <v>-17.600000000000001</v>
      </c>
      <c r="DH59">
        <v>-16.399999999999999</v>
      </c>
      <c r="DI59">
        <v>-18.3</v>
      </c>
      <c r="DJ59">
        <v>-19.5</v>
      </c>
      <c r="DK59">
        <v>-16.600000000000001</v>
      </c>
      <c r="DL59">
        <v>-18.7</v>
      </c>
      <c r="DM59">
        <v>-19.899999999999999</v>
      </c>
      <c r="DN59">
        <v>-18</v>
      </c>
      <c r="DO59">
        <v>-20.399999999999999</v>
      </c>
      <c r="DP59">
        <v>-18</v>
      </c>
      <c r="DQ59">
        <v>-21.3</v>
      </c>
      <c r="DR59">
        <v>-19.3</v>
      </c>
      <c r="DS59">
        <v>-18.3</v>
      </c>
      <c r="DT59">
        <v>-18</v>
      </c>
      <c r="DU59">
        <v>-17.899999999999999</v>
      </c>
      <c r="DV59">
        <v>-17.5</v>
      </c>
      <c r="DW59">
        <v>-18.2</v>
      </c>
      <c r="DX59">
        <v>-17.2</v>
      </c>
      <c r="DY59">
        <v>-17.2</v>
      </c>
      <c r="DZ59">
        <v>-17.8</v>
      </c>
      <c r="EA59">
        <v>-17.399999999999999</v>
      </c>
      <c r="EB59">
        <v>-20.2</v>
      </c>
      <c r="EC59">
        <v>-19.600000000000001</v>
      </c>
      <c r="ED59">
        <v>-18</v>
      </c>
      <c r="EE59">
        <v>-18.7</v>
      </c>
      <c r="EF59">
        <v>-20.2</v>
      </c>
      <c r="EG59">
        <v>-19.100000000000001</v>
      </c>
      <c r="EH59">
        <v>-17.899999999999999</v>
      </c>
      <c r="EI59">
        <v>-18.600000000000001</v>
      </c>
      <c r="EJ59">
        <v>-18.899999999999999</v>
      </c>
      <c r="EK59">
        <v>-18.100000000000001</v>
      </c>
      <c r="EL59">
        <v>-19.100000000000001</v>
      </c>
      <c r="EM59">
        <v>-19.3</v>
      </c>
      <c r="EN59">
        <v>-18.5</v>
      </c>
      <c r="EO59">
        <v>-17.8</v>
      </c>
      <c r="EP59">
        <v>-19.100000000000001</v>
      </c>
      <c r="EQ59">
        <v>-19.600000000000001</v>
      </c>
      <c r="ER59">
        <v>-20.3</v>
      </c>
      <c r="ES59">
        <v>-18.100000000000001</v>
      </c>
      <c r="ET59">
        <v>-19.899999999999999</v>
      </c>
      <c r="EU59">
        <v>-17.600000000000001</v>
      </c>
    </row>
    <row r="60" spans="1:151" x14ac:dyDescent="0.3">
      <c r="A60" s="5" t="s">
        <v>106</v>
      </c>
      <c r="B60" t="s">
        <v>93</v>
      </c>
      <c r="C60">
        <f>_xll.BDH($B60,$B$48,"1/1/2005","","Dir=H","Dts=H","Sort=A","Quote=C","QtTyp=Y","Days=T","Per=cm","DtFmt=D","UseDPDF=Y","cols=149;rows=1")</f>
        <v>45.2</v>
      </c>
      <c r="D60">
        <v>44.8</v>
      </c>
      <c r="E60">
        <v>42.1</v>
      </c>
      <c r="F60">
        <v>43.7</v>
      </c>
      <c r="G60">
        <v>42.3</v>
      </c>
      <c r="H60">
        <v>45</v>
      </c>
      <c r="I60">
        <v>43.4</v>
      </c>
      <c r="J60">
        <v>44.8</v>
      </c>
      <c r="K60">
        <v>44.8</v>
      </c>
      <c r="L60">
        <v>46.4</v>
      </c>
      <c r="M60">
        <v>46.7</v>
      </c>
      <c r="N60">
        <v>46.4</v>
      </c>
      <c r="O60">
        <v>45.1</v>
      </c>
      <c r="P60">
        <v>46.1</v>
      </c>
      <c r="Q60">
        <v>46.5</v>
      </c>
      <c r="R60">
        <v>42.9</v>
      </c>
      <c r="S60">
        <v>46.8</v>
      </c>
      <c r="T60">
        <v>42.7</v>
      </c>
      <c r="U60">
        <v>45.6</v>
      </c>
      <c r="V60">
        <v>45.8</v>
      </c>
      <c r="W60">
        <v>47.6</v>
      </c>
      <c r="X60">
        <v>47.1</v>
      </c>
      <c r="Y60">
        <v>47.7</v>
      </c>
      <c r="Z60">
        <v>45.5</v>
      </c>
      <c r="AA60">
        <v>46.5</v>
      </c>
      <c r="AB60">
        <v>48</v>
      </c>
      <c r="AC60">
        <v>47.3</v>
      </c>
      <c r="AD60">
        <v>45</v>
      </c>
      <c r="AE60">
        <v>50.6</v>
      </c>
      <c r="AF60">
        <v>49</v>
      </c>
      <c r="AG60">
        <v>49.8</v>
      </c>
      <c r="AH60">
        <v>48.9</v>
      </c>
      <c r="AI60">
        <v>49.7</v>
      </c>
      <c r="AJ60">
        <v>48.6</v>
      </c>
      <c r="AK60">
        <v>50.2</v>
      </c>
      <c r="AL60">
        <v>50.1</v>
      </c>
      <c r="AM60">
        <v>51.1</v>
      </c>
      <c r="AN60">
        <v>48.7</v>
      </c>
      <c r="AO60">
        <v>49.5</v>
      </c>
      <c r="AP60">
        <v>50.4</v>
      </c>
      <c r="AQ60">
        <v>48.8</v>
      </c>
      <c r="AR60">
        <v>53.6</v>
      </c>
      <c r="AS60">
        <v>50.6</v>
      </c>
      <c r="AT60">
        <v>50.7</v>
      </c>
      <c r="AU60">
        <v>48</v>
      </c>
      <c r="AV60">
        <v>44.4</v>
      </c>
      <c r="AW60">
        <v>41.8</v>
      </c>
      <c r="AX60">
        <v>42.1</v>
      </c>
      <c r="AY60">
        <v>40.5</v>
      </c>
      <c r="AZ60">
        <v>42.9</v>
      </c>
      <c r="BA60">
        <v>41.6</v>
      </c>
      <c r="BB60">
        <v>40.799999999999997</v>
      </c>
      <c r="BC60">
        <v>40.1</v>
      </c>
      <c r="BD60">
        <v>41.1</v>
      </c>
      <c r="BE60">
        <v>35.799999999999997</v>
      </c>
      <c r="BF60">
        <v>40.4</v>
      </c>
      <c r="BG60">
        <v>39.6</v>
      </c>
      <c r="BH60">
        <v>43.4</v>
      </c>
      <c r="BI60">
        <v>40.4</v>
      </c>
      <c r="BJ60">
        <v>44</v>
      </c>
      <c r="BK60">
        <v>44.5</v>
      </c>
      <c r="BL60">
        <v>42.5</v>
      </c>
      <c r="BM60">
        <v>40.1</v>
      </c>
      <c r="BN60">
        <v>41.2</v>
      </c>
      <c r="BO60">
        <v>37.799999999999997</v>
      </c>
      <c r="BP60">
        <v>30.7</v>
      </c>
      <c r="BQ60">
        <v>37.9</v>
      </c>
      <c r="BR60">
        <v>37.1</v>
      </c>
      <c r="BS60">
        <v>38.299999999999997</v>
      </c>
      <c r="BT60">
        <v>38.200000000000003</v>
      </c>
      <c r="BU60">
        <v>41.3</v>
      </c>
      <c r="BV60">
        <v>40.5</v>
      </c>
      <c r="BW60">
        <v>39.700000000000003</v>
      </c>
      <c r="BX60">
        <v>37.799999999999997</v>
      </c>
      <c r="BY60">
        <v>38.9</v>
      </c>
      <c r="BZ60">
        <v>41.8</v>
      </c>
      <c r="CA60">
        <v>40.700000000000003</v>
      </c>
      <c r="CB60">
        <v>41.9</v>
      </c>
      <c r="CC60">
        <v>42.9</v>
      </c>
      <c r="CD60">
        <v>36.700000000000003</v>
      </c>
      <c r="CE60">
        <v>34.4</v>
      </c>
      <c r="CF60">
        <v>34.1</v>
      </c>
      <c r="CG60">
        <v>32.1</v>
      </c>
      <c r="CH60">
        <v>30.9</v>
      </c>
      <c r="CI60">
        <v>30.5</v>
      </c>
      <c r="CJ60">
        <v>34.200000000000003</v>
      </c>
      <c r="CK60">
        <v>32.299999999999997</v>
      </c>
      <c r="CL60">
        <v>32.200000000000003</v>
      </c>
      <c r="CM60">
        <v>32.4</v>
      </c>
      <c r="CN60">
        <v>34.200000000000003</v>
      </c>
      <c r="CO60">
        <v>29.2</v>
      </c>
      <c r="CP60">
        <v>26.6</v>
      </c>
      <c r="CQ60">
        <v>28.3</v>
      </c>
      <c r="CR60">
        <v>27.4</v>
      </c>
      <c r="CS60">
        <v>29.5</v>
      </c>
      <c r="CT60">
        <v>27.9</v>
      </c>
      <c r="CU60">
        <v>28.4</v>
      </c>
      <c r="CV60">
        <v>27.8</v>
      </c>
      <c r="CW60">
        <v>25.2</v>
      </c>
      <c r="CX60">
        <v>22.3</v>
      </c>
      <c r="CY60">
        <v>22.6</v>
      </c>
      <c r="CZ60">
        <v>22.5</v>
      </c>
      <c r="DA60">
        <v>24.6</v>
      </c>
      <c r="DB60">
        <v>25.9</v>
      </c>
      <c r="DC60">
        <v>21.2</v>
      </c>
      <c r="DD60">
        <v>23.8</v>
      </c>
      <c r="DE60">
        <v>21.4</v>
      </c>
      <c r="DF60">
        <v>18.5</v>
      </c>
      <c r="DG60">
        <v>16.3</v>
      </c>
      <c r="DH60">
        <v>15</v>
      </c>
      <c r="DI60">
        <v>19.3</v>
      </c>
      <c r="DJ60">
        <v>20.399999999999999</v>
      </c>
      <c r="DK60">
        <v>20.8</v>
      </c>
      <c r="DL60">
        <v>17.8</v>
      </c>
      <c r="DM60">
        <v>16.7</v>
      </c>
      <c r="DN60">
        <v>21.7</v>
      </c>
      <c r="DO60">
        <v>19.399999999999999</v>
      </c>
      <c r="DP60">
        <v>19.100000000000001</v>
      </c>
      <c r="DQ60">
        <v>17.600000000000001</v>
      </c>
      <c r="DR60">
        <v>14</v>
      </c>
      <c r="DS60">
        <v>12.8</v>
      </c>
      <c r="DT60">
        <v>8.6999999999999993</v>
      </c>
      <c r="DU60">
        <v>9.4</v>
      </c>
      <c r="DV60">
        <v>10.199999999999999</v>
      </c>
      <c r="DW60">
        <v>11.2</v>
      </c>
      <c r="DX60">
        <v>13.9</v>
      </c>
      <c r="DY60">
        <v>11.5</v>
      </c>
      <c r="DZ60">
        <v>11.9</v>
      </c>
      <c r="EA60">
        <v>16</v>
      </c>
      <c r="EB60">
        <v>12.8</v>
      </c>
      <c r="EC60">
        <v>13</v>
      </c>
      <c r="ED60">
        <v>13.9</v>
      </c>
      <c r="EE60">
        <v>13.6</v>
      </c>
      <c r="EF60">
        <v>15</v>
      </c>
      <c r="EG60">
        <v>14.1</v>
      </c>
      <c r="EH60">
        <v>5.5</v>
      </c>
      <c r="EI60">
        <v>6.9</v>
      </c>
      <c r="EJ60">
        <v>8.3000000000000007</v>
      </c>
      <c r="EK60">
        <v>11.4</v>
      </c>
      <c r="EL60">
        <v>9.1</v>
      </c>
      <c r="EM60">
        <v>8.9</v>
      </c>
      <c r="EN60">
        <v>13.1</v>
      </c>
      <c r="EO60">
        <v>10.4</v>
      </c>
      <c r="EP60">
        <v>10.7</v>
      </c>
      <c r="EQ60">
        <v>12.1</v>
      </c>
      <c r="ER60">
        <v>12.6</v>
      </c>
      <c r="ES60">
        <v>12.5</v>
      </c>
      <c r="ET60">
        <v>13.2</v>
      </c>
      <c r="EU60">
        <v>10.3</v>
      </c>
    </row>
    <row r="61" spans="1:151" x14ac:dyDescent="0.3">
      <c r="A61" s="5" t="s">
        <v>107</v>
      </c>
      <c r="B61" t="s">
        <v>94</v>
      </c>
      <c r="C61">
        <f>_xll.BDH($B61,$B$48,"1/1/2005","","Dir=H","Dts=H","Sort=A","Quote=C","QtTyp=Y","Days=T","Per=cm","DtFmt=D","UseDPDF=Y","cols=149;rows=1")</f>
        <v>4.7</v>
      </c>
      <c r="D61">
        <v>4.5</v>
      </c>
      <c r="E61">
        <v>0.3</v>
      </c>
      <c r="F61">
        <v>1.7</v>
      </c>
      <c r="G61">
        <v>1.4</v>
      </c>
      <c r="H61">
        <v>-0.8</v>
      </c>
      <c r="I61">
        <v>-1.5</v>
      </c>
      <c r="J61">
        <v>0.8</v>
      </c>
      <c r="K61">
        <v>-0.8</v>
      </c>
      <c r="L61">
        <v>-0.4</v>
      </c>
      <c r="M61">
        <v>1.3</v>
      </c>
      <c r="N61">
        <v>0.8</v>
      </c>
      <c r="O61">
        <v>-0.2</v>
      </c>
      <c r="P61">
        <v>2.2000000000000002</v>
      </c>
      <c r="Q61">
        <v>2.7</v>
      </c>
      <c r="R61">
        <v>4.2</v>
      </c>
      <c r="S61">
        <v>3.8</v>
      </c>
      <c r="T61">
        <v>0.5</v>
      </c>
      <c r="U61">
        <v>3.7</v>
      </c>
      <c r="V61">
        <v>-3.3</v>
      </c>
      <c r="W61">
        <v>3.2</v>
      </c>
      <c r="X61">
        <v>1</v>
      </c>
      <c r="Y61">
        <v>0.9</v>
      </c>
      <c r="Z61">
        <v>-2</v>
      </c>
      <c r="AA61">
        <v>1.3</v>
      </c>
      <c r="AB61">
        <v>1.9</v>
      </c>
      <c r="AC61">
        <v>0.9</v>
      </c>
      <c r="AD61">
        <v>4.5999999999999996</v>
      </c>
      <c r="AE61">
        <v>6.7</v>
      </c>
      <c r="AF61">
        <v>4.4000000000000004</v>
      </c>
      <c r="AG61">
        <v>4.3</v>
      </c>
      <c r="AH61">
        <v>4.3</v>
      </c>
      <c r="AI61">
        <v>3.5</v>
      </c>
      <c r="AJ61">
        <v>0.3</v>
      </c>
      <c r="AK61">
        <v>1.5</v>
      </c>
      <c r="AL61">
        <v>4.8</v>
      </c>
      <c r="AM61">
        <v>0.3</v>
      </c>
      <c r="AN61">
        <v>-1.8</v>
      </c>
      <c r="AO61">
        <v>0.9</v>
      </c>
      <c r="AP61">
        <v>2.9</v>
      </c>
      <c r="AQ61">
        <v>-2</v>
      </c>
      <c r="AR61">
        <v>0.4</v>
      </c>
      <c r="AS61">
        <v>-1.1000000000000001</v>
      </c>
      <c r="AT61">
        <v>0</v>
      </c>
      <c r="AU61">
        <v>-1.1000000000000001</v>
      </c>
      <c r="AV61">
        <v>0.3</v>
      </c>
      <c r="AW61">
        <v>-1.5</v>
      </c>
      <c r="AX61">
        <v>0.8</v>
      </c>
      <c r="AY61">
        <v>-1.9</v>
      </c>
      <c r="AZ61">
        <v>-2.2999999999999998</v>
      </c>
      <c r="BA61">
        <v>0.3</v>
      </c>
      <c r="BB61">
        <v>-1.1000000000000001</v>
      </c>
      <c r="BC61">
        <v>-1.7</v>
      </c>
      <c r="BD61">
        <v>1.7</v>
      </c>
      <c r="BE61">
        <v>0.2</v>
      </c>
      <c r="BF61">
        <v>0.1</v>
      </c>
      <c r="BG61">
        <v>0.5</v>
      </c>
      <c r="BH61">
        <v>2.4</v>
      </c>
      <c r="BI61">
        <v>2</v>
      </c>
      <c r="BJ61">
        <v>3.5</v>
      </c>
      <c r="BK61">
        <v>3.1</v>
      </c>
      <c r="BL61">
        <v>2.6</v>
      </c>
      <c r="BM61">
        <v>2.7</v>
      </c>
      <c r="BN61">
        <v>4</v>
      </c>
      <c r="BO61">
        <v>2.1</v>
      </c>
      <c r="BP61">
        <v>-1.5</v>
      </c>
      <c r="BQ61">
        <v>2</v>
      </c>
      <c r="BR61">
        <v>5.2</v>
      </c>
      <c r="BS61">
        <v>4</v>
      </c>
      <c r="BT61">
        <v>5.4</v>
      </c>
      <c r="BU61">
        <v>7.1</v>
      </c>
      <c r="BV61">
        <v>6.8</v>
      </c>
      <c r="BW61">
        <v>5.5</v>
      </c>
      <c r="BX61">
        <v>5.7</v>
      </c>
      <c r="BY61">
        <v>6.2</v>
      </c>
      <c r="BZ61">
        <v>5.0999999999999996</v>
      </c>
      <c r="CA61">
        <v>8</v>
      </c>
      <c r="CB61">
        <v>9.8000000000000007</v>
      </c>
      <c r="CC61">
        <v>9.1999999999999993</v>
      </c>
      <c r="CD61">
        <v>7.3</v>
      </c>
      <c r="CE61">
        <v>6.2</v>
      </c>
      <c r="CF61">
        <v>5.8</v>
      </c>
      <c r="CG61">
        <v>5.8</v>
      </c>
      <c r="CH61">
        <v>4.5</v>
      </c>
      <c r="CI61">
        <v>8.1</v>
      </c>
      <c r="CJ61">
        <v>7.9</v>
      </c>
      <c r="CK61">
        <v>5.4</v>
      </c>
      <c r="CL61">
        <v>2.7</v>
      </c>
      <c r="CM61">
        <v>3.1</v>
      </c>
      <c r="CN61">
        <v>8.4</v>
      </c>
      <c r="CO61">
        <v>4.0999999999999996</v>
      </c>
      <c r="CP61">
        <v>5.5</v>
      </c>
      <c r="CQ61">
        <v>3.5</v>
      </c>
      <c r="CR61">
        <v>4.3</v>
      </c>
      <c r="CS61">
        <v>3.1</v>
      </c>
      <c r="CT61">
        <v>3.6</v>
      </c>
      <c r="CU61">
        <v>6.1</v>
      </c>
      <c r="CV61">
        <v>6.3</v>
      </c>
      <c r="CW61">
        <v>2.4</v>
      </c>
      <c r="CX61">
        <v>5.3</v>
      </c>
      <c r="CY61">
        <v>2.9</v>
      </c>
      <c r="CZ61">
        <v>4.7</v>
      </c>
      <c r="DA61">
        <v>7.5</v>
      </c>
      <c r="DB61">
        <v>5.9</v>
      </c>
      <c r="DC61">
        <v>4.0999999999999996</v>
      </c>
      <c r="DD61">
        <v>3.7</v>
      </c>
      <c r="DE61">
        <v>3.5</v>
      </c>
      <c r="DF61">
        <v>5.8</v>
      </c>
      <c r="DG61">
        <v>3.3</v>
      </c>
      <c r="DH61">
        <v>2</v>
      </c>
      <c r="DI61">
        <v>7.4</v>
      </c>
      <c r="DJ61">
        <v>8.3000000000000007</v>
      </c>
      <c r="DK61">
        <v>11.3</v>
      </c>
      <c r="DL61">
        <v>3.8</v>
      </c>
      <c r="DM61">
        <v>7.3</v>
      </c>
      <c r="DN61">
        <v>6.7</v>
      </c>
      <c r="DO61">
        <v>6.1</v>
      </c>
      <c r="DP61">
        <v>7.3</v>
      </c>
      <c r="DQ61">
        <v>6.1</v>
      </c>
      <c r="DR61">
        <v>3.3</v>
      </c>
      <c r="DS61">
        <v>5.2</v>
      </c>
      <c r="DT61">
        <v>5.2</v>
      </c>
      <c r="DU61">
        <v>5.3</v>
      </c>
      <c r="DV61">
        <v>5.0999999999999996</v>
      </c>
      <c r="DW61">
        <v>4.9000000000000004</v>
      </c>
      <c r="DX61">
        <v>6.7</v>
      </c>
      <c r="DY61">
        <v>4.8</v>
      </c>
      <c r="DZ61">
        <v>5.3</v>
      </c>
      <c r="EA61">
        <v>6.7</v>
      </c>
      <c r="EB61">
        <v>9.6999999999999993</v>
      </c>
      <c r="EC61">
        <v>9.1</v>
      </c>
      <c r="ED61">
        <v>9.1999999999999993</v>
      </c>
      <c r="EE61">
        <v>7.4</v>
      </c>
      <c r="EF61">
        <v>8.1</v>
      </c>
      <c r="EG61">
        <v>9</v>
      </c>
      <c r="EH61">
        <v>5.2</v>
      </c>
      <c r="EI61">
        <v>7.8</v>
      </c>
      <c r="EJ61">
        <v>8.6999999999999993</v>
      </c>
      <c r="EK61">
        <v>6.7</v>
      </c>
      <c r="EL61">
        <v>8.1</v>
      </c>
      <c r="EM61">
        <v>8.9</v>
      </c>
      <c r="EN61">
        <v>7.6</v>
      </c>
      <c r="EO61">
        <v>9</v>
      </c>
      <c r="EP61">
        <v>7.6</v>
      </c>
      <c r="EQ61">
        <v>9.1</v>
      </c>
      <c r="ER61">
        <v>7.7</v>
      </c>
      <c r="ES61">
        <v>10.4</v>
      </c>
      <c r="ET61">
        <v>9.5</v>
      </c>
      <c r="EU61">
        <v>9.4</v>
      </c>
    </row>
    <row r="62" spans="1:151" x14ac:dyDescent="0.3">
      <c r="A62" s="5"/>
    </row>
    <row r="63" spans="1:151" x14ac:dyDescent="0.3">
      <c r="A6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C212"/>
  <sheetViews>
    <sheetView workbookViewId="0">
      <selection activeCell="K9" sqref="K9"/>
    </sheetView>
  </sheetViews>
  <sheetFormatPr baseColWidth="10" defaultRowHeight="14.4" x14ac:dyDescent="0.3"/>
  <cols>
    <col min="1" max="1" width="36" customWidth="1"/>
    <col min="2" max="2" width="17.33203125" bestFit="1" customWidth="1"/>
  </cols>
  <sheetData>
    <row r="14" spans="1:210" x14ac:dyDescent="0.3">
      <c r="A14" t="s">
        <v>0</v>
      </c>
    </row>
    <row r="16" spans="1:210" s="7" customFormat="1" x14ac:dyDescent="0.3">
      <c r="B16" s="7" t="s">
        <v>38</v>
      </c>
      <c r="C16" s="7">
        <f>_xll.BDH($B$17,$B$16,"1/1/2000","","Dir=H","Dts=S","Sort=A","Quote=C","QtTyp=Y","Days=T","Per=cm","DtFmt=D","UseDPDF=Y","cols=208;rows=2")</f>
        <v>36556</v>
      </c>
      <c r="D16" s="7">
        <v>36585</v>
      </c>
      <c r="E16" s="7">
        <v>36616</v>
      </c>
      <c r="F16" s="7">
        <v>36646</v>
      </c>
      <c r="G16" s="7">
        <v>36677</v>
      </c>
      <c r="H16" s="7">
        <v>36707</v>
      </c>
      <c r="I16" s="7">
        <v>36738</v>
      </c>
      <c r="J16" s="7">
        <v>36769</v>
      </c>
      <c r="K16" s="7">
        <v>36799</v>
      </c>
      <c r="L16" s="7">
        <v>36830</v>
      </c>
      <c r="M16" s="7">
        <v>36860</v>
      </c>
      <c r="N16" s="7">
        <v>36891</v>
      </c>
      <c r="O16" s="7">
        <v>36922</v>
      </c>
      <c r="P16" s="7">
        <v>36950</v>
      </c>
      <c r="Q16" s="7">
        <v>36981</v>
      </c>
      <c r="R16" s="7">
        <v>37011</v>
      </c>
      <c r="S16" s="7">
        <v>37042</v>
      </c>
      <c r="T16" s="7">
        <v>37072</v>
      </c>
      <c r="U16" s="7">
        <v>37103</v>
      </c>
      <c r="V16" s="7">
        <v>37134</v>
      </c>
      <c r="W16" s="7">
        <v>37164</v>
      </c>
      <c r="X16" s="7">
        <v>37195</v>
      </c>
      <c r="Y16" s="7">
        <v>37225</v>
      </c>
      <c r="Z16" s="7">
        <v>37256</v>
      </c>
      <c r="AA16" s="7">
        <v>37287</v>
      </c>
      <c r="AB16" s="7">
        <v>37315</v>
      </c>
      <c r="AC16" s="7">
        <v>37346</v>
      </c>
      <c r="AD16" s="7">
        <v>37376</v>
      </c>
      <c r="AE16" s="7">
        <v>37407</v>
      </c>
      <c r="AF16" s="7">
        <v>37437</v>
      </c>
      <c r="AG16" s="7">
        <v>37468</v>
      </c>
      <c r="AH16" s="7">
        <v>37499</v>
      </c>
      <c r="AI16" s="7">
        <v>37529</v>
      </c>
      <c r="AJ16" s="7">
        <v>37560</v>
      </c>
      <c r="AK16" s="7">
        <v>37590</v>
      </c>
      <c r="AL16" s="7">
        <v>37621</v>
      </c>
      <c r="AM16" s="7">
        <v>37652</v>
      </c>
      <c r="AN16" s="7">
        <v>37680</v>
      </c>
      <c r="AO16" s="7">
        <v>37711</v>
      </c>
      <c r="AP16" s="7">
        <v>37741</v>
      </c>
      <c r="AQ16" s="7">
        <v>37772</v>
      </c>
      <c r="AR16" s="7">
        <v>37802</v>
      </c>
      <c r="AS16" s="7">
        <v>37833</v>
      </c>
      <c r="AT16" s="7">
        <v>37864</v>
      </c>
      <c r="AU16" s="7">
        <v>37894</v>
      </c>
      <c r="AV16" s="7">
        <v>37925</v>
      </c>
      <c r="AW16" s="7">
        <v>37955</v>
      </c>
      <c r="AX16" s="7">
        <v>37986</v>
      </c>
      <c r="AY16" s="7">
        <v>38017</v>
      </c>
      <c r="AZ16" s="7">
        <v>38046</v>
      </c>
      <c r="BA16" s="7">
        <v>38077</v>
      </c>
      <c r="BB16" s="7">
        <v>38107</v>
      </c>
      <c r="BC16" s="7">
        <v>38138</v>
      </c>
      <c r="BD16" s="7">
        <v>38168</v>
      </c>
      <c r="BE16" s="7">
        <v>38199</v>
      </c>
      <c r="BF16" s="7">
        <v>38230</v>
      </c>
      <c r="BG16" s="7">
        <v>38260</v>
      </c>
      <c r="BH16" s="7">
        <v>38291</v>
      </c>
      <c r="BI16" s="7">
        <v>38321</v>
      </c>
      <c r="BJ16" s="7">
        <v>38352</v>
      </c>
      <c r="BK16" s="7">
        <v>38383</v>
      </c>
      <c r="BL16" s="7">
        <v>38411</v>
      </c>
      <c r="BM16" s="7">
        <v>38442</v>
      </c>
      <c r="BN16" s="7">
        <v>38472</v>
      </c>
      <c r="BO16" s="7">
        <v>38503</v>
      </c>
      <c r="BP16" s="7">
        <v>38533</v>
      </c>
      <c r="BQ16" s="7">
        <v>38564</v>
      </c>
      <c r="BR16" s="7">
        <v>38595</v>
      </c>
      <c r="BS16" s="7">
        <v>38625</v>
      </c>
      <c r="BT16" s="7">
        <v>38656</v>
      </c>
      <c r="BU16" s="7">
        <v>38686</v>
      </c>
      <c r="BV16" s="7">
        <v>38717</v>
      </c>
      <c r="BW16" s="7">
        <v>38748</v>
      </c>
      <c r="BX16" s="7">
        <v>38776</v>
      </c>
      <c r="BY16" s="7">
        <v>38807</v>
      </c>
      <c r="BZ16" s="7">
        <v>38837</v>
      </c>
      <c r="CA16" s="7">
        <v>38868</v>
      </c>
      <c r="CB16" s="7">
        <v>38898</v>
      </c>
      <c r="CC16" s="7">
        <v>38929</v>
      </c>
      <c r="CD16" s="7">
        <v>38960</v>
      </c>
      <c r="CE16" s="7">
        <v>38990</v>
      </c>
      <c r="CF16" s="7">
        <v>39021</v>
      </c>
      <c r="CG16" s="7">
        <v>39051</v>
      </c>
      <c r="CH16" s="7">
        <v>39082</v>
      </c>
      <c r="CI16" s="7">
        <v>39113</v>
      </c>
      <c r="CJ16" s="7">
        <v>39141</v>
      </c>
      <c r="CK16" s="7">
        <v>39172</v>
      </c>
      <c r="CL16" s="7">
        <v>39202</v>
      </c>
      <c r="CM16" s="7">
        <v>39233</v>
      </c>
      <c r="CN16" s="7">
        <v>39263</v>
      </c>
      <c r="CO16" s="7">
        <v>39294</v>
      </c>
      <c r="CP16" s="7">
        <v>39325</v>
      </c>
      <c r="CQ16" s="7">
        <v>39355</v>
      </c>
      <c r="CR16" s="7">
        <v>39386</v>
      </c>
      <c r="CS16" s="7">
        <v>39416</v>
      </c>
      <c r="CT16" s="7">
        <v>39447</v>
      </c>
      <c r="CU16" s="7">
        <v>39478</v>
      </c>
      <c r="CV16" s="7">
        <v>39507</v>
      </c>
      <c r="CW16" s="7">
        <v>39538</v>
      </c>
      <c r="CX16" s="7">
        <v>39568</v>
      </c>
      <c r="CY16" s="7">
        <v>39599</v>
      </c>
      <c r="CZ16" s="7">
        <v>39629</v>
      </c>
      <c r="DA16" s="7">
        <v>39660</v>
      </c>
      <c r="DB16" s="7">
        <v>39691</v>
      </c>
      <c r="DC16" s="7">
        <v>39721</v>
      </c>
      <c r="DD16" s="7">
        <v>39752</v>
      </c>
      <c r="DE16" s="7">
        <v>39782</v>
      </c>
      <c r="DF16" s="7">
        <v>39813</v>
      </c>
      <c r="DG16" s="7">
        <v>39844</v>
      </c>
      <c r="DH16" s="7">
        <v>39872</v>
      </c>
      <c r="DI16" s="7">
        <v>39903</v>
      </c>
      <c r="DJ16" s="7">
        <v>39933</v>
      </c>
      <c r="DK16" s="7">
        <v>39964</v>
      </c>
      <c r="DL16" s="7">
        <v>39994</v>
      </c>
      <c r="DM16" s="7">
        <v>40025</v>
      </c>
      <c r="DN16" s="7">
        <v>40056</v>
      </c>
      <c r="DO16" s="7">
        <v>40086</v>
      </c>
      <c r="DP16" s="7">
        <v>40117</v>
      </c>
      <c r="DQ16" s="7">
        <v>40147</v>
      </c>
      <c r="DR16" s="7">
        <v>40178</v>
      </c>
      <c r="DS16" s="7">
        <v>40209</v>
      </c>
      <c r="DT16" s="7">
        <v>40237</v>
      </c>
      <c r="DU16" s="7">
        <v>40268</v>
      </c>
      <c r="DV16" s="7">
        <v>40298</v>
      </c>
      <c r="DW16" s="7">
        <v>40329</v>
      </c>
      <c r="DX16" s="7">
        <v>40359</v>
      </c>
      <c r="DY16" s="7">
        <v>40390</v>
      </c>
      <c r="DZ16" s="7">
        <v>40421</v>
      </c>
      <c r="EA16" s="7">
        <v>40451</v>
      </c>
      <c r="EB16" s="7">
        <v>40482</v>
      </c>
      <c r="EC16" s="7">
        <v>40512</v>
      </c>
      <c r="ED16" s="7">
        <v>40543</v>
      </c>
      <c r="EE16" s="7">
        <v>40574</v>
      </c>
      <c r="EF16" s="7">
        <v>40602</v>
      </c>
      <c r="EG16" s="7">
        <v>40633</v>
      </c>
      <c r="EH16" s="7">
        <v>40663</v>
      </c>
      <c r="EI16" s="7">
        <v>40694</v>
      </c>
      <c r="EJ16" s="7">
        <v>40724</v>
      </c>
      <c r="EK16" s="7">
        <v>40755</v>
      </c>
      <c r="EL16" s="7">
        <v>40786</v>
      </c>
      <c r="EM16" s="7">
        <v>40816</v>
      </c>
      <c r="EN16" s="7">
        <v>40847</v>
      </c>
      <c r="EO16" s="7">
        <v>40877</v>
      </c>
      <c r="EP16" s="7">
        <v>40908</v>
      </c>
      <c r="EQ16" s="7">
        <v>40939</v>
      </c>
      <c r="ER16" s="7">
        <v>40968</v>
      </c>
      <c r="ES16" s="7">
        <v>40999</v>
      </c>
      <c r="ET16" s="7">
        <v>41029</v>
      </c>
      <c r="EU16" s="7">
        <v>41060</v>
      </c>
      <c r="EV16" s="7">
        <v>41090</v>
      </c>
      <c r="EW16" s="7">
        <v>41121</v>
      </c>
      <c r="EX16" s="7">
        <v>41152</v>
      </c>
      <c r="EY16" s="7">
        <v>41182</v>
      </c>
      <c r="EZ16" s="7">
        <v>41213</v>
      </c>
      <c r="FA16" s="7">
        <v>41243</v>
      </c>
      <c r="FB16" s="7">
        <v>41274</v>
      </c>
      <c r="FC16" s="7">
        <v>41305</v>
      </c>
      <c r="FD16" s="7">
        <v>41333</v>
      </c>
      <c r="FE16" s="7">
        <v>41364</v>
      </c>
      <c r="FF16" s="7">
        <v>41394</v>
      </c>
      <c r="FG16" s="7">
        <v>41425</v>
      </c>
      <c r="FH16" s="7">
        <v>41455</v>
      </c>
      <c r="FI16" s="7">
        <v>41486</v>
      </c>
      <c r="FJ16" s="7">
        <v>41517</v>
      </c>
      <c r="FK16" s="7">
        <v>41547</v>
      </c>
      <c r="FL16" s="7">
        <v>41578</v>
      </c>
      <c r="FM16" s="7">
        <v>41608</v>
      </c>
      <c r="FN16" s="7">
        <v>41639</v>
      </c>
      <c r="FO16" s="7">
        <v>41670</v>
      </c>
      <c r="FP16" s="7">
        <v>41698</v>
      </c>
      <c r="FQ16" s="7">
        <v>41729</v>
      </c>
      <c r="FR16" s="7">
        <v>41759</v>
      </c>
      <c r="FS16" s="7">
        <v>41790</v>
      </c>
      <c r="FT16" s="7">
        <v>41820</v>
      </c>
      <c r="FU16" s="7">
        <v>41851</v>
      </c>
      <c r="FV16" s="7">
        <v>41882</v>
      </c>
      <c r="FW16" s="7">
        <v>41912</v>
      </c>
      <c r="FX16" s="7">
        <v>41943</v>
      </c>
      <c r="FY16" s="7">
        <v>41973</v>
      </c>
      <c r="FZ16" s="7">
        <v>42004</v>
      </c>
      <c r="GA16" s="7">
        <v>42035</v>
      </c>
      <c r="GB16" s="7">
        <v>42063</v>
      </c>
      <c r="GC16" s="7">
        <v>42094</v>
      </c>
      <c r="GD16" s="7">
        <v>42124</v>
      </c>
      <c r="GE16" s="7">
        <v>42155</v>
      </c>
      <c r="GF16" s="7">
        <v>42185</v>
      </c>
      <c r="GG16" s="7">
        <v>42216</v>
      </c>
      <c r="GH16" s="7">
        <v>42247</v>
      </c>
      <c r="GI16" s="7">
        <v>42277</v>
      </c>
      <c r="GJ16" s="7">
        <v>42308</v>
      </c>
      <c r="GK16" s="7">
        <v>42338</v>
      </c>
      <c r="GL16" s="7">
        <v>42369</v>
      </c>
      <c r="GM16" s="7">
        <v>42400</v>
      </c>
      <c r="GN16" s="7">
        <v>42429</v>
      </c>
      <c r="GO16" s="7">
        <v>42460</v>
      </c>
      <c r="GP16" s="7">
        <v>42490</v>
      </c>
      <c r="GQ16" s="7">
        <v>42521</v>
      </c>
      <c r="GR16" s="7">
        <v>42551</v>
      </c>
      <c r="GS16" s="7">
        <v>42582</v>
      </c>
      <c r="GT16" s="7">
        <v>42613</v>
      </c>
      <c r="GU16" s="7">
        <v>42643</v>
      </c>
      <c r="GV16" s="7">
        <v>42674</v>
      </c>
      <c r="GW16" s="7">
        <v>42704</v>
      </c>
      <c r="GX16" s="7">
        <v>42735</v>
      </c>
      <c r="GY16" s="7">
        <v>42766</v>
      </c>
      <c r="GZ16" s="7">
        <v>42794</v>
      </c>
      <c r="HA16" s="7">
        <v>42825</v>
      </c>
      <c r="HB16" s="7">
        <v>42855</v>
      </c>
    </row>
    <row r="17" spans="1:211" x14ac:dyDescent="0.3">
      <c r="A17" t="s">
        <v>111</v>
      </c>
      <c r="B17" t="s">
        <v>112</v>
      </c>
      <c r="C17">
        <v>-1.6</v>
      </c>
      <c r="D17">
        <v>5</v>
      </c>
      <c r="E17">
        <v>-4</v>
      </c>
      <c r="F17">
        <v>2.9</v>
      </c>
      <c r="G17">
        <v>9.6999999999999993</v>
      </c>
      <c r="H17">
        <v>-1.7</v>
      </c>
      <c r="I17">
        <v>-2.8</v>
      </c>
      <c r="J17">
        <v>4.8</v>
      </c>
      <c r="K17">
        <v>3</v>
      </c>
      <c r="L17">
        <v>-1.3</v>
      </c>
      <c r="M17">
        <v>0.6</v>
      </c>
      <c r="N17">
        <v>-1.6</v>
      </c>
      <c r="O17">
        <v>6.2</v>
      </c>
      <c r="P17">
        <v>-4.4000000000000004</v>
      </c>
      <c r="Q17">
        <v>1.5</v>
      </c>
      <c r="R17">
        <v>0.1</v>
      </c>
      <c r="S17">
        <v>-1.9</v>
      </c>
      <c r="T17">
        <v>2.2000000000000002</v>
      </c>
      <c r="U17">
        <v>0.8</v>
      </c>
      <c r="V17">
        <v>0.1</v>
      </c>
      <c r="W17">
        <v>-2.2999999999999998</v>
      </c>
      <c r="X17">
        <v>1.2</v>
      </c>
      <c r="Y17">
        <v>1.5</v>
      </c>
      <c r="Z17">
        <v>-1.7</v>
      </c>
      <c r="AA17">
        <v>-4.9000000000000004</v>
      </c>
      <c r="AB17">
        <v>-3.5</v>
      </c>
      <c r="AC17">
        <v>-4.3</v>
      </c>
      <c r="AD17">
        <v>-1.6</v>
      </c>
      <c r="AE17">
        <v>-4.7</v>
      </c>
      <c r="AF17">
        <v>-3.6</v>
      </c>
      <c r="AG17">
        <v>1.2</v>
      </c>
      <c r="AH17">
        <v>-2.2000000000000002</v>
      </c>
      <c r="AI17">
        <v>-0.7</v>
      </c>
      <c r="AJ17">
        <v>0.6</v>
      </c>
      <c r="AK17">
        <v>-3.9</v>
      </c>
      <c r="AL17">
        <v>-2.7</v>
      </c>
      <c r="AM17">
        <v>-0.5</v>
      </c>
      <c r="AN17">
        <v>-0.7</v>
      </c>
      <c r="AO17">
        <v>-3.6</v>
      </c>
      <c r="AP17">
        <v>0.9</v>
      </c>
      <c r="AQ17">
        <v>1</v>
      </c>
      <c r="AR17">
        <v>-1.8</v>
      </c>
      <c r="AS17">
        <v>-1</v>
      </c>
      <c r="AT17">
        <v>-4.3</v>
      </c>
      <c r="AU17">
        <v>1</v>
      </c>
      <c r="AV17">
        <v>-0.2</v>
      </c>
      <c r="AW17">
        <v>-3.9</v>
      </c>
      <c r="AX17">
        <v>0.2</v>
      </c>
      <c r="AY17">
        <v>1.1000000000000001</v>
      </c>
      <c r="AZ17">
        <v>2.2000000000000002</v>
      </c>
      <c r="BA17">
        <v>6.2</v>
      </c>
      <c r="BB17">
        <v>2.2000000000000002</v>
      </c>
      <c r="BC17">
        <v>-4.5999999999999996</v>
      </c>
      <c r="BD17">
        <v>6.4</v>
      </c>
      <c r="BE17">
        <v>2.1</v>
      </c>
      <c r="BF17">
        <v>1.7</v>
      </c>
      <c r="BG17">
        <v>1.4</v>
      </c>
      <c r="BH17">
        <v>-1.1000000000000001</v>
      </c>
      <c r="BI17">
        <v>4.8</v>
      </c>
      <c r="BJ17">
        <v>2.2999999999999998</v>
      </c>
      <c r="BK17">
        <v>0.5</v>
      </c>
      <c r="BL17">
        <v>1.1000000000000001</v>
      </c>
      <c r="BM17">
        <v>0.4</v>
      </c>
      <c r="BN17">
        <v>0.2</v>
      </c>
      <c r="BO17">
        <v>4</v>
      </c>
      <c r="BP17">
        <v>2.5</v>
      </c>
      <c r="BQ17">
        <v>-1.8</v>
      </c>
      <c r="BR17">
        <v>5.5</v>
      </c>
      <c r="BS17">
        <v>1.5</v>
      </c>
      <c r="BT17">
        <v>-0.1</v>
      </c>
      <c r="BU17">
        <v>0.6</v>
      </c>
      <c r="BV17">
        <v>0.5</v>
      </c>
      <c r="BW17">
        <v>1.9</v>
      </c>
      <c r="BX17">
        <v>0.3</v>
      </c>
      <c r="BY17">
        <v>0.1</v>
      </c>
      <c r="BZ17">
        <v>-2.2999999999999998</v>
      </c>
      <c r="CA17">
        <v>3.9</v>
      </c>
      <c r="CB17">
        <v>-0.7</v>
      </c>
      <c r="CC17">
        <v>-0.5</v>
      </c>
      <c r="CD17">
        <v>0.9</v>
      </c>
      <c r="CE17">
        <v>-1.1000000000000001</v>
      </c>
      <c r="CF17">
        <v>-0.2</v>
      </c>
      <c r="CG17">
        <v>-0.2</v>
      </c>
      <c r="CH17">
        <v>1.4</v>
      </c>
      <c r="CI17">
        <v>-1.5</v>
      </c>
      <c r="CJ17">
        <v>0</v>
      </c>
      <c r="CK17">
        <v>2.2000000000000002</v>
      </c>
      <c r="CL17">
        <v>0.2</v>
      </c>
      <c r="CM17">
        <v>-3.9</v>
      </c>
      <c r="CN17">
        <v>-0.8</v>
      </c>
      <c r="CO17">
        <v>-0.7</v>
      </c>
      <c r="CP17">
        <v>-0.8</v>
      </c>
      <c r="CQ17">
        <v>-2.7</v>
      </c>
      <c r="CR17">
        <v>2.1</v>
      </c>
      <c r="CS17">
        <v>-1.8</v>
      </c>
      <c r="CT17">
        <v>-6.3</v>
      </c>
      <c r="CU17">
        <v>1.7</v>
      </c>
      <c r="CV17">
        <v>4</v>
      </c>
      <c r="CW17">
        <v>-7.1</v>
      </c>
      <c r="CX17">
        <v>0.5</v>
      </c>
      <c r="CY17">
        <v>1.8</v>
      </c>
      <c r="CZ17">
        <v>-3.4</v>
      </c>
      <c r="DA17">
        <v>1.9</v>
      </c>
      <c r="DB17">
        <v>-3.4</v>
      </c>
      <c r="DC17">
        <v>3.7</v>
      </c>
      <c r="DD17">
        <v>0.1</v>
      </c>
      <c r="DE17">
        <v>-2.2000000000000002</v>
      </c>
      <c r="DF17">
        <v>3.4</v>
      </c>
      <c r="DG17">
        <v>-2.8</v>
      </c>
      <c r="DH17">
        <v>-7.8</v>
      </c>
      <c r="DI17">
        <v>-1.5</v>
      </c>
      <c r="DJ17">
        <v>-0.6</v>
      </c>
      <c r="DK17">
        <v>-5</v>
      </c>
      <c r="DL17">
        <v>-3.1</v>
      </c>
      <c r="DM17">
        <v>-1.3</v>
      </c>
      <c r="DN17">
        <v>-4.0999999999999996</v>
      </c>
      <c r="DO17">
        <v>-4.2</v>
      </c>
      <c r="DP17">
        <v>-2.2999999999999998</v>
      </c>
      <c r="DQ17">
        <v>-3.3</v>
      </c>
      <c r="DR17">
        <v>-2.2000000000000002</v>
      </c>
      <c r="DS17">
        <v>-5</v>
      </c>
      <c r="DT17">
        <v>0.9</v>
      </c>
      <c r="DU17">
        <v>6.5</v>
      </c>
      <c r="DV17">
        <v>-3.1</v>
      </c>
      <c r="DW17">
        <v>0.5</v>
      </c>
      <c r="DX17">
        <v>6</v>
      </c>
      <c r="DY17">
        <v>3.4</v>
      </c>
      <c r="DZ17">
        <v>3.2</v>
      </c>
      <c r="EA17">
        <v>2.1</v>
      </c>
      <c r="EB17">
        <v>-0.3</v>
      </c>
      <c r="EC17">
        <v>3.4</v>
      </c>
      <c r="ED17">
        <v>-0.2</v>
      </c>
      <c r="EE17">
        <v>3.3</v>
      </c>
      <c r="EF17">
        <v>3</v>
      </c>
      <c r="EG17">
        <v>-2.9</v>
      </c>
      <c r="EH17">
        <v>4.8</v>
      </c>
      <c r="EI17">
        <v>4.5</v>
      </c>
      <c r="EJ17">
        <v>-2</v>
      </c>
      <c r="EK17">
        <v>-2.4</v>
      </c>
      <c r="EL17">
        <v>3.4</v>
      </c>
      <c r="EM17">
        <v>1.2</v>
      </c>
      <c r="EN17">
        <v>-0.4</v>
      </c>
      <c r="EO17">
        <v>0.9</v>
      </c>
      <c r="EP17">
        <v>0.8</v>
      </c>
      <c r="EQ17">
        <v>2</v>
      </c>
      <c r="ER17">
        <v>2.5</v>
      </c>
      <c r="ES17">
        <v>4.2</v>
      </c>
      <c r="ET17">
        <v>-4.7</v>
      </c>
      <c r="EU17">
        <v>-0.7</v>
      </c>
      <c r="EV17">
        <v>4.5999999999999996</v>
      </c>
      <c r="EW17">
        <v>-1</v>
      </c>
      <c r="EX17">
        <v>0</v>
      </c>
      <c r="EY17">
        <v>-3.1</v>
      </c>
      <c r="EZ17">
        <v>1.5</v>
      </c>
      <c r="FA17">
        <v>0.5</v>
      </c>
      <c r="FB17">
        <v>-3.1</v>
      </c>
      <c r="FC17">
        <v>2.2000000000000002</v>
      </c>
      <c r="FD17">
        <v>-3.3</v>
      </c>
      <c r="FE17">
        <v>-2.9</v>
      </c>
      <c r="FF17">
        <v>2.5</v>
      </c>
      <c r="FG17">
        <v>0.2</v>
      </c>
      <c r="FH17">
        <v>-2.9</v>
      </c>
      <c r="FI17">
        <v>3.3</v>
      </c>
      <c r="FJ17">
        <v>0.4</v>
      </c>
      <c r="FK17">
        <v>0.2</v>
      </c>
      <c r="FL17">
        <v>-0.2</v>
      </c>
      <c r="FM17">
        <v>1.6</v>
      </c>
      <c r="FN17">
        <v>0.2</v>
      </c>
      <c r="FO17">
        <v>1.1000000000000001</v>
      </c>
      <c r="FP17">
        <v>2.4</v>
      </c>
      <c r="FQ17">
        <v>-0.6</v>
      </c>
      <c r="FR17">
        <v>3.7</v>
      </c>
      <c r="FS17">
        <v>2.4</v>
      </c>
      <c r="FT17">
        <v>0.3</v>
      </c>
      <c r="FU17">
        <v>1.1000000000000001</v>
      </c>
      <c r="FV17">
        <v>-1.1000000000000001</v>
      </c>
      <c r="FW17">
        <v>2.6</v>
      </c>
      <c r="FX17">
        <v>2.1</v>
      </c>
      <c r="FY17">
        <v>-2.1</v>
      </c>
      <c r="FZ17">
        <v>4.2</v>
      </c>
      <c r="GA17">
        <v>3.4</v>
      </c>
      <c r="GB17">
        <v>3.1</v>
      </c>
      <c r="GC17">
        <v>4.7</v>
      </c>
      <c r="GD17">
        <v>0.8</v>
      </c>
      <c r="GE17">
        <v>-1</v>
      </c>
      <c r="GF17">
        <v>5.8</v>
      </c>
      <c r="GG17">
        <v>4.5</v>
      </c>
      <c r="GH17">
        <v>1.7</v>
      </c>
      <c r="GI17">
        <v>3.4</v>
      </c>
      <c r="GJ17">
        <v>2.2000000000000002</v>
      </c>
      <c r="GK17">
        <v>1.9</v>
      </c>
      <c r="GL17">
        <v>3</v>
      </c>
      <c r="GM17">
        <v>-1</v>
      </c>
      <c r="GN17">
        <v>5.9</v>
      </c>
      <c r="GO17">
        <v>3.1</v>
      </c>
      <c r="GP17">
        <v>5.4</v>
      </c>
      <c r="GQ17">
        <v>3.4</v>
      </c>
      <c r="GR17">
        <v>3</v>
      </c>
      <c r="GS17">
        <v>-1.3</v>
      </c>
      <c r="GT17">
        <v>4.3</v>
      </c>
      <c r="GU17">
        <v>0.9</v>
      </c>
      <c r="GV17">
        <v>-0.4</v>
      </c>
      <c r="GW17">
        <v>4.0999999999999996</v>
      </c>
      <c r="GX17">
        <v>1.2</v>
      </c>
      <c r="GY17">
        <v>2.4</v>
      </c>
      <c r="GZ17">
        <v>-2.2999999999999998</v>
      </c>
      <c r="HA17">
        <v>2.9</v>
      </c>
      <c r="HB17">
        <v>-0.9</v>
      </c>
    </row>
    <row r="18" spans="1:211" x14ac:dyDescent="0.3">
      <c r="A18" t="s">
        <v>113</v>
      </c>
      <c r="B18" t="s">
        <v>114</v>
      </c>
      <c r="C18">
        <f>_xll.BDH($B$18,$B$16,"1/1/2000","","Dir=H","Dts=H","Sort=A","Quote=C","QtTyp=Y","Days=T","Per=cm","DtFmt=D","UseDPDF=Y","cols=208;rows=1")</f>
        <v>-0.5</v>
      </c>
      <c r="D18">
        <v>1.4</v>
      </c>
      <c r="E18">
        <v>-1.1000000000000001</v>
      </c>
      <c r="F18">
        <v>1</v>
      </c>
      <c r="G18">
        <v>0.1</v>
      </c>
      <c r="H18">
        <v>-0.5</v>
      </c>
      <c r="I18">
        <v>-0.3</v>
      </c>
      <c r="J18">
        <v>-0.5</v>
      </c>
      <c r="K18">
        <v>-0.5</v>
      </c>
      <c r="L18">
        <v>0.7</v>
      </c>
      <c r="M18">
        <v>0.2</v>
      </c>
      <c r="N18">
        <v>0.5</v>
      </c>
      <c r="O18">
        <v>1.4</v>
      </c>
      <c r="P18">
        <v>-1.7</v>
      </c>
      <c r="Q18">
        <v>1.1000000000000001</v>
      </c>
      <c r="R18">
        <v>-0.6</v>
      </c>
      <c r="S18">
        <v>0.2</v>
      </c>
      <c r="T18">
        <v>-0.4</v>
      </c>
      <c r="U18">
        <v>-0.1</v>
      </c>
      <c r="V18">
        <v>-0.7</v>
      </c>
      <c r="W18">
        <v>0.3</v>
      </c>
      <c r="X18">
        <v>-2.4</v>
      </c>
      <c r="Y18">
        <v>4.0999999999999996</v>
      </c>
      <c r="Z18">
        <v>-2.2000000000000002</v>
      </c>
      <c r="AA18">
        <v>-2.2000000000000002</v>
      </c>
      <c r="AB18">
        <v>-0.3</v>
      </c>
      <c r="AC18">
        <v>0.7</v>
      </c>
      <c r="AD18">
        <v>1</v>
      </c>
      <c r="AE18">
        <v>0.4</v>
      </c>
      <c r="AF18">
        <v>-2.1</v>
      </c>
      <c r="AG18">
        <v>1.1000000000000001</v>
      </c>
      <c r="AH18">
        <v>-0.3</v>
      </c>
      <c r="AI18">
        <v>1.7</v>
      </c>
      <c r="AJ18">
        <v>-1.2</v>
      </c>
      <c r="AK18">
        <v>-0.4</v>
      </c>
      <c r="AL18">
        <v>-0.2</v>
      </c>
      <c r="AM18">
        <v>-1.3</v>
      </c>
      <c r="AN18">
        <v>0.2</v>
      </c>
      <c r="AO18">
        <v>0.1</v>
      </c>
      <c r="AP18">
        <v>0</v>
      </c>
      <c r="AQ18">
        <v>0.4</v>
      </c>
      <c r="AR18">
        <v>0.6</v>
      </c>
      <c r="AS18">
        <v>-1</v>
      </c>
      <c r="AT18">
        <v>0</v>
      </c>
      <c r="AU18">
        <v>0.4</v>
      </c>
      <c r="AV18">
        <v>1.1000000000000001</v>
      </c>
      <c r="AW18">
        <v>-0.9</v>
      </c>
      <c r="AX18">
        <v>-0.6</v>
      </c>
      <c r="AY18">
        <v>0.4</v>
      </c>
      <c r="AZ18">
        <v>2</v>
      </c>
      <c r="BA18">
        <v>-0.6</v>
      </c>
      <c r="BB18">
        <v>1.2</v>
      </c>
      <c r="BC18">
        <v>-2.1</v>
      </c>
      <c r="BD18">
        <v>0.7</v>
      </c>
      <c r="BE18">
        <v>0.5</v>
      </c>
      <c r="BF18">
        <v>-0.6</v>
      </c>
      <c r="BG18">
        <v>0.3</v>
      </c>
      <c r="BH18">
        <v>-0.1</v>
      </c>
      <c r="BI18">
        <v>0.7</v>
      </c>
      <c r="BJ18">
        <v>0.3</v>
      </c>
      <c r="BK18">
        <v>1.5</v>
      </c>
      <c r="BL18">
        <v>-1.1000000000000001</v>
      </c>
      <c r="BM18">
        <v>-0.2</v>
      </c>
      <c r="BN18">
        <v>0</v>
      </c>
      <c r="BO18">
        <v>-0.4</v>
      </c>
      <c r="BP18">
        <v>0.9</v>
      </c>
      <c r="BQ18">
        <v>0.1</v>
      </c>
      <c r="BR18">
        <v>-0.1</v>
      </c>
      <c r="BS18">
        <v>-0.1</v>
      </c>
      <c r="BT18">
        <v>0</v>
      </c>
      <c r="BU18">
        <v>-0.1</v>
      </c>
      <c r="BV18">
        <v>0.2</v>
      </c>
      <c r="BW18">
        <v>-0.7</v>
      </c>
      <c r="BX18">
        <v>0.8</v>
      </c>
      <c r="BY18">
        <v>-0.2</v>
      </c>
      <c r="BZ18">
        <v>0.2</v>
      </c>
      <c r="CA18">
        <v>0.4</v>
      </c>
      <c r="CB18">
        <v>1.1000000000000001</v>
      </c>
      <c r="CC18">
        <v>-2</v>
      </c>
      <c r="CD18">
        <v>1.1000000000000001</v>
      </c>
      <c r="CE18">
        <v>-1.8</v>
      </c>
      <c r="CF18">
        <v>0.9</v>
      </c>
      <c r="CG18">
        <v>0.3</v>
      </c>
      <c r="CH18">
        <v>2.6</v>
      </c>
      <c r="CI18">
        <v>-4.8</v>
      </c>
      <c r="CJ18">
        <v>2.6</v>
      </c>
      <c r="CK18">
        <v>0.2</v>
      </c>
      <c r="CL18">
        <v>2.2000000000000002</v>
      </c>
      <c r="CM18">
        <v>-4.5999999999999996</v>
      </c>
      <c r="CN18">
        <v>1.4</v>
      </c>
      <c r="CO18">
        <v>-0.4</v>
      </c>
      <c r="CP18">
        <v>0.9</v>
      </c>
      <c r="CQ18">
        <v>-0.5</v>
      </c>
      <c r="CR18">
        <v>-0.4</v>
      </c>
      <c r="CS18">
        <v>-0.3</v>
      </c>
      <c r="CT18">
        <v>-2.2999999999999998</v>
      </c>
      <c r="CU18">
        <v>2.9</v>
      </c>
      <c r="CV18">
        <v>1.2</v>
      </c>
      <c r="CW18">
        <v>-2.2999999999999998</v>
      </c>
      <c r="CX18">
        <v>0.4</v>
      </c>
      <c r="CY18">
        <v>0.3</v>
      </c>
      <c r="CZ18">
        <v>-0.8</v>
      </c>
      <c r="DA18">
        <v>-0.2</v>
      </c>
      <c r="DB18">
        <v>1.5</v>
      </c>
      <c r="DC18">
        <v>0.7</v>
      </c>
      <c r="DD18">
        <v>-1</v>
      </c>
      <c r="DE18">
        <v>1</v>
      </c>
      <c r="DF18">
        <v>-0.2</v>
      </c>
      <c r="DG18">
        <v>-3.2</v>
      </c>
      <c r="DH18">
        <v>-0.4</v>
      </c>
      <c r="DI18">
        <v>0.2</v>
      </c>
      <c r="DJ18">
        <v>1.9</v>
      </c>
      <c r="DK18">
        <v>-2.5</v>
      </c>
      <c r="DL18">
        <v>-1.7</v>
      </c>
      <c r="DM18">
        <v>2.5</v>
      </c>
      <c r="DN18">
        <v>-1.2</v>
      </c>
      <c r="DO18">
        <v>0.5</v>
      </c>
      <c r="DP18">
        <v>1</v>
      </c>
      <c r="DQ18">
        <v>0.2</v>
      </c>
      <c r="DR18">
        <v>0.6</v>
      </c>
      <c r="DS18">
        <v>-3.1</v>
      </c>
      <c r="DT18">
        <v>2.8</v>
      </c>
      <c r="DU18">
        <v>0.3</v>
      </c>
      <c r="DV18">
        <v>-0.2</v>
      </c>
      <c r="DW18">
        <v>0.5</v>
      </c>
      <c r="DX18">
        <v>0.2</v>
      </c>
      <c r="DY18">
        <v>1.7</v>
      </c>
      <c r="DZ18">
        <v>-1.2</v>
      </c>
      <c r="EA18">
        <v>-0.7</v>
      </c>
      <c r="EB18">
        <v>0.3</v>
      </c>
      <c r="EC18">
        <v>-0.6</v>
      </c>
      <c r="ED18">
        <v>0.4</v>
      </c>
      <c r="EE18">
        <v>-0.1</v>
      </c>
      <c r="EF18">
        <v>2.2000000000000002</v>
      </c>
      <c r="EG18">
        <v>-2.4</v>
      </c>
      <c r="EH18">
        <v>1.4</v>
      </c>
      <c r="EI18">
        <v>-2.7</v>
      </c>
      <c r="EJ18">
        <v>2.5</v>
      </c>
      <c r="EK18">
        <v>1.3</v>
      </c>
      <c r="EL18">
        <v>-1.3</v>
      </c>
      <c r="EM18">
        <v>0.4</v>
      </c>
      <c r="EN18">
        <v>0.5</v>
      </c>
      <c r="EO18">
        <v>-1.3</v>
      </c>
      <c r="EP18">
        <v>1</v>
      </c>
      <c r="EQ18">
        <v>-2.6</v>
      </c>
      <c r="ER18">
        <v>1.9</v>
      </c>
      <c r="ES18">
        <v>1</v>
      </c>
      <c r="ET18">
        <v>-0.6</v>
      </c>
      <c r="EU18">
        <v>-0.4</v>
      </c>
      <c r="EV18">
        <v>1</v>
      </c>
      <c r="EW18">
        <v>-0.7</v>
      </c>
      <c r="EX18">
        <v>-0.2</v>
      </c>
      <c r="EY18">
        <v>0.2</v>
      </c>
      <c r="EZ18">
        <v>-0.5</v>
      </c>
      <c r="FA18">
        <v>0.1</v>
      </c>
      <c r="FB18">
        <v>-1.6</v>
      </c>
      <c r="FC18">
        <v>2</v>
      </c>
      <c r="FD18">
        <v>-0.1</v>
      </c>
      <c r="FE18">
        <v>-0.1</v>
      </c>
      <c r="FF18">
        <v>0.2</v>
      </c>
      <c r="FG18">
        <v>0.8</v>
      </c>
      <c r="FH18">
        <v>-1.1000000000000001</v>
      </c>
      <c r="FI18">
        <v>0.6</v>
      </c>
      <c r="FJ18">
        <v>-0.3</v>
      </c>
      <c r="FK18">
        <v>0.4</v>
      </c>
      <c r="FL18">
        <v>-1</v>
      </c>
      <c r="FM18">
        <v>1.9</v>
      </c>
      <c r="FN18">
        <v>-2.8</v>
      </c>
      <c r="FO18">
        <v>2.9</v>
      </c>
      <c r="FP18">
        <v>0.6</v>
      </c>
      <c r="FQ18">
        <v>0.2</v>
      </c>
      <c r="FR18">
        <v>-0.8</v>
      </c>
      <c r="FS18">
        <v>-0.4</v>
      </c>
      <c r="FT18">
        <v>1.7</v>
      </c>
      <c r="FU18">
        <v>-1.5</v>
      </c>
      <c r="FV18">
        <v>1.2</v>
      </c>
      <c r="FW18">
        <v>-1.2</v>
      </c>
      <c r="FX18">
        <v>1.1000000000000001</v>
      </c>
      <c r="FY18">
        <v>0.8</v>
      </c>
      <c r="FZ18">
        <v>0.1</v>
      </c>
      <c r="GA18">
        <v>0.9</v>
      </c>
      <c r="GB18">
        <v>0.2</v>
      </c>
      <c r="GC18">
        <v>0.2</v>
      </c>
      <c r="GD18">
        <v>-0.2</v>
      </c>
      <c r="GE18">
        <v>0.3</v>
      </c>
      <c r="GF18">
        <v>-0.6</v>
      </c>
      <c r="GG18">
        <v>0.9</v>
      </c>
      <c r="GH18">
        <v>-0.1</v>
      </c>
      <c r="GI18">
        <v>0.5</v>
      </c>
      <c r="GJ18">
        <v>-0.9</v>
      </c>
      <c r="GK18">
        <v>1.1000000000000001</v>
      </c>
      <c r="GL18">
        <v>0.6</v>
      </c>
      <c r="GM18">
        <v>0.4</v>
      </c>
      <c r="GN18">
        <v>-0.4</v>
      </c>
      <c r="GO18">
        <v>-1.2</v>
      </c>
      <c r="GP18">
        <v>0.4</v>
      </c>
      <c r="GQ18">
        <v>0.6</v>
      </c>
      <c r="GR18">
        <v>0</v>
      </c>
      <c r="GS18">
        <v>0.6</v>
      </c>
      <c r="GT18">
        <v>-0.2</v>
      </c>
      <c r="GU18">
        <v>-0.6</v>
      </c>
      <c r="GV18">
        <v>1.5</v>
      </c>
      <c r="GW18">
        <v>-0.5</v>
      </c>
      <c r="GX18">
        <v>0.6</v>
      </c>
      <c r="GY18">
        <v>-1</v>
      </c>
      <c r="GZ18">
        <v>1</v>
      </c>
      <c r="HA18">
        <v>0.7</v>
      </c>
      <c r="HB18">
        <v>-0.2</v>
      </c>
    </row>
    <row r="19" spans="1:211" x14ac:dyDescent="0.3">
      <c r="A19" t="s">
        <v>2</v>
      </c>
      <c r="B19" t="s">
        <v>2</v>
      </c>
    </row>
    <row r="20" spans="1:211" x14ac:dyDescent="0.3">
      <c r="A20" t="s">
        <v>119</v>
      </c>
      <c r="B20" t="s">
        <v>115</v>
      </c>
      <c r="C20">
        <f>_xll.BDH($B$20,$B$16,"1/1/2000","","Dir=H","Dts=H","Sort=A","Quote=C","QtTyp=Y","Days=T","Per=cm","DtFmt=D","UseDPDF=Y","cols=208;rows=1")</f>
        <v>0</v>
      </c>
      <c r="D20">
        <v>0.5</v>
      </c>
      <c r="E20">
        <v>-1.1000000000000001</v>
      </c>
      <c r="F20">
        <v>3.1</v>
      </c>
      <c r="G20">
        <v>2.2000000000000002</v>
      </c>
      <c r="H20">
        <v>2</v>
      </c>
      <c r="I20">
        <v>1.6</v>
      </c>
      <c r="J20">
        <v>0.1</v>
      </c>
      <c r="K20">
        <v>3</v>
      </c>
      <c r="L20">
        <v>0.7</v>
      </c>
      <c r="M20">
        <v>0.7</v>
      </c>
      <c r="N20">
        <v>0.5</v>
      </c>
      <c r="O20">
        <v>2.4</v>
      </c>
      <c r="P20">
        <v>-0.7</v>
      </c>
      <c r="Q20">
        <v>1.5</v>
      </c>
      <c r="R20">
        <v>-0.1</v>
      </c>
      <c r="S20">
        <v>0</v>
      </c>
      <c r="T20">
        <v>0.1</v>
      </c>
      <c r="U20">
        <v>0.3</v>
      </c>
      <c r="V20">
        <v>0.1</v>
      </c>
      <c r="W20">
        <v>0.9</v>
      </c>
      <c r="X20">
        <v>-2.2000000000000002</v>
      </c>
      <c r="Y20">
        <v>1.6</v>
      </c>
      <c r="Z20">
        <v>-1.2</v>
      </c>
      <c r="AA20">
        <v>-4.8</v>
      </c>
      <c r="AB20">
        <v>-3.4</v>
      </c>
      <c r="AC20">
        <v>-3.7</v>
      </c>
      <c r="AD20">
        <v>-2.2000000000000002</v>
      </c>
      <c r="AE20">
        <v>-2</v>
      </c>
      <c r="AF20">
        <v>-3.7</v>
      </c>
      <c r="AG20">
        <v>-2.5</v>
      </c>
      <c r="AH20">
        <v>-2.1</v>
      </c>
      <c r="AI20">
        <v>-0.8</v>
      </c>
      <c r="AJ20">
        <v>0.5</v>
      </c>
      <c r="AK20">
        <v>-3.8</v>
      </c>
      <c r="AL20">
        <v>-1.9</v>
      </c>
      <c r="AM20">
        <v>-0.9</v>
      </c>
      <c r="AN20">
        <v>-0.4</v>
      </c>
      <c r="AO20">
        <v>-1</v>
      </c>
      <c r="AP20">
        <v>-2</v>
      </c>
      <c r="AQ20">
        <v>-2</v>
      </c>
      <c r="AR20">
        <v>0.7</v>
      </c>
      <c r="AS20">
        <v>-1.4</v>
      </c>
      <c r="AT20">
        <v>-1.1000000000000001</v>
      </c>
      <c r="AU20">
        <v>-2.2999999999999998</v>
      </c>
      <c r="AV20">
        <v>-0.1</v>
      </c>
      <c r="AW20">
        <v>-0.6</v>
      </c>
      <c r="AX20">
        <v>-1</v>
      </c>
      <c r="AY20">
        <v>0.7</v>
      </c>
      <c r="AZ20">
        <v>2.5</v>
      </c>
      <c r="BA20">
        <v>1.8</v>
      </c>
      <c r="BB20">
        <v>3</v>
      </c>
      <c r="BC20">
        <v>0.5</v>
      </c>
      <c r="BD20">
        <v>0.6</v>
      </c>
      <c r="BE20">
        <v>2.1</v>
      </c>
      <c r="BF20">
        <v>1.5</v>
      </c>
      <c r="BG20">
        <v>1.4</v>
      </c>
      <c r="BH20">
        <v>0.2</v>
      </c>
      <c r="BI20">
        <v>1.8</v>
      </c>
      <c r="BJ20">
        <v>2.7</v>
      </c>
      <c r="BK20">
        <v>4</v>
      </c>
      <c r="BL20">
        <v>0.9</v>
      </c>
      <c r="BM20">
        <v>1.4</v>
      </c>
      <c r="BN20">
        <v>-0.3</v>
      </c>
      <c r="BO20">
        <v>1.7</v>
      </c>
      <c r="BP20">
        <v>1.5</v>
      </c>
      <c r="BQ20">
        <v>1.2</v>
      </c>
      <c r="BR20">
        <v>2.2999999999999998</v>
      </c>
      <c r="BS20">
        <v>1.2</v>
      </c>
      <c r="BT20">
        <v>1.4</v>
      </c>
      <c r="BU20">
        <v>1.1000000000000001</v>
      </c>
      <c r="BV20">
        <v>0.8</v>
      </c>
      <c r="BW20">
        <v>-1.2</v>
      </c>
      <c r="BX20">
        <v>0.3</v>
      </c>
      <c r="BY20">
        <v>-0.1</v>
      </c>
      <c r="BZ20">
        <v>0.7</v>
      </c>
      <c r="CA20">
        <v>1.4</v>
      </c>
      <c r="CB20">
        <v>1.3</v>
      </c>
      <c r="CC20">
        <v>-0.2</v>
      </c>
      <c r="CD20">
        <v>0.2</v>
      </c>
      <c r="CE20">
        <v>-0.7</v>
      </c>
      <c r="CF20">
        <v>-0.2</v>
      </c>
      <c r="CG20">
        <v>-0.2</v>
      </c>
      <c r="CH20">
        <v>2.5</v>
      </c>
      <c r="CI20">
        <v>-1.8</v>
      </c>
      <c r="CJ20">
        <v>-0.1</v>
      </c>
      <c r="CK20">
        <v>0.3</v>
      </c>
      <c r="CL20">
        <v>2.4</v>
      </c>
      <c r="CM20">
        <v>-2.9</v>
      </c>
      <c r="CN20">
        <v>-2</v>
      </c>
      <c r="CO20">
        <v>-0.8</v>
      </c>
      <c r="CP20">
        <v>-1.3</v>
      </c>
      <c r="CQ20">
        <v>0.2</v>
      </c>
      <c r="CR20">
        <v>-0.5</v>
      </c>
      <c r="CS20">
        <v>-1.9</v>
      </c>
      <c r="CT20">
        <v>-6.1</v>
      </c>
      <c r="CU20">
        <v>1.1000000000000001</v>
      </c>
      <c r="CV20">
        <v>0</v>
      </c>
      <c r="CW20">
        <v>-1.9</v>
      </c>
      <c r="CX20">
        <v>-4</v>
      </c>
      <c r="CY20">
        <v>0.5</v>
      </c>
      <c r="CZ20">
        <v>-1.5</v>
      </c>
      <c r="DA20">
        <v>-1.4</v>
      </c>
      <c r="DB20">
        <v>-0.5</v>
      </c>
      <c r="DC20">
        <v>1</v>
      </c>
      <c r="DD20">
        <v>-0.4</v>
      </c>
      <c r="DE20">
        <v>1.6</v>
      </c>
      <c r="DF20">
        <v>3.5</v>
      </c>
      <c r="DG20">
        <v>-2.6</v>
      </c>
      <c r="DH20">
        <v>-4.3</v>
      </c>
      <c r="DI20">
        <v>-2.1</v>
      </c>
      <c r="DJ20">
        <v>-0.4</v>
      </c>
      <c r="DK20">
        <v>-2.6</v>
      </c>
      <c r="DL20">
        <v>-3.6</v>
      </c>
      <c r="DM20">
        <v>-1.8</v>
      </c>
      <c r="DN20">
        <v>-3.7</v>
      </c>
      <c r="DO20">
        <v>-4.2</v>
      </c>
      <c r="DP20">
        <v>-2.6</v>
      </c>
      <c r="DQ20">
        <v>-2.9</v>
      </c>
      <c r="DR20">
        <v>-2.1</v>
      </c>
      <c r="DS20">
        <v>-2.1</v>
      </c>
      <c r="DT20">
        <v>1</v>
      </c>
      <c r="DU20">
        <v>1.2</v>
      </c>
      <c r="DV20">
        <v>-1.2</v>
      </c>
      <c r="DW20">
        <v>2</v>
      </c>
      <c r="DX20">
        <v>4.0999999999999996</v>
      </c>
      <c r="DY20">
        <v>3</v>
      </c>
      <c r="DZ20">
        <v>3.3</v>
      </c>
      <c r="EA20">
        <v>1.7</v>
      </c>
      <c r="EB20">
        <v>1.7</v>
      </c>
      <c r="EC20">
        <v>0.9</v>
      </c>
      <c r="ED20">
        <v>-0.1</v>
      </c>
      <c r="EE20">
        <v>3.3</v>
      </c>
      <c r="EF20">
        <v>2.8</v>
      </c>
      <c r="EG20">
        <v>-0.2</v>
      </c>
      <c r="EH20">
        <v>1.8</v>
      </c>
      <c r="EI20">
        <v>-1.7</v>
      </c>
      <c r="EJ20">
        <v>0.7</v>
      </c>
      <c r="EK20">
        <v>0.4</v>
      </c>
      <c r="EL20">
        <v>0.7</v>
      </c>
      <c r="EM20">
        <v>1.1000000000000001</v>
      </c>
      <c r="EN20">
        <v>1.5</v>
      </c>
      <c r="EO20">
        <v>0.9</v>
      </c>
      <c r="EP20">
        <v>1.1000000000000001</v>
      </c>
      <c r="EQ20">
        <v>-0.7</v>
      </c>
      <c r="ER20">
        <v>-1.4</v>
      </c>
      <c r="ES20">
        <v>1.7</v>
      </c>
      <c r="ET20">
        <v>0.1</v>
      </c>
      <c r="EU20">
        <v>2.6</v>
      </c>
      <c r="EV20">
        <v>0.6</v>
      </c>
      <c r="EW20">
        <v>-0.9</v>
      </c>
      <c r="EX20">
        <v>-0.6</v>
      </c>
      <c r="EY20">
        <v>0.3</v>
      </c>
      <c r="EZ20">
        <v>-0.8</v>
      </c>
      <c r="FA20">
        <v>-0.2</v>
      </c>
      <c r="FB20">
        <v>-2.7</v>
      </c>
      <c r="FC20">
        <v>1.6</v>
      </c>
      <c r="FD20">
        <v>-0.1</v>
      </c>
      <c r="FE20">
        <v>-0.4</v>
      </c>
      <c r="FF20">
        <v>0.1</v>
      </c>
      <c r="FG20">
        <v>0.7</v>
      </c>
      <c r="FH20">
        <v>-0.9</v>
      </c>
      <c r="FI20">
        <v>0.5</v>
      </c>
      <c r="FJ20">
        <v>0.4</v>
      </c>
      <c r="FK20">
        <v>0.5</v>
      </c>
      <c r="FL20">
        <v>0</v>
      </c>
      <c r="FM20">
        <v>1.9</v>
      </c>
      <c r="FN20">
        <v>0.2</v>
      </c>
      <c r="FO20">
        <v>0.6</v>
      </c>
      <c r="FP20">
        <v>1.6</v>
      </c>
      <c r="FQ20">
        <v>2.2999999999999998</v>
      </c>
      <c r="FR20">
        <v>0.9</v>
      </c>
      <c r="FS20">
        <v>0.2</v>
      </c>
      <c r="FT20">
        <v>2.5</v>
      </c>
      <c r="FU20">
        <v>0.3</v>
      </c>
      <c r="FV20">
        <v>2</v>
      </c>
      <c r="FW20">
        <v>0.1</v>
      </c>
      <c r="FX20">
        <v>1.9</v>
      </c>
      <c r="FY20">
        <v>0.8</v>
      </c>
      <c r="FZ20">
        <v>4.0999999999999996</v>
      </c>
      <c r="GA20">
        <v>3.1</v>
      </c>
      <c r="GB20">
        <v>2.2000000000000002</v>
      </c>
      <c r="GC20">
        <v>1.3</v>
      </c>
      <c r="GD20">
        <v>2.5</v>
      </c>
      <c r="GE20">
        <v>4.8</v>
      </c>
      <c r="GF20">
        <v>2.9</v>
      </c>
      <c r="GG20">
        <v>5.5</v>
      </c>
      <c r="GH20">
        <v>3.8</v>
      </c>
      <c r="GI20">
        <v>5.6</v>
      </c>
      <c r="GJ20">
        <v>3.7</v>
      </c>
      <c r="GK20">
        <v>4.2</v>
      </c>
      <c r="GL20">
        <v>5.6</v>
      </c>
      <c r="GM20">
        <v>4</v>
      </c>
      <c r="GN20">
        <v>3.9</v>
      </c>
      <c r="GO20">
        <v>2.8</v>
      </c>
      <c r="GP20">
        <v>2.8</v>
      </c>
      <c r="GQ20">
        <v>1.5</v>
      </c>
      <c r="GR20">
        <v>2</v>
      </c>
      <c r="GS20">
        <v>1.8</v>
      </c>
      <c r="GT20">
        <v>1.6</v>
      </c>
      <c r="GU20">
        <v>0.4</v>
      </c>
      <c r="GV20">
        <v>2.9</v>
      </c>
      <c r="GW20">
        <v>1.2</v>
      </c>
      <c r="GX20">
        <v>1.2</v>
      </c>
      <c r="GY20">
        <v>-0.2</v>
      </c>
      <c r="GZ20">
        <v>1.2</v>
      </c>
      <c r="HA20">
        <v>3.2</v>
      </c>
      <c r="HB20">
        <v>2.6</v>
      </c>
    </row>
    <row r="21" spans="1:211" x14ac:dyDescent="0.3">
      <c r="A21" t="s">
        <v>120</v>
      </c>
      <c r="B21" t="s">
        <v>116</v>
      </c>
      <c r="C21">
        <f>_xll.BDH($B$21,$B$16,"1/1/2000","","Dir=H","Dts=H","Sort=A","Quote=C","QtTyp=Y","Days=T","Per=cm","DtFmt=D","UseDPDF=Y","cols=208;rows=1")</f>
        <v>-0.5</v>
      </c>
      <c r="D21">
        <v>1.4</v>
      </c>
      <c r="E21">
        <v>-1.1000000000000001</v>
      </c>
      <c r="F21">
        <v>1</v>
      </c>
      <c r="G21">
        <v>0.1</v>
      </c>
      <c r="H21">
        <v>-0.5</v>
      </c>
      <c r="I21">
        <v>-0.3</v>
      </c>
      <c r="J21">
        <v>-0.5</v>
      </c>
      <c r="K21">
        <v>-0.5</v>
      </c>
      <c r="L21">
        <v>0.7</v>
      </c>
      <c r="M21">
        <v>0.2</v>
      </c>
      <c r="N21">
        <v>0.5</v>
      </c>
      <c r="O21">
        <v>1.4</v>
      </c>
      <c r="P21">
        <v>-1.7</v>
      </c>
      <c r="Q21">
        <v>1.1000000000000001</v>
      </c>
      <c r="R21">
        <v>-0.6</v>
      </c>
      <c r="S21">
        <v>0.2</v>
      </c>
      <c r="T21">
        <v>-0.4</v>
      </c>
      <c r="U21">
        <v>-0.1</v>
      </c>
      <c r="V21">
        <v>-0.7</v>
      </c>
      <c r="W21">
        <v>0.3</v>
      </c>
      <c r="X21">
        <v>-2.4</v>
      </c>
      <c r="Y21">
        <v>4.0999999999999996</v>
      </c>
      <c r="Z21">
        <v>-2.2000000000000002</v>
      </c>
      <c r="AA21">
        <v>-2.2000000000000002</v>
      </c>
      <c r="AB21">
        <v>-0.3</v>
      </c>
      <c r="AC21">
        <v>0.7</v>
      </c>
      <c r="AD21">
        <v>1</v>
      </c>
      <c r="AE21">
        <v>0.4</v>
      </c>
      <c r="AF21">
        <v>-2.1</v>
      </c>
      <c r="AG21">
        <v>1.1000000000000001</v>
      </c>
      <c r="AH21">
        <v>-0.3</v>
      </c>
      <c r="AI21">
        <v>1.7</v>
      </c>
      <c r="AJ21">
        <v>-1.2</v>
      </c>
      <c r="AK21">
        <v>-0.4</v>
      </c>
      <c r="AL21">
        <v>-0.2</v>
      </c>
      <c r="AM21">
        <v>-1.3</v>
      </c>
      <c r="AN21">
        <v>0.2</v>
      </c>
      <c r="AO21">
        <v>0.1</v>
      </c>
      <c r="AP21">
        <v>0</v>
      </c>
      <c r="AQ21">
        <v>0.4</v>
      </c>
      <c r="AR21">
        <v>0.6</v>
      </c>
      <c r="AS21">
        <v>-1</v>
      </c>
      <c r="AT21">
        <v>0</v>
      </c>
      <c r="AU21">
        <v>0.4</v>
      </c>
      <c r="AV21">
        <v>1.1000000000000001</v>
      </c>
      <c r="AW21">
        <v>-0.9</v>
      </c>
      <c r="AX21">
        <v>-0.6</v>
      </c>
      <c r="AY21">
        <v>0.4</v>
      </c>
      <c r="AZ21">
        <v>2</v>
      </c>
      <c r="BA21">
        <v>-0.6</v>
      </c>
      <c r="BB21">
        <v>1.2</v>
      </c>
      <c r="BC21">
        <v>-2.1</v>
      </c>
      <c r="BD21">
        <v>0.7</v>
      </c>
      <c r="BE21">
        <v>0.5</v>
      </c>
      <c r="BF21">
        <v>-0.6</v>
      </c>
      <c r="BG21">
        <v>0.3</v>
      </c>
      <c r="BH21">
        <v>-0.1</v>
      </c>
      <c r="BI21">
        <v>0.7</v>
      </c>
      <c r="BJ21">
        <v>0.3</v>
      </c>
      <c r="BK21">
        <v>1.7</v>
      </c>
      <c r="BL21">
        <v>-1.1000000000000001</v>
      </c>
      <c r="BM21">
        <v>-0.1</v>
      </c>
      <c r="BN21">
        <v>-0.5</v>
      </c>
      <c r="BO21">
        <v>-0.1</v>
      </c>
      <c r="BP21">
        <v>0.5</v>
      </c>
      <c r="BQ21">
        <v>0.2</v>
      </c>
      <c r="BR21">
        <v>0.5</v>
      </c>
      <c r="BS21">
        <v>-0.8</v>
      </c>
      <c r="BT21">
        <v>0.1</v>
      </c>
      <c r="BU21">
        <v>0.4</v>
      </c>
      <c r="BV21">
        <v>0</v>
      </c>
      <c r="BW21">
        <v>-0.3</v>
      </c>
      <c r="BX21">
        <v>0.4</v>
      </c>
      <c r="BY21">
        <v>-0.5</v>
      </c>
      <c r="BZ21">
        <v>0.3</v>
      </c>
      <c r="CA21">
        <v>0.6</v>
      </c>
      <c r="CB21">
        <v>0.4</v>
      </c>
      <c r="CC21">
        <v>-1.3</v>
      </c>
      <c r="CD21">
        <v>0.9</v>
      </c>
      <c r="CE21">
        <v>-1.6</v>
      </c>
      <c r="CF21">
        <v>0.6</v>
      </c>
      <c r="CG21">
        <v>0.4</v>
      </c>
      <c r="CH21">
        <v>2.7</v>
      </c>
      <c r="CI21">
        <v>-4.5</v>
      </c>
      <c r="CJ21">
        <v>2.1</v>
      </c>
      <c r="CK21">
        <v>-0.1</v>
      </c>
      <c r="CL21">
        <v>2.4</v>
      </c>
      <c r="CM21">
        <v>-4.7</v>
      </c>
      <c r="CN21">
        <v>1.3</v>
      </c>
      <c r="CO21">
        <v>0</v>
      </c>
      <c r="CP21">
        <v>0.4</v>
      </c>
      <c r="CQ21">
        <v>-0.2</v>
      </c>
      <c r="CR21">
        <v>-0.1</v>
      </c>
      <c r="CS21">
        <v>-1</v>
      </c>
      <c r="CT21">
        <v>-1.7</v>
      </c>
      <c r="CU21">
        <v>2.8</v>
      </c>
      <c r="CV21">
        <v>1</v>
      </c>
      <c r="CW21">
        <v>-2</v>
      </c>
      <c r="CX21">
        <v>0.3</v>
      </c>
      <c r="CY21">
        <v>-0.2</v>
      </c>
      <c r="CZ21">
        <v>-0.7</v>
      </c>
      <c r="DA21">
        <v>0.1</v>
      </c>
      <c r="DB21">
        <v>1.3</v>
      </c>
      <c r="DC21">
        <v>1.3</v>
      </c>
      <c r="DD21">
        <v>-1.5</v>
      </c>
      <c r="DE21">
        <v>1</v>
      </c>
      <c r="DF21">
        <v>0.2</v>
      </c>
      <c r="DG21">
        <v>-3.3</v>
      </c>
      <c r="DH21">
        <v>-0.7</v>
      </c>
      <c r="DI21">
        <v>0.2</v>
      </c>
      <c r="DJ21">
        <v>2</v>
      </c>
      <c r="DK21">
        <v>-2.4</v>
      </c>
      <c r="DL21">
        <v>-1.7</v>
      </c>
      <c r="DM21">
        <v>2</v>
      </c>
      <c r="DN21">
        <v>-0.7</v>
      </c>
      <c r="DO21">
        <v>0.8</v>
      </c>
      <c r="DP21">
        <v>0.2</v>
      </c>
      <c r="DQ21">
        <v>0.6</v>
      </c>
      <c r="DR21">
        <v>1</v>
      </c>
      <c r="DS21">
        <v>-3.3</v>
      </c>
      <c r="DT21">
        <v>2.5</v>
      </c>
      <c r="DU21">
        <v>0.4</v>
      </c>
      <c r="DV21">
        <v>-0.4</v>
      </c>
      <c r="DW21">
        <v>0.8</v>
      </c>
      <c r="DX21">
        <v>0.3</v>
      </c>
      <c r="DY21">
        <v>0.9</v>
      </c>
      <c r="DZ21">
        <v>-0.5</v>
      </c>
      <c r="EA21">
        <v>-0.7</v>
      </c>
      <c r="EB21">
        <v>0.2</v>
      </c>
      <c r="EC21">
        <v>-0.2</v>
      </c>
      <c r="ED21">
        <v>0</v>
      </c>
      <c r="EE21">
        <v>0</v>
      </c>
      <c r="EF21">
        <v>2</v>
      </c>
      <c r="EG21">
        <v>-2.5</v>
      </c>
      <c r="EH21">
        <v>1.6</v>
      </c>
      <c r="EI21">
        <v>-2.7</v>
      </c>
      <c r="EJ21">
        <v>2.7</v>
      </c>
      <c r="EK21">
        <v>0.6</v>
      </c>
      <c r="EL21">
        <v>-0.2</v>
      </c>
      <c r="EM21">
        <v>-0.3</v>
      </c>
      <c r="EN21">
        <v>0.6</v>
      </c>
      <c r="EO21">
        <v>-0.8</v>
      </c>
      <c r="EP21">
        <v>0.2</v>
      </c>
      <c r="EQ21">
        <v>-1.8</v>
      </c>
      <c r="ER21">
        <v>1.3</v>
      </c>
      <c r="ES21">
        <v>0.5</v>
      </c>
      <c r="ET21">
        <v>0</v>
      </c>
      <c r="EU21">
        <v>-0.2</v>
      </c>
      <c r="EV21">
        <v>0.7</v>
      </c>
      <c r="EW21">
        <v>-0.9</v>
      </c>
      <c r="EX21">
        <v>0.1</v>
      </c>
      <c r="EY21">
        <v>0.6</v>
      </c>
      <c r="EZ21">
        <v>-0.5</v>
      </c>
      <c r="FA21">
        <v>-0.2</v>
      </c>
      <c r="FB21">
        <v>-2.2999999999999998</v>
      </c>
      <c r="FC21">
        <v>2.5</v>
      </c>
      <c r="FD21">
        <v>-0.4</v>
      </c>
      <c r="FE21">
        <v>0.2</v>
      </c>
      <c r="FF21">
        <v>0.5</v>
      </c>
      <c r="FG21">
        <v>0.4</v>
      </c>
      <c r="FH21">
        <v>-0.9</v>
      </c>
      <c r="FI21">
        <v>0.5</v>
      </c>
      <c r="FJ21">
        <v>0</v>
      </c>
      <c r="FK21">
        <v>0.7</v>
      </c>
      <c r="FL21">
        <v>-1</v>
      </c>
      <c r="FM21">
        <v>1.7</v>
      </c>
      <c r="FN21">
        <v>-3.9</v>
      </c>
      <c r="FO21">
        <v>2.9</v>
      </c>
      <c r="FP21">
        <v>0.6</v>
      </c>
      <c r="FQ21">
        <v>0.9</v>
      </c>
      <c r="FR21">
        <v>-0.9</v>
      </c>
      <c r="FS21">
        <v>-0.3</v>
      </c>
      <c r="FT21">
        <v>1.4</v>
      </c>
      <c r="FU21">
        <v>-1.6</v>
      </c>
      <c r="FV21">
        <v>1.7</v>
      </c>
      <c r="FW21">
        <v>-1.2</v>
      </c>
      <c r="FX21">
        <v>0.8</v>
      </c>
      <c r="FY21">
        <v>0.6</v>
      </c>
      <c r="FZ21">
        <v>-0.7</v>
      </c>
      <c r="GA21">
        <v>1.9</v>
      </c>
      <c r="GB21">
        <v>-0.3</v>
      </c>
      <c r="GC21">
        <v>-0.1</v>
      </c>
      <c r="GD21">
        <v>0.4</v>
      </c>
      <c r="GE21">
        <v>1.9</v>
      </c>
      <c r="GF21">
        <v>-0.5</v>
      </c>
      <c r="GG21">
        <v>0.8</v>
      </c>
      <c r="GH21">
        <v>0</v>
      </c>
      <c r="GI21">
        <v>0.6</v>
      </c>
      <c r="GJ21">
        <v>-1</v>
      </c>
      <c r="GK21">
        <v>1.1000000000000001</v>
      </c>
      <c r="GL21">
        <v>0.6</v>
      </c>
      <c r="GM21">
        <v>0.4</v>
      </c>
      <c r="GN21">
        <v>-0.4</v>
      </c>
      <c r="GO21">
        <v>-1.2</v>
      </c>
      <c r="GP21">
        <v>0.4</v>
      </c>
      <c r="GQ21">
        <v>0.6</v>
      </c>
      <c r="GR21">
        <v>0</v>
      </c>
      <c r="GS21">
        <v>0.6</v>
      </c>
      <c r="GT21">
        <v>-0.2</v>
      </c>
      <c r="GU21">
        <v>-0.6</v>
      </c>
      <c r="GV21">
        <v>1.5</v>
      </c>
      <c r="GW21">
        <v>-0.5</v>
      </c>
      <c r="GX21">
        <v>0.6</v>
      </c>
      <c r="GY21">
        <v>-1</v>
      </c>
      <c r="GZ21">
        <v>1</v>
      </c>
      <c r="HA21">
        <v>0.7</v>
      </c>
      <c r="HB21">
        <v>-0.2</v>
      </c>
    </row>
    <row r="22" spans="1:211" x14ac:dyDescent="0.3">
      <c r="A22" t="s">
        <v>2</v>
      </c>
      <c r="B22" t="s">
        <v>2</v>
      </c>
    </row>
    <row r="23" spans="1:211" x14ac:dyDescent="0.3">
      <c r="A23" t="s">
        <v>174</v>
      </c>
      <c r="B23" t="s">
        <v>117</v>
      </c>
      <c r="C23">
        <f>_xll.BDH($B$23,$B$16,"1/1/2000","","Dir=H","Dts=H","Sort=A","Quote=C","QtTyp=Y","Days=T","Per=cm","DtFmt=D","UseDPDF=Y","cols=208;rows=1")</f>
        <v>-5.5</v>
      </c>
      <c r="D23">
        <v>1.7</v>
      </c>
      <c r="E23">
        <v>1.3</v>
      </c>
      <c r="F23">
        <v>-7.6</v>
      </c>
      <c r="G23">
        <v>-3.7</v>
      </c>
      <c r="H23">
        <v>-5.2</v>
      </c>
      <c r="I23">
        <v>-2.2000000000000002</v>
      </c>
      <c r="J23">
        <v>-4.4000000000000004</v>
      </c>
      <c r="K23">
        <v>-4.8</v>
      </c>
      <c r="L23">
        <v>-0.5</v>
      </c>
      <c r="M23">
        <v>-3.7</v>
      </c>
      <c r="N23">
        <v>-5</v>
      </c>
      <c r="O23">
        <v>0.7</v>
      </c>
      <c r="P23">
        <v>0</v>
      </c>
      <c r="Q23">
        <v>-2.4</v>
      </c>
      <c r="R23">
        <v>5</v>
      </c>
      <c r="S23">
        <v>5</v>
      </c>
      <c r="T23">
        <v>5.5</v>
      </c>
      <c r="U23">
        <v>1.1000000000000001</v>
      </c>
      <c r="V23">
        <v>2.8</v>
      </c>
      <c r="W23">
        <v>8.5</v>
      </c>
      <c r="X23">
        <v>7</v>
      </c>
      <c r="Y23">
        <v>9.3000000000000007</v>
      </c>
      <c r="Z23">
        <v>14</v>
      </c>
      <c r="AA23">
        <v>2.1</v>
      </c>
      <c r="AB23">
        <v>3.1</v>
      </c>
      <c r="AC23">
        <v>4.8</v>
      </c>
      <c r="AD23">
        <v>2.2000000000000002</v>
      </c>
      <c r="AE23">
        <v>2.8</v>
      </c>
      <c r="AF23">
        <v>2</v>
      </c>
      <c r="AG23">
        <v>4.3</v>
      </c>
      <c r="AH23">
        <v>5.9</v>
      </c>
      <c r="AI23">
        <v>1.1000000000000001</v>
      </c>
      <c r="AJ23">
        <v>3.4</v>
      </c>
      <c r="AK23">
        <v>-1.8</v>
      </c>
      <c r="AL23">
        <v>-0.5</v>
      </c>
      <c r="AM23">
        <v>3.3</v>
      </c>
      <c r="AN23">
        <v>-1</v>
      </c>
      <c r="AO23">
        <v>-0.7</v>
      </c>
      <c r="AP23">
        <v>1.6</v>
      </c>
      <c r="AQ23">
        <v>-0.8</v>
      </c>
      <c r="AR23">
        <v>1.5</v>
      </c>
      <c r="AS23">
        <v>2.7</v>
      </c>
      <c r="AT23">
        <v>0.2</v>
      </c>
      <c r="AU23">
        <v>2.4</v>
      </c>
      <c r="AV23">
        <v>0.3</v>
      </c>
      <c r="AW23">
        <v>0.9</v>
      </c>
      <c r="AX23">
        <v>-1.3</v>
      </c>
      <c r="AY23">
        <v>1</v>
      </c>
      <c r="AZ23">
        <v>2.8</v>
      </c>
      <c r="BA23">
        <v>-1.7</v>
      </c>
      <c r="BB23">
        <v>-0.4</v>
      </c>
      <c r="BC23">
        <v>0.4</v>
      </c>
      <c r="BD23">
        <v>-1.6</v>
      </c>
      <c r="BE23">
        <v>-2.9</v>
      </c>
      <c r="BF23">
        <v>-4.5</v>
      </c>
      <c r="BG23">
        <v>-3.4</v>
      </c>
      <c r="BH23">
        <v>-1.4</v>
      </c>
      <c r="BI23">
        <v>1.7</v>
      </c>
      <c r="BJ23">
        <v>1.6</v>
      </c>
      <c r="BK23">
        <v>0.8</v>
      </c>
      <c r="BL23">
        <v>-2</v>
      </c>
      <c r="BM23">
        <v>1.2</v>
      </c>
      <c r="BN23">
        <v>1.1000000000000001</v>
      </c>
      <c r="BO23">
        <v>0.9</v>
      </c>
      <c r="BP23">
        <v>3.9</v>
      </c>
      <c r="BQ23">
        <v>3.2</v>
      </c>
      <c r="BR23">
        <v>1.6</v>
      </c>
      <c r="BS23">
        <v>5</v>
      </c>
      <c r="BT23">
        <v>1</v>
      </c>
      <c r="BU23">
        <v>2</v>
      </c>
      <c r="BV23">
        <v>0.6</v>
      </c>
      <c r="BW23">
        <v>0.9</v>
      </c>
      <c r="BX23">
        <v>4.0999999999999996</v>
      </c>
      <c r="BY23">
        <v>3.9</v>
      </c>
      <c r="BZ23">
        <v>6.3</v>
      </c>
      <c r="CA23">
        <v>5</v>
      </c>
      <c r="CB23">
        <v>2</v>
      </c>
      <c r="CC23">
        <v>3.8</v>
      </c>
      <c r="CD23">
        <v>8.4</v>
      </c>
      <c r="CE23">
        <v>6.7</v>
      </c>
      <c r="CF23">
        <v>10.199999999999999</v>
      </c>
      <c r="CG23">
        <v>13.5</v>
      </c>
      <c r="CH23">
        <v>23.4</v>
      </c>
      <c r="CI23">
        <v>-8.9</v>
      </c>
      <c r="CJ23">
        <v>-4.3</v>
      </c>
      <c r="CK23">
        <v>-1.7</v>
      </c>
      <c r="CL23">
        <v>-6.2</v>
      </c>
      <c r="CM23">
        <v>-1.7</v>
      </c>
      <c r="CN23">
        <v>-1.3</v>
      </c>
      <c r="CO23">
        <v>-1.8</v>
      </c>
      <c r="CP23">
        <v>-1.8</v>
      </c>
      <c r="CQ23">
        <v>-5.9</v>
      </c>
      <c r="CR23">
        <v>-6.8</v>
      </c>
      <c r="CS23">
        <v>-11.3</v>
      </c>
      <c r="CT23">
        <v>-16.899999999999999</v>
      </c>
      <c r="CU23">
        <v>15.2</v>
      </c>
      <c r="CV23">
        <v>7</v>
      </c>
      <c r="CW23">
        <v>-1.1000000000000001</v>
      </c>
      <c r="CX23">
        <v>-1.9</v>
      </c>
      <c r="CY23">
        <v>-4.9000000000000004</v>
      </c>
      <c r="CZ23">
        <v>-6.8</v>
      </c>
      <c r="DA23">
        <v>-8</v>
      </c>
      <c r="DB23">
        <v>-8.1</v>
      </c>
      <c r="DC23">
        <v>-8</v>
      </c>
      <c r="DD23">
        <v>-9.4</v>
      </c>
      <c r="DE23">
        <v>-12.3</v>
      </c>
      <c r="DF23">
        <v>-12.6</v>
      </c>
      <c r="DG23">
        <v>-13.8</v>
      </c>
      <c r="DH23">
        <v>1.8</v>
      </c>
      <c r="DI23">
        <v>5.8</v>
      </c>
      <c r="DJ23">
        <v>4.3</v>
      </c>
      <c r="DK23">
        <v>2.5</v>
      </c>
      <c r="DL23">
        <v>5.2</v>
      </c>
      <c r="DM23">
        <v>2.9</v>
      </c>
      <c r="DN23">
        <v>1.3</v>
      </c>
      <c r="DO23">
        <v>1.3</v>
      </c>
      <c r="DP23">
        <v>0.5</v>
      </c>
      <c r="DQ23">
        <v>-2.2999999999999998</v>
      </c>
      <c r="DR23">
        <v>-0.4</v>
      </c>
      <c r="DS23">
        <v>-6.1</v>
      </c>
      <c r="DT23">
        <v>-20.8</v>
      </c>
      <c r="DU23">
        <v>-14.8</v>
      </c>
      <c r="DV23">
        <v>-10.9</v>
      </c>
      <c r="DW23">
        <v>-9.3000000000000007</v>
      </c>
      <c r="DX23">
        <v>-5.9</v>
      </c>
      <c r="DY23">
        <v>-4</v>
      </c>
      <c r="DZ23">
        <v>-2</v>
      </c>
      <c r="EA23">
        <v>0.4</v>
      </c>
      <c r="EB23">
        <v>3.3</v>
      </c>
      <c r="EC23">
        <v>10.7</v>
      </c>
      <c r="ED23">
        <v>8.9</v>
      </c>
      <c r="EE23">
        <v>16.899999999999999</v>
      </c>
      <c r="EF23">
        <v>20.399999999999999</v>
      </c>
      <c r="EG23">
        <v>9.8000000000000007</v>
      </c>
      <c r="EH23">
        <v>8.1999999999999993</v>
      </c>
      <c r="EI23">
        <v>9.4</v>
      </c>
      <c r="EJ23">
        <v>2.4</v>
      </c>
      <c r="EK23">
        <v>6.8</v>
      </c>
      <c r="EL23">
        <v>4.8</v>
      </c>
      <c r="EM23">
        <v>5.4</v>
      </c>
      <c r="EN23">
        <v>6.6</v>
      </c>
      <c r="EO23">
        <v>5</v>
      </c>
      <c r="EP23">
        <v>3.1</v>
      </c>
      <c r="EQ23">
        <v>0.8</v>
      </c>
      <c r="ER23">
        <v>-0.4</v>
      </c>
      <c r="ES23">
        <v>6.3</v>
      </c>
      <c r="ET23">
        <v>-0.3</v>
      </c>
      <c r="EU23">
        <v>-0.7</v>
      </c>
      <c r="EV23">
        <v>1.4</v>
      </c>
      <c r="EW23">
        <v>-2</v>
      </c>
      <c r="EX23">
        <v>-1</v>
      </c>
      <c r="EY23">
        <v>-1.9</v>
      </c>
      <c r="EZ23">
        <v>-5.2</v>
      </c>
      <c r="FA23">
        <v>-5.2</v>
      </c>
      <c r="FB23">
        <v>-5.2</v>
      </c>
      <c r="FC23">
        <v>-6.1</v>
      </c>
      <c r="FD23">
        <v>-6.3</v>
      </c>
      <c r="FE23">
        <v>-8.6999999999999993</v>
      </c>
      <c r="FF23">
        <v>-1</v>
      </c>
      <c r="FG23">
        <v>-0.1</v>
      </c>
      <c r="FH23">
        <v>-0.7</v>
      </c>
      <c r="FI23">
        <v>-1.5</v>
      </c>
      <c r="FJ23">
        <v>0.5</v>
      </c>
      <c r="FK23">
        <v>-0.3</v>
      </c>
      <c r="FL23">
        <v>3</v>
      </c>
      <c r="FM23">
        <v>3</v>
      </c>
      <c r="FN23">
        <v>4.3</v>
      </c>
      <c r="FO23">
        <v>7</v>
      </c>
      <c r="FP23">
        <v>5.6</v>
      </c>
      <c r="FQ23">
        <v>4.0999999999999996</v>
      </c>
      <c r="FR23">
        <v>1.2</v>
      </c>
      <c r="FS23">
        <v>-0.3</v>
      </c>
      <c r="FT23">
        <v>1.1000000000000001</v>
      </c>
      <c r="FU23">
        <v>2.7</v>
      </c>
      <c r="FV23">
        <v>2.2000000000000002</v>
      </c>
      <c r="FW23">
        <v>2.2999999999999998</v>
      </c>
      <c r="FX23">
        <v>0.7</v>
      </c>
      <c r="FY23">
        <v>0.4</v>
      </c>
      <c r="FZ23">
        <v>4.3</v>
      </c>
      <c r="GA23">
        <v>3.6</v>
      </c>
      <c r="GB23">
        <v>5.5</v>
      </c>
      <c r="GC23">
        <v>7.9</v>
      </c>
      <c r="GD23">
        <v>8.5</v>
      </c>
      <c r="GE23">
        <v>9.9</v>
      </c>
      <c r="GF23">
        <v>9</v>
      </c>
      <c r="GG23">
        <v>9.3000000000000007</v>
      </c>
      <c r="GH23">
        <v>6.2</v>
      </c>
      <c r="GI23">
        <v>7</v>
      </c>
      <c r="GJ23">
        <v>7.6</v>
      </c>
      <c r="GK23">
        <v>10.3</v>
      </c>
      <c r="GL23">
        <v>4.2</v>
      </c>
      <c r="GM23">
        <v>9.6999999999999993</v>
      </c>
      <c r="GN23">
        <v>8.6999999999999993</v>
      </c>
      <c r="GO23">
        <v>4.5999999999999996</v>
      </c>
      <c r="GP23">
        <v>6</v>
      </c>
      <c r="GQ23">
        <v>4.2</v>
      </c>
      <c r="GR23">
        <v>5.9</v>
      </c>
      <c r="GS23">
        <v>3.4</v>
      </c>
      <c r="GT23">
        <v>8.5</v>
      </c>
      <c r="GU23">
        <v>9.1999999999999993</v>
      </c>
      <c r="GV23">
        <v>6.4</v>
      </c>
      <c r="GW23">
        <v>5.7</v>
      </c>
      <c r="GX23">
        <v>6.4</v>
      </c>
      <c r="GY23">
        <v>1.7</v>
      </c>
      <c r="GZ23">
        <v>5.3</v>
      </c>
      <c r="HA23">
        <v>7.1</v>
      </c>
      <c r="HB23">
        <v>15.8</v>
      </c>
    </row>
    <row r="24" spans="1:211" x14ac:dyDescent="0.3">
      <c r="A24" t="s">
        <v>121</v>
      </c>
      <c r="B24" t="s">
        <v>118</v>
      </c>
      <c r="C24">
        <f>_xll.BDH($B$24,$B$16,"1/1/2000","","Dir=H","Dts=H","Sort=A","Quote=C","QtTyp=Y","Days=T","Per=cm","DtFmt=D","UseDPDF=Y","cols=208;rows=1")</f>
        <v>-1</v>
      </c>
      <c r="D24">
        <v>3.1</v>
      </c>
      <c r="E24">
        <v>2.6</v>
      </c>
      <c r="F24">
        <v>-6.4</v>
      </c>
      <c r="G24">
        <v>0.7</v>
      </c>
      <c r="H24">
        <v>-0.6</v>
      </c>
      <c r="I24">
        <v>2.2999999999999998</v>
      </c>
      <c r="J24">
        <v>-1.2</v>
      </c>
      <c r="K24">
        <v>-2.9</v>
      </c>
      <c r="L24">
        <v>0.9</v>
      </c>
      <c r="M24">
        <v>1.1000000000000001</v>
      </c>
      <c r="N24">
        <v>-3.3</v>
      </c>
      <c r="O24">
        <v>5</v>
      </c>
      <c r="P24">
        <v>2.4</v>
      </c>
      <c r="Q24">
        <v>0.1</v>
      </c>
      <c r="R24">
        <v>0.7</v>
      </c>
      <c r="S24">
        <v>0.7</v>
      </c>
      <c r="T24">
        <v>-0.1</v>
      </c>
      <c r="U24">
        <v>-2</v>
      </c>
      <c r="V24">
        <v>0.5</v>
      </c>
      <c r="W24">
        <v>2.4</v>
      </c>
      <c r="X24">
        <v>-0.4</v>
      </c>
      <c r="Y24">
        <v>3.3</v>
      </c>
      <c r="Z24">
        <v>0.8</v>
      </c>
      <c r="AA24">
        <v>-5.9</v>
      </c>
      <c r="AB24">
        <v>3.5</v>
      </c>
      <c r="AC24">
        <v>1.7</v>
      </c>
      <c r="AD24">
        <v>-1.8</v>
      </c>
      <c r="AE24">
        <v>1.2</v>
      </c>
      <c r="AF24">
        <v>-0.8</v>
      </c>
      <c r="AG24">
        <v>0.1</v>
      </c>
      <c r="AH24">
        <v>2.1</v>
      </c>
      <c r="AI24">
        <v>-2.2999999999999998</v>
      </c>
      <c r="AJ24">
        <v>1.9</v>
      </c>
      <c r="AK24">
        <v>-1.9</v>
      </c>
      <c r="AL24">
        <v>2.2000000000000002</v>
      </c>
      <c r="AM24">
        <v>-2.4</v>
      </c>
      <c r="AN24">
        <v>-0.9</v>
      </c>
      <c r="AO24">
        <v>2.1</v>
      </c>
      <c r="AP24">
        <v>0.5</v>
      </c>
      <c r="AQ24">
        <v>-1.2</v>
      </c>
      <c r="AR24">
        <v>1.5</v>
      </c>
      <c r="AS24">
        <v>1.2</v>
      </c>
      <c r="AT24">
        <v>-0.4</v>
      </c>
      <c r="AU24">
        <v>-0.2</v>
      </c>
      <c r="AV24">
        <v>-0.2</v>
      </c>
      <c r="AW24">
        <v>-1.3</v>
      </c>
      <c r="AX24">
        <v>0</v>
      </c>
      <c r="AY24">
        <v>-0.2</v>
      </c>
      <c r="AZ24">
        <v>0.9</v>
      </c>
      <c r="BA24">
        <v>-2.2999999999999998</v>
      </c>
      <c r="BB24">
        <v>1.8</v>
      </c>
      <c r="BC24">
        <v>-0.5</v>
      </c>
      <c r="BD24">
        <v>-0.5</v>
      </c>
      <c r="BE24">
        <v>-0.1</v>
      </c>
      <c r="BF24">
        <v>-2</v>
      </c>
      <c r="BG24">
        <v>0.9</v>
      </c>
      <c r="BH24">
        <v>1.9</v>
      </c>
      <c r="BI24">
        <v>1.8</v>
      </c>
      <c r="BJ24">
        <v>-0.1</v>
      </c>
      <c r="BK24">
        <v>-1</v>
      </c>
      <c r="BL24">
        <v>-1.8</v>
      </c>
      <c r="BM24">
        <v>0.8</v>
      </c>
      <c r="BN24">
        <v>1.8</v>
      </c>
      <c r="BO24">
        <v>-0.7</v>
      </c>
      <c r="BP24">
        <v>2.4</v>
      </c>
      <c r="BQ24">
        <v>-0.7</v>
      </c>
      <c r="BR24">
        <v>-3.6</v>
      </c>
      <c r="BS24">
        <v>4.3</v>
      </c>
      <c r="BT24">
        <v>-1.9</v>
      </c>
      <c r="BU24">
        <v>2.8</v>
      </c>
      <c r="BV24">
        <v>-1.5</v>
      </c>
      <c r="BW24">
        <v>-0.6</v>
      </c>
      <c r="BX24">
        <v>1.3</v>
      </c>
      <c r="BY24">
        <v>0.6</v>
      </c>
      <c r="BZ24">
        <v>4.2</v>
      </c>
      <c r="CA24">
        <v>-1.9</v>
      </c>
      <c r="CB24">
        <v>-0.4</v>
      </c>
      <c r="CC24">
        <v>1</v>
      </c>
      <c r="CD24">
        <v>0.7</v>
      </c>
      <c r="CE24">
        <v>2.7</v>
      </c>
      <c r="CF24">
        <v>1.3</v>
      </c>
      <c r="CG24">
        <v>5.9</v>
      </c>
      <c r="CH24">
        <v>7.1</v>
      </c>
      <c r="CI24">
        <v>-26.7</v>
      </c>
      <c r="CJ24">
        <v>6.4</v>
      </c>
      <c r="CK24">
        <v>3.3</v>
      </c>
      <c r="CL24">
        <v>-0.6</v>
      </c>
      <c r="CM24">
        <v>2.8</v>
      </c>
      <c r="CN24">
        <v>-0.1</v>
      </c>
      <c r="CO24">
        <v>0.5</v>
      </c>
      <c r="CP24">
        <v>0.7</v>
      </c>
      <c r="CQ24">
        <v>-1.6</v>
      </c>
      <c r="CR24">
        <v>0.3</v>
      </c>
      <c r="CS24">
        <v>0.7</v>
      </c>
      <c r="CT24">
        <v>0.3</v>
      </c>
      <c r="CU24">
        <v>1.7</v>
      </c>
      <c r="CV24">
        <v>-1.2</v>
      </c>
      <c r="CW24">
        <v>-4.5999999999999996</v>
      </c>
      <c r="CX24">
        <v>-1.3</v>
      </c>
      <c r="CY24">
        <v>-0.4</v>
      </c>
      <c r="CZ24">
        <v>-2.1</v>
      </c>
      <c r="DA24">
        <v>-0.7</v>
      </c>
      <c r="DB24">
        <v>0.6</v>
      </c>
      <c r="DC24">
        <v>-1.5</v>
      </c>
      <c r="DD24">
        <v>-1.3</v>
      </c>
      <c r="DE24">
        <v>-2.5</v>
      </c>
      <c r="DF24">
        <v>-0.1</v>
      </c>
      <c r="DG24">
        <v>0.3</v>
      </c>
      <c r="DH24">
        <v>16.8</v>
      </c>
      <c r="DI24">
        <v>-0.8</v>
      </c>
      <c r="DJ24">
        <v>-2.8</v>
      </c>
      <c r="DK24">
        <v>-2.1</v>
      </c>
      <c r="DL24">
        <v>0.5</v>
      </c>
      <c r="DM24">
        <v>-2.9</v>
      </c>
      <c r="DN24">
        <v>-1</v>
      </c>
      <c r="DO24">
        <v>-1.4</v>
      </c>
      <c r="DP24">
        <v>-2.1</v>
      </c>
      <c r="DQ24">
        <v>-5.2</v>
      </c>
      <c r="DR24">
        <v>1.8</v>
      </c>
      <c r="DS24">
        <v>-5.4</v>
      </c>
      <c r="DT24">
        <v>-1.5</v>
      </c>
      <c r="DU24">
        <v>6.7</v>
      </c>
      <c r="DV24">
        <v>1.8</v>
      </c>
      <c r="DW24">
        <v>-0.4</v>
      </c>
      <c r="DX24">
        <v>4.3</v>
      </c>
      <c r="DY24">
        <v>-1</v>
      </c>
      <c r="DZ24">
        <v>1.1000000000000001</v>
      </c>
      <c r="EA24">
        <v>1</v>
      </c>
      <c r="EB24">
        <v>0.8</v>
      </c>
      <c r="EC24">
        <v>1.6</v>
      </c>
      <c r="ED24">
        <v>0.2</v>
      </c>
      <c r="EE24">
        <v>1.5</v>
      </c>
      <c r="EF24">
        <v>1.4</v>
      </c>
      <c r="EG24">
        <v>-2.7</v>
      </c>
      <c r="EH24">
        <v>0.3</v>
      </c>
      <c r="EI24">
        <v>0.7</v>
      </c>
      <c r="EJ24">
        <v>-2.4</v>
      </c>
      <c r="EK24">
        <v>3.3</v>
      </c>
      <c r="EL24">
        <v>-0.7</v>
      </c>
      <c r="EM24">
        <v>1.5</v>
      </c>
      <c r="EN24">
        <v>1.9</v>
      </c>
      <c r="EO24">
        <v>0</v>
      </c>
      <c r="EP24">
        <v>-1.5</v>
      </c>
      <c r="EQ24">
        <v>-0.8</v>
      </c>
      <c r="ER24">
        <v>0.3</v>
      </c>
      <c r="ES24">
        <v>3.8</v>
      </c>
      <c r="ET24">
        <v>-5.9</v>
      </c>
      <c r="EU24">
        <v>0.3</v>
      </c>
      <c r="EV24">
        <v>-0.4</v>
      </c>
      <c r="EW24">
        <v>-0.1</v>
      </c>
      <c r="EX24">
        <v>0.2</v>
      </c>
      <c r="EY24">
        <v>0.6</v>
      </c>
      <c r="EZ24">
        <v>-1.4</v>
      </c>
      <c r="FA24">
        <v>0</v>
      </c>
      <c r="FB24">
        <v>-1.5</v>
      </c>
      <c r="FC24">
        <v>-1.8</v>
      </c>
      <c r="FD24">
        <v>0</v>
      </c>
      <c r="FE24">
        <v>1.2</v>
      </c>
      <c r="FF24">
        <v>2</v>
      </c>
      <c r="FG24">
        <v>1.2</v>
      </c>
      <c r="FH24">
        <v>-0.9</v>
      </c>
      <c r="FI24">
        <v>-1</v>
      </c>
      <c r="FJ24">
        <v>2.2000000000000002</v>
      </c>
      <c r="FK24">
        <v>-0.2</v>
      </c>
      <c r="FL24">
        <v>1.8</v>
      </c>
      <c r="FM24">
        <v>0</v>
      </c>
      <c r="FN24">
        <v>-0.3</v>
      </c>
      <c r="FO24">
        <v>0.8</v>
      </c>
      <c r="FP24">
        <v>-1.3</v>
      </c>
      <c r="FQ24">
        <v>-0.3</v>
      </c>
      <c r="FR24">
        <v>-0.8</v>
      </c>
      <c r="FS24">
        <v>-0.3</v>
      </c>
      <c r="FT24">
        <v>0.4</v>
      </c>
      <c r="FU24">
        <v>0.7</v>
      </c>
      <c r="FV24">
        <v>1.7</v>
      </c>
      <c r="FW24">
        <v>-0.1</v>
      </c>
      <c r="FX24">
        <v>0.2</v>
      </c>
      <c r="FY24">
        <v>-0.3</v>
      </c>
      <c r="FZ24">
        <v>3.6</v>
      </c>
      <c r="GA24">
        <v>0.2</v>
      </c>
      <c r="GB24">
        <v>0.5</v>
      </c>
      <c r="GC24">
        <v>2</v>
      </c>
      <c r="GD24">
        <v>-0.3</v>
      </c>
      <c r="GE24">
        <v>1</v>
      </c>
      <c r="GF24">
        <v>-0.4</v>
      </c>
      <c r="GG24">
        <v>1</v>
      </c>
      <c r="GH24">
        <v>-1.2</v>
      </c>
      <c r="GI24">
        <v>0.7</v>
      </c>
      <c r="GJ24">
        <v>0.7</v>
      </c>
      <c r="GK24">
        <v>2.2000000000000002</v>
      </c>
      <c r="GL24">
        <v>-2.1</v>
      </c>
      <c r="GM24">
        <v>5.4</v>
      </c>
      <c r="GN24">
        <v>-0.3</v>
      </c>
      <c r="GO24">
        <v>-1.9</v>
      </c>
      <c r="GP24">
        <v>1.1000000000000001</v>
      </c>
      <c r="GQ24">
        <v>-0.7</v>
      </c>
      <c r="GR24">
        <v>1.2</v>
      </c>
      <c r="GS24">
        <v>-1.5</v>
      </c>
      <c r="GT24">
        <v>3.8</v>
      </c>
      <c r="GU24">
        <v>1.3</v>
      </c>
      <c r="GV24">
        <v>-1.8</v>
      </c>
      <c r="GW24">
        <v>1.5</v>
      </c>
      <c r="GX24">
        <v>-1.5</v>
      </c>
      <c r="GY24">
        <v>0.8</v>
      </c>
      <c r="GZ24">
        <v>3.2</v>
      </c>
      <c r="HA24">
        <v>-0.2</v>
      </c>
      <c r="HB24">
        <v>5.9</v>
      </c>
    </row>
    <row r="26" spans="1:211" x14ac:dyDescent="0.3">
      <c r="A26" t="s">
        <v>173</v>
      </c>
      <c r="B26" t="s">
        <v>172</v>
      </c>
      <c r="C26">
        <f>_xll.BDH($B$26,$B$16,"1/1/2000","","Dir=H","Dts=H","Sort=A","Quote=C","QtTyp=Y","Days=T","Per=cm","DtFmt=D","UseDPDF=Y","cols=209;rows=1")</f>
        <v>-14.3</v>
      </c>
      <c r="D26">
        <v>1.5</v>
      </c>
      <c r="E26">
        <v>-10.199999999999999</v>
      </c>
      <c r="F26">
        <v>-25.2</v>
      </c>
      <c r="G26">
        <v>5.4</v>
      </c>
      <c r="H26">
        <v>-19.399999999999999</v>
      </c>
      <c r="I26">
        <v>-18.899999999999999</v>
      </c>
      <c r="J26">
        <v>-4.4000000000000004</v>
      </c>
      <c r="K26">
        <v>-12.5</v>
      </c>
      <c r="L26">
        <v>-11.4</v>
      </c>
      <c r="M26">
        <v>-3</v>
      </c>
      <c r="N26">
        <v>-15.3</v>
      </c>
      <c r="O26">
        <v>3.4</v>
      </c>
      <c r="P26">
        <v>-13.6</v>
      </c>
      <c r="Q26">
        <v>-7.8</v>
      </c>
      <c r="R26">
        <v>7.1</v>
      </c>
      <c r="S26">
        <v>-6.1</v>
      </c>
      <c r="T26">
        <v>3.3</v>
      </c>
      <c r="U26">
        <v>0.3</v>
      </c>
      <c r="V26">
        <v>2</v>
      </c>
      <c r="W26">
        <v>-4.5999999999999996</v>
      </c>
      <c r="X26">
        <v>9.6</v>
      </c>
      <c r="Y26">
        <v>4.2</v>
      </c>
      <c r="Z26">
        <v>-6.1</v>
      </c>
      <c r="AA26">
        <v>0.5</v>
      </c>
      <c r="AB26">
        <v>-1.2</v>
      </c>
      <c r="AC26">
        <v>-9.6</v>
      </c>
      <c r="AD26">
        <v>3.2</v>
      </c>
      <c r="AE26">
        <v>-14.4</v>
      </c>
      <c r="AF26">
        <v>1.9</v>
      </c>
      <c r="AG26">
        <v>1.9</v>
      </c>
      <c r="AH26">
        <v>-4.7</v>
      </c>
      <c r="AI26">
        <v>3.1</v>
      </c>
      <c r="AJ26">
        <v>-1.1000000000000001</v>
      </c>
      <c r="AK26">
        <v>-7.5</v>
      </c>
      <c r="AL26">
        <v>1</v>
      </c>
      <c r="AM26">
        <v>-2.2999999999999998</v>
      </c>
      <c r="AN26">
        <v>-1.2</v>
      </c>
      <c r="AO26">
        <v>-1</v>
      </c>
      <c r="AP26">
        <v>-5.6</v>
      </c>
      <c r="AQ26">
        <v>7.9</v>
      </c>
      <c r="AR26">
        <v>-3</v>
      </c>
      <c r="AS26">
        <v>2</v>
      </c>
      <c r="AT26">
        <v>-6.7</v>
      </c>
      <c r="AU26">
        <v>7.2</v>
      </c>
      <c r="AV26">
        <v>-4.2</v>
      </c>
      <c r="AW26">
        <v>-0.1</v>
      </c>
      <c r="AX26">
        <v>1.5</v>
      </c>
      <c r="AY26">
        <v>-12.4</v>
      </c>
      <c r="AZ26">
        <v>-2.7</v>
      </c>
      <c r="BA26">
        <v>4.5</v>
      </c>
      <c r="BB26">
        <v>3.4</v>
      </c>
      <c r="BC26">
        <v>-7.3</v>
      </c>
      <c r="BD26">
        <v>4</v>
      </c>
      <c r="BE26">
        <v>0</v>
      </c>
      <c r="BF26">
        <v>-3.1</v>
      </c>
      <c r="BG26">
        <v>-3.7</v>
      </c>
      <c r="BH26">
        <v>4.5</v>
      </c>
      <c r="BI26">
        <v>11.1</v>
      </c>
      <c r="BJ26">
        <v>21.5</v>
      </c>
      <c r="BK26">
        <v>-3.7</v>
      </c>
      <c r="BL26">
        <v>-2.2999999999999998</v>
      </c>
      <c r="BM26">
        <v>-0.4</v>
      </c>
      <c r="BN26">
        <v>4.0999999999999996</v>
      </c>
      <c r="BO26">
        <v>6.2</v>
      </c>
      <c r="BP26">
        <v>8.1999999999999993</v>
      </c>
      <c r="BQ26">
        <v>1.2</v>
      </c>
      <c r="BR26">
        <v>11.7</v>
      </c>
      <c r="BS26">
        <v>3.5</v>
      </c>
      <c r="BT26">
        <v>3</v>
      </c>
      <c r="BU26">
        <v>-3</v>
      </c>
      <c r="BV26">
        <v>-8.5</v>
      </c>
      <c r="BW26">
        <v>11.3</v>
      </c>
      <c r="BX26">
        <v>-1.3</v>
      </c>
      <c r="BY26">
        <v>6.9</v>
      </c>
      <c r="BZ26">
        <v>-7.9</v>
      </c>
      <c r="CA26">
        <v>10</v>
      </c>
      <c r="CB26">
        <v>-3.8</v>
      </c>
      <c r="CC26">
        <v>-2.7</v>
      </c>
      <c r="CD26">
        <v>-1.3</v>
      </c>
      <c r="CE26">
        <v>4.5</v>
      </c>
      <c r="CF26">
        <v>1.4</v>
      </c>
      <c r="CG26">
        <v>18.100000000000001</v>
      </c>
      <c r="CH26">
        <v>17.7</v>
      </c>
      <c r="CI26">
        <v>-10.5</v>
      </c>
      <c r="CJ26">
        <v>-15.1</v>
      </c>
      <c r="CK26">
        <v>-6.6</v>
      </c>
      <c r="CL26">
        <v>-7</v>
      </c>
      <c r="CM26">
        <v>-11.1</v>
      </c>
      <c r="CN26">
        <v>-7</v>
      </c>
      <c r="CO26">
        <v>-2.7</v>
      </c>
      <c r="CP26">
        <v>-2.2000000000000002</v>
      </c>
      <c r="CQ26">
        <v>-11</v>
      </c>
      <c r="CR26">
        <v>-4.0999999999999996</v>
      </c>
      <c r="CS26">
        <v>-12.9</v>
      </c>
      <c r="CT26">
        <v>-20.3</v>
      </c>
      <c r="CU26">
        <v>10.5</v>
      </c>
      <c r="CV26">
        <v>24.8</v>
      </c>
      <c r="CW26">
        <v>-14.4</v>
      </c>
      <c r="CX26">
        <v>20</v>
      </c>
      <c r="CY26">
        <v>-6.2</v>
      </c>
      <c r="CZ26">
        <v>1</v>
      </c>
      <c r="DA26">
        <v>1.5</v>
      </c>
      <c r="DB26">
        <v>-10.4</v>
      </c>
      <c r="DC26">
        <v>-1.5</v>
      </c>
      <c r="DD26">
        <v>-8.1999999999999993</v>
      </c>
      <c r="DE26">
        <v>-17.7</v>
      </c>
      <c r="DF26">
        <v>-6.6</v>
      </c>
      <c r="DG26">
        <v>-14.2</v>
      </c>
      <c r="DH26">
        <v>21.5</v>
      </c>
      <c r="DI26">
        <v>39.9</v>
      </c>
      <c r="DJ26">
        <v>19.399999999999999</v>
      </c>
      <c r="DK26">
        <v>39.700000000000003</v>
      </c>
      <c r="DL26">
        <v>40.5</v>
      </c>
      <c r="DM26">
        <v>29.5</v>
      </c>
      <c r="DN26">
        <v>28.4</v>
      </c>
      <c r="DO26">
        <v>21</v>
      </c>
      <c r="DP26">
        <v>24.1</v>
      </c>
      <c r="DQ26">
        <v>19.7</v>
      </c>
      <c r="DR26">
        <v>-4.5999999999999996</v>
      </c>
      <c r="DS26">
        <v>-4.3</v>
      </c>
      <c r="DT26">
        <v>-29.8</v>
      </c>
      <c r="DU26">
        <v>-26.6</v>
      </c>
      <c r="DV26">
        <v>-31.7</v>
      </c>
      <c r="DW26">
        <v>-35.1</v>
      </c>
      <c r="DX26">
        <v>-32.299999999999997</v>
      </c>
      <c r="DY26">
        <v>-30.2</v>
      </c>
      <c r="DZ26">
        <v>-27</v>
      </c>
      <c r="EA26">
        <v>-17.8</v>
      </c>
      <c r="EB26">
        <v>-20</v>
      </c>
      <c r="EC26">
        <v>-6.1</v>
      </c>
      <c r="ED26">
        <v>6.9</v>
      </c>
      <c r="EE26">
        <v>16.5</v>
      </c>
      <c r="EF26">
        <v>15.2</v>
      </c>
      <c r="EG26">
        <v>11.4</v>
      </c>
      <c r="EH26">
        <v>2.6</v>
      </c>
      <c r="EI26">
        <v>22</v>
      </c>
      <c r="EJ26">
        <v>-0.3</v>
      </c>
      <c r="EK26">
        <v>9.9</v>
      </c>
      <c r="EL26">
        <v>18.3</v>
      </c>
      <c r="EM26">
        <v>8.1</v>
      </c>
      <c r="EN26">
        <v>0.6</v>
      </c>
      <c r="EO26">
        <v>2.6</v>
      </c>
      <c r="EP26">
        <v>6.1</v>
      </c>
      <c r="EQ26">
        <v>-0.4</v>
      </c>
      <c r="ER26">
        <v>0</v>
      </c>
      <c r="ES26">
        <v>3.4</v>
      </c>
      <c r="ET26">
        <v>2.9</v>
      </c>
      <c r="EU26">
        <v>-4.8</v>
      </c>
      <c r="EV26">
        <v>2.9</v>
      </c>
      <c r="EW26">
        <v>-5</v>
      </c>
      <c r="EX26">
        <v>-4.7</v>
      </c>
      <c r="EY26">
        <v>-10.9</v>
      </c>
      <c r="EZ26">
        <v>0.5</v>
      </c>
      <c r="FA26">
        <v>-3.5</v>
      </c>
      <c r="FB26">
        <v>-16.399999999999999</v>
      </c>
      <c r="FC26">
        <v>-8.6</v>
      </c>
      <c r="FD26">
        <v>-10.5</v>
      </c>
      <c r="FE26">
        <v>-17.100000000000001</v>
      </c>
      <c r="FF26">
        <v>3.8</v>
      </c>
      <c r="FG26">
        <v>-9.9</v>
      </c>
      <c r="FH26">
        <v>-4.7</v>
      </c>
      <c r="FI26">
        <v>2.1</v>
      </c>
      <c r="FJ26">
        <v>-5.5</v>
      </c>
      <c r="FK26">
        <v>-1.2</v>
      </c>
      <c r="FL26">
        <v>2.2999999999999998</v>
      </c>
      <c r="FM26">
        <v>-2</v>
      </c>
      <c r="FN26">
        <v>5.4</v>
      </c>
      <c r="FO26">
        <v>7.2</v>
      </c>
      <c r="FP26">
        <v>4.3</v>
      </c>
      <c r="FQ26">
        <v>5.4</v>
      </c>
      <c r="FR26">
        <v>-3.6</v>
      </c>
      <c r="FS26">
        <v>5.2</v>
      </c>
      <c r="FT26">
        <v>-1.9</v>
      </c>
      <c r="FU26">
        <v>6.8</v>
      </c>
      <c r="FV26">
        <v>-0.4</v>
      </c>
      <c r="FW26">
        <v>5.2</v>
      </c>
      <c r="FX26">
        <v>3.7</v>
      </c>
      <c r="FY26">
        <v>-1.8</v>
      </c>
      <c r="FZ26">
        <v>6.7</v>
      </c>
      <c r="GA26">
        <v>2.6</v>
      </c>
      <c r="GB26">
        <v>6.6</v>
      </c>
      <c r="GC26">
        <v>9</v>
      </c>
      <c r="GD26">
        <v>6.3</v>
      </c>
      <c r="GE26">
        <v>-6.7</v>
      </c>
      <c r="GF26">
        <v>12.9</v>
      </c>
      <c r="GG26">
        <v>7.4</v>
      </c>
      <c r="GH26">
        <v>6.2</v>
      </c>
      <c r="GI26">
        <v>4.8</v>
      </c>
      <c r="GJ26">
        <v>1.1000000000000001</v>
      </c>
      <c r="GK26">
        <v>8.9</v>
      </c>
      <c r="GL26">
        <v>7.7</v>
      </c>
      <c r="GM26">
        <v>3.3</v>
      </c>
      <c r="GN26">
        <v>12</v>
      </c>
      <c r="GO26">
        <v>0</v>
      </c>
      <c r="GP26">
        <v>8.4</v>
      </c>
      <c r="GQ26">
        <v>11.9</v>
      </c>
      <c r="GR26">
        <v>8.3000000000000007</v>
      </c>
      <c r="GS26">
        <v>-3.9</v>
      </c>
      <c r="GT26">
        <v>8.3000000000000007</v>
      </c>
      <c r="GU26">
        <v>9.4</v>
      </c>
      <c r="GV26">
        <v>-5.6</v>
      </c>
      <c r="GW26">
        <v>1.5</v>
      </c>
      <c r="GX26">
        <v>3.7</v>
      </c>
      <c r="GY26">
        <v>10.5</v>
      </c>
      <c r="GZ26">
        <v>-2.6</v>
      </c>
      <c r="HA26">
        <v>11.4</v>
      </c>
      <c r="HB26">
        <v>-8</v>
      </c>
      <c r="HC26">
        <v>12.9</v>
      </c>
    </row>
    <row r="28" spans="1:211" x14ac:dyDescent="0.3">
      <c r="C28" s="7">
        <f>_xll.BDH($B$29,$B$16,"1/1/2000","","Dir=H","Dts=S","Sort=A","Quote=C","QtTyp=Y","Days=T","Per=cm","DtFmt=D","UseDPDF=Y","cols=111;rows=2")</f>
        <v>39478</v>
      </c>
      <c r="D28" s="6">
        <v>39507</v>
      </c>
      <c r="E28" s="6">
        <v>39538</v>
      </c>
      <c r="F28" s="6">
        <v>39568</v>
      </c>
      <c r="G28" s="6">
        <v>39599</v>
      </c>
      <c r="H28" s="6">
        <v>39629</v>
      </c>
      <c r="I28" s="6">
        <v>39660</v>
      </c>
      <c r="J28" s="6">
        <v>39691</v>
      </c>
      <c r="K28" s="6">
        <v>39721</v>
      </c>
      <c r="L28" s="6">
        <v>39752</v>
      </c>
      <c r="M28" s="6">
        <v>39782</v>
      </c>
      <c r="N28" s="6">
        <v>39813</v>
      </c>
      <c r="O28" s="6">
        <v>39844</v>
      </c>
      <c r="P28" s="6">
        <v>39872</v>
      </c>
      <c r="Q28" s="6">
        <v>39903</v>
      </c>
      <c r="R28" s="6">
        <v>39933</v>
      </c>
      <c r="S28" s="6">
        <v>39964</v>
      </c>
      <c r="T28" s="6">
        <v>39994</v>
      </c>
      <c r="U28" s="6">
        <v>40025</v>
      </c>
      <c r="V28" s="6">
        <v>40056</v>
      </c>
      <c r="W28" s="6">
        <v>40086</v>
      </c>
      <c r="X28" s="6">
        <v>40117</v>
      </c>
      <c r="Y28" s="6">
        <v>40147</v>
      </c>
      <c r="Z28" s="6">
        <v>40178</v>
      </c>
      <c r="AA28" s="6">
        <v>40209</v>
      </c>
      <c r="AB28" s="6">
        <v>40237</v>
      </c>
      <c r="AC28" s="6">
        <v>40268</v>
      </c>
      <c r="AD28" s="6">
        <v>40298</v>
      </c>
      <c r="AE28" s="6">
        <v>40329</v>
      </c>
      <c r="AF28" s="6">
        <v>40359</v>
      </c>
      <c r="AG28" s="6">
        <v>40390</v>
      </c>
      <c r="AH28" s="6">
        <v>40421</v>
      </c>
      <c r="AI28" s="6">
        <v>40451</v>
      </c>
      <c r="AJ28" s="6">
        <v>40482</v>
      </c>
      <c r="AK28" s="6">
        <v>40512</v>
      </c>
      <c r="AL28" s="6">
        <v>40543</v>
      </c>
      <c r="AM28" s="6">
        <v>40574</v>
      </c>
      <c r="AN28" s="6">
        <v>40602</v>
      </c>
      <c r="AO28" s="6">
        <v>40633</v>
      </c>
      <c r="AP28" s="6">
        <v>40663</v>
      </c>
      <c r="AQ28" s="6">
        <v>40694</v>
      </c>
      <c r="AR28" s="6">
        <v>40724</v>
      </c>
      <c r="AS28" s="6">
        <v>40755</v>
      </c>
      <c r="AT28" s="6">
        <v>40786</v>
      </c>
      <c r="AU28" s="6">
        <v>40816</v>
      </c>
      <c r="AV28" s="6">
        <v>40847</v>
      </c>
      <c r="AW28" s="6">
        <v>40877</v>
      </c>
      <c r="AX28" s="6">
        <v>40908</v>
      </c>
      <c r="AY28" s="6">
        <v>40939</v>
      </c>
      <c r="AZ28" s="6">
        <v>40968</v>
      </c>
      <c r="BA28" s="6">
        <v>40999</v>
      </c>
      <c r="BB28" s="6">
        <v>41029</v>
      </c>
      <c r="BC28" s="6">
        <v>41060</v>
      </c>
      <c r="BD28" s="6">
        <v>41090</v>
      </c>
      <c r="BE28" s="6">
        <v>41121</v>
      </c>
      <c r="BF28" s="6">
        <v>41152</v>
      </c>
      <c r="BG28" s="6">
        <v>41182</v>
      </c>
      <c r="BH28" s="6">
        <v>41213</v>
      </c>
      <c r="BI28" s="6">
        <v>41243</v>
      </c>
      <c r="BJ28" s="6">
        <v>41274</v>
      </c>
      <c r="BK28" s="6">
        <v>41305</v>
      </c>
      <c r="BL28" s="6">
        <v>41333</v>
      </c>
      <c r="BM28" s="6">
        <v>41364</v>
      </c>
      <c r="BN28" s="6">
        <v>41394</v>
      </c>
      <c r="BO28" s="6">
        <v>41425</v>
      </c>
      <c r="BP28" s="6">
        <v>41455</v>
      </c>
      <c r="BQ28" s="6">
        <v>41486</v>
      </c>
      <c r="BR28" s="6">
        <v>41517</v>
      </c>
      <c r="BS28" s="6">
        <v>41547</v>
      </c>
      <c r="BT28" s="6">
        <v>41578</v>
      </c>
      <c r="BU28" s="6">
        <v>41608</v>
      </c>
      <c r="BV28" s="6">
        <v>41639</v>
      </c>
      <c r="BW28" s="6">
        <v>41670</v>
      </c>
      <c r="BX28" s="6">
        <v>41698</v>
      </c>
      <c r="BY28" s="6">
        <v>41729</v>
      </c>
      <c r="BZ28" s="6">
        <v>41759</v>
      </c>
      <c r="CA28" s="6">
        <v>41790</v>
      </c>
      <c r="CB28" s="6">
        <v>41820</v>
      </c>
      <c r="CC28" s="6">
        <v>41851</v>
      </c>
      <c r="CD28" s="6">
        <v>41882</v>
      </c>
      <c r="CE28" s="6">
        <v>41912</v>
      </c>
      <c r="CF28" s="6">
        <v>41943</v>
      </c>
      <c r="CG28" s="6">
        <v>41973</v>
      </c>
      <c r="CH28" s="6">
        <v>42004</v>
      </c>
      <c r="CI28" s="6">
        <v>42035</v>
      </c>
      <c r="CJ28" s="6">
        <v>42063</v>
      </c>
      <c r="CK28" s="6">
        <v>42094</v>
      </c>
      <c r="CL28" s="6">
        <v>42124</v>
      </c>
      <c r="CM28" s="6">
        <v>42155</v>
      </c>
      <c r="CN28" s="6">
        <v>42185</v>
      </c>
      <c r="CO28" s="6">
        <v>42216</v>
      </c>
      <c r="CP28" s="6">
        <v>42247</v>
      </c>
      <c r="CQ28" s="6">
        <v>42277</v>
      </c>
      <c r="CR28" s="6">
        <v>42308</v>
      </c>
      <c r="CS28" s="6">
        <v>42338</v>
      </c>
      <c r="CT28" s="6">
        <v>42369</v>
      </c>
      <c r="CU28" s="6">
        <v>42400</v>
      </c>
      <c r="CV28" s="6">
        <v>42429</v>
      </c>
      <c r="CW28" s="6">
        <v>42460</v>
      </c>
      <c r="CX28" s="6">
        <v>42490</v>
      </c>
      <c r="CY28" s="6">
        <v>42521</v>
      </c>
      <c r="CZ28" s="6">
        <v>42551</v>
      </c>
      <c r="DA28" s="6">
        <v>42582</v>
      </c>
      <c r="DB28" s="6">
        <v>42613</v>
      </c>
      <c r="DC28" s="6">
        <v>42643</v>
      </c>
      <c r="DD28" s="6">
        <v>42674</v>
      </c>
      <c r="DE28" s="6">
        <v>42704</v>
      </c>
      <c r="DF28" s="6">
        <v>42735</v>
      </c>
      <c r="DG28" s="6">
        <v>42766</v>
      </c>
      <c r="DH28" s="6">
        <v>42794</v>
      </c>
      <c r="DI28" s="6">
        <v>42825</v>
      </c>
    </row>
    <row r="29" spans="1:211" x14ac:dyDescent="0.3">
      <c r="A29" t="s">
        <v>176</v>
      </c>
      <c r="B29" t="s">
        <v>175</v>
      </c>
      <c r="C29">
        <v>15.3</v>
      </c>
      <c r="D29">
        <v>15.01</v>
      </c>
      <c r="E29">
        <v>15.35</v>
      </c>
      <c r="F29">
        <v>15.16</v>
      </c>
      <c r="G29">
        <v>14.46</v>
      </c>
      <c r="H29">
        <v>14.84</v>
      </c>
      <c r="I29">
        <v>13.88</v>
      </c>
      <c r="J29">
        <v>13.65</v>
      </c>
      <c r="K29">
        <v>13.59</v>
      </c>
      <c r="L29">
        <v>13.47</v>
      </c>
      <c r="M29">
        <v>12.3</v>
      </c>
      <c r="N29">
        <v>11.15</v>
      </c>
      <c r="O29">
        <v>9.2200000000000006</v>
      </c>
      <c r="P29">
        <v>8.58</v>
      </c>
      <c r="Q29">
        <v>8.89</v>
      </c>
      <c r="R29">
        <v>8.77</v>
      </c>
      <c r="S29">
        <v>9.61</v>
      </c>
      <c r="T29">
        <v>10.46</v>
      </c>
      <c r="U29">
        <v>10.35</v>
      </c>
      <c r="V29">
        <v>10.58</v>
      </c>
      <c r="W29">
        <v>11.08</v>
      </c>
      <c r="X29">
        <v>10.77</v>
      </c>
      <c r="Y29">
        <v>12.41</v>
      </c>
      <c r="Z29">
        <v>11.83</v>
      </c>
      <c r="AA29">
        <v>11.94</v>
      </c>
      <c r="AB29">
        <v>11.94</v>
      </c>
      <c r="AC29">
        <v>12.47</v>
      </c>
      <c r="AD29">
        <v>12.58</v>
      </c>
      <c r="AE29">
        <v>13.91</v>
      </c>
      <c r="AF29">
        <v>13.93</v>
      </c>
      <c r="AG29">
        <v>13.38</v>
      </c>
      <c r="AH29">
        <v>12.81</v>
      </c>
      <c r="AI29">
        <v>13.86</v>
      </c>
      <c r="AJ29">
        <v>14.3</v>
      </c>
      <c r="AK29">
        <v>14.07</v>
      </c>
      <c r="AL29">
        <v>14.19</v>
      </c>
      <c r="AM29">
        <v>14.78</v>
      </c>
      <c r="AN29">
        <v>14.88</v>
      </c>
      <c r="AO29">
        <v>14.98</v>
      </c>
      <c r="AP29">
        <v>15.02</v>
      </c>
      <c r="AQ29">
        <v>15.43</v>
      </c>
      <c r="AR29">
        <v>15.11</v>
      </c>
      <c r="AS29">
        <v>15.67</v>
      </c>
      <c r="AT29">
        <v>15.95</v>
      </c>
      <c r="AU29">
        <v>15.31</v>
      </c>
      <c r="AV29">
        <v>16.079999999999998</v>
      </c>
      <c r="AW29">
        <v>15.64</v>
      </c>
      <c r="AX29">
        <v>15.56</v>
      </c>
      <c r="AY29">
        <v>15.68</v>
      </c>
      <c r="AZ29">
        <v>15.95</v>
      </c>
      <c r="BA29">
        <v>15.76</v>
      </c>
      <c r="BB29">
        <v>15.88</v>
      </c>
      <c r="BC29">
        <v>16.05</v>
      </c>
      <c r="BD29">
        <v>15.99</v>
      </c>
      <c r="BE29">
        <v>16.98</v>
      </c>
      <c r="BF29">
        <v>16.71</v>
      </c>
      <c r="BG29">
        <v>15.72</v>
      </c>
      <c r="BH29">
        <v>15.82</v>
      </c>
      <c r="BI29">
        <v>15.26</v>
      </c>
      <c r="BJ29">
        <v>16.21</v>
      </c>
      <c r="BK29">
        <v>15.21</v>
      </c>
      <c r="BL29">
        <v>15.55</v>
      </c>
      <c r="BM29">
        <v>15.68</v>
      </c>
      <c r="BN29">
        <v>15.92</v>
      </c>
      <c r="BO29">
        <v>15.37</v>
      </c>
      <c r="BP29">
        <v>15.76</v>
      </c>
      <c r="BQ29">
        <v>15.48</v>
      </c>
      <c r="BR29">
        <v>17.02</v>
      </c>
      <c r="BS29">
        <v>16.43</v>
      </c>
      <c r="BT29">
        <v>16.11</v>
      </c>
      <c r="BU29">
        <v>16.63</v>
      </c>
      <c r="BV29">
        <v>16.649999999999999</v>
      </c>
      <c r="BW29">
        <v>16.899999999999999</v>
      </c>
      <c r="BX29">
        <v>16.68</v>
      </c>
      <c r="BY29">
        <v>16.28</v>
      </c>
      <c r="BZ29">
        <v>16.940000000000001</v>
      </c>
      <c r="CA29">
        <v>16.64</v>
      </c>
      <c r="CB29">
        <v>17.059999999999999</v>
      </c>
      <c r="CC29">
        <v>17.8</v>
      </c>
      <c r="CD29">
        <v>15.59</v>
      </c>
      <c r="CE29">
        <v>16.989999999999998</v>
      </c>
      <c r="CF29">
        <v>17.579999999999998</v>
      </c>
      <c r="CG29">
        <v>17.649999999999999</v>
      </c>
      <c r="CH29">
        <v>18.260000000000002</v>
      </c>
      <c r="CI29">
        <v>17.86</v>
      </c>
      <c r="CJ29">
        <v>18.59</v>
      </c>
      <c r="CK29">
        <v>18.77</v>
      </c>
      <c r="CL29">
        <v>18.559999999999999</v>
      </c>
      <c r="CM29">
        <v>19.57</v>
      </c>
      <c r="CN29">
        <v>18.72</v>
      </c>
      <c r="CO29">
        <v>19.760000000000002</v>
      </c>
      <c r="CP29">
        <v>18.489999999999998</v>
      </c>
      <c r="CQ29">
        <v>18.850000000000001</v>
      </c>
      <c r="CR29">
        <v>18.95</v>
      </c>
      <c r="CS29">
        <v>18.95</v>
      </c>
      <c r="CT29">
        <v>18.440000000000001</v>
      </c>
      <c r="CU29">
        <v>18.79</v>
      </c>
      <c r="CV29">
        <v>18.79</v>
      </c>
      <c r="CW29">
        <v>18.71</v>
      </c>
      <c r="CX29">
        <v>19.440000000000001</v>
      </c>
      <c r="CY29">
        <v>18.77</v>
      </c>
      <c r="CZ29">
        <v>19.05</v>
      </c>
      <c r="DA29">
        <v>18.64</v>
      </c>
      <c r="DB29">
        <v>19.8</v>
      </c>
      <c r="DC29">
        <v>19.07</v>
      </c>
      <c r="DD29">
        <v>19.079999999999998</v>
      </c>
      <c r="DE29">
        <v>19.59</v>
      </c>
      <c r="DF29">
        <v>17.940000000000001</v>
      </c>
      <c r="DG29">
        <v>18.579999999999998</v>
      </c>
      <c r="DH29">
        <v>19.260000000000002</v>
      </c>
      <c r="DI29">
        <v>19.329999999999998</v>
      </c>
    </row>
    <row r="30" spans="1:211" x14ac:dyDescent="0.3">
      <c r="B30" s="6"/>
    </row>
    <row r="31" spans="1:211" x14ac:dyDescent="0.3">
      <c r="B31" s="6"/>
    </row>
    <row r="32" spans="1:211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B91"/>
  <sheetViews>
    <sheetView workbookViewId="0">
      <pane xSplit="2" ySplit="19" topLeftCell="C26" activePane="bottomRight" state="frozen"/>
      <selection pane="topRight" activeCell="C1" sqref="C1"/>
      <selection pane="bottomLeft" activeCell="A12" sqref="A12"/>
      <selection pane="bottomRight" activeCell="GH43" sqref="GH43:GK51"/>
    </sheetView>
  </sheetViews>
  <sheetFormatPr baseColWidth="10" defaultRowHeight="14.4" x14ac:dyDescent="0.3"/>
  <cols>
    <col min="1" max="1" width="39.88671875" style="22" customWidth="1"/>
    <col min="2" max="2" width="15.88671875" bestFit="1" customWidth="1"/>
  </cols>
  <sheetData>
    <row r="7" spans="18:19" x14ac:dyDescent="0.3">
      <c r="R7">
        <v>51</v>
      </c>
      <c r="S7">
        <f>53</f>
        <v>53</v>
      </c>
    </row>
    <row r="8" spans="18:19" x14ac:dyDescent="0.3">
      <c r="S8" s="14">
        <f>51/53-1</f>
        <v>-3.7735849056603765E-2</v>
      </c>
    </row>
    <row r="17" spans="1:210" x14ac:dyDescent="0.3">
      <c r="A17" s="23"/>
    </row>
    <row r="18" spans="1:210" x14ac:dyDescent="0.3">
      <c r="A18" s="23" t="s">
        <v>122</v>
      </c>
      <c r="B18" t="s">
        <v>2</v>
      </c>
    </row>
    <row r="19" spans="1:210" x14ac:dyDescent="0.3">
      <c r="A19" s="23" t="s">
        <v>123</v>
      </c>
      <c r="B19" s="7" t="s">
        <v>38</v>
      </c>
      <c r="C19" s="7">
        <f>_xll.BDH($B$20,$B$19,"1/1/2000","","Dir=H","Dts=S","Sort=A","Quote=C","QtTyp=Y","Days=T","Per=cm","DtFmt=D","UseDPDF=Y","cols=208;rows=2")</f>
        <v>36556</v>
      </c>
      <c r="D19" s="7">
        <v>36585</v>
      </c>
      <c r="E19" s="7">
        <v>36616</v>
      </c>
      <c r="F19" s="7">
        <v>36646</v>
      </c>
      <c r="G19" s="7">
        <v>36677</v>
      </c>
      <c r="H19" s="7">
        <v>36707</v>
      </c>
      <c r="I19" s="7">
        <v>36738</v>
      </c>
      <c r="J19" s="7">
        <v>36769</v>
      </c>
      <c r="K19" s="7">
        <v>36799</v>
      </c>
      <c r="L19" s="7">
        <v>36830</v>
      </c>
      <c r="M19" s="7">
        <v>36860</v>
      </c>
      <c r="N19" s="7">
        <v>36891</v>
      </c>
      <c r="O19" s="7">
        <v>36922</v>
      </c>
      <c r="P19" s="7">
        <v>36950</v>
      </c>
      <c r="Q19" s="7">
        <v>36981</v>
      </c>
      <c r="R19" s="7">
        <v>37011</v>
      </c>
      <c r="S19" s="7">
        <v>37042</v>
      </c>
      <c r="T19" s="7">
        <v>37072</v>
      </c>
      <c r="U19" s="7">
        <v>37103</v>
      </c>
      <c r="V19" s="7">
        <v>37134</v>
      </c>
      <c r="W19" s="7">
        <v>37164</v>
      </c>
      <c r="X19" s="7">
        <v>37195</v>
      </c>
      <c r="Y19" s="7">
        <v>37225</v>
      </c>
      <c r="Z19" s="7">
        <v>37256</v>
      </c>
      <c r="AA19" s="7">
        <v>37287</v>
      </c>
      <c r="AB19" s="7">
        <v>37315</v>
      </c>
      <c r="AC19" s="7">
        <v>37346</v>
      </c>
      <c r="AD19" s="7">
        <v>37376</v>
      </c>
      <c r="AE19" s="7">
        <v>37407</v>
      </c>
      <c r="AF19" s="7">
        <v>37437</v>
      </c>
      <c r="AG19" s="7">
        <v>37468</v>
      </c>
      <c r="AH19" s="7">
        <v>37499</v>
      </c>
      <c r="AI19" s="7">
        <v>37529</v>
      </c>
      <c r="AJ19" s="7">
        <v>37560</v>
      </c>
      <c r="AK19" s="7">
        <v>37590</v>
      </c>
      <c r="AL19" s="7">
        <v>37621</v>
      </c>
      <c r="AM19" s="7">
        <v>37652</v>
      </c>
      <c r="AN19" s="7">
        <v>37680</v>
      </c>
      <c r="AO19" s="7">
        <v>37711</v>
      </c>
      <c r="AP19" s="7">
        <v>37741</v>
      </c>
      <c r="AQ19" s="7">
        <v>37772</v>
      </c>
      <c r="AR19" s="7">
        <v>37802</v>
      </c>
      <c r="AS19" s="7">
        <v>37833</v>
      </c>
      <c r="AT19" s="7">
        <v>37864</v>
      </c>
      <c r="AU19" s="7">
        <v>37894</v>
      </c>
      <c r="AV19" s="7">
        <v>37925</v>
      </c>
      <c r="AW19" s="7">
        <v>37955</v>
      </c>
      <c r="AX19" s="7">
        <v>37986</v>
      </c>
      <c r="AY19" s="7">
        <v>38017</v>
      </c>
      <c r="AZ19" s="7">
        <v>38046</v>
      </c>
      <c r="BA19" s="7">
        <v>38077</v>
      </c>
      <c r="BB19" s="7">
        <v>38107</v>
      </c>
      <c r="BC19" s="7">
        <v>38138</v>
      </c>
      <c r="BD19" s="7">
        <v>38168</v>
      </c>
      <c r="BE19" s="7">
        <v>38199</v>
      </c>
      <c r="BF19" s="7">
        <v>38230</v>
      </c>
      <c r="BG19" s="7">
        <v>38260</v>
      </c>
      <c r="BH19" s="7">
        <v>38291</v>
      </c>
      <c r="BI19" s="7">
        <v>38321</v>
      </c>
      <c r="BJ19" s="7">
        <v>38352</v>
      </c>
      <c r="BK19" s="7">
        <v>38383</v>
      </c>
      <c r="BL19" s="7">
        <v>38411</v>
      </c>
      <c r="BM19" s="7">
        <v>38442</v>
      </c>
      <c r="BN19" s="7">
        <v>38472</v>
      </c>
      <c r="BO19" s="7">
        <v>38503</v>
      </c>
      <c r="BP19" s="7">
        <v>38533</v>
      </c>
      <c r="BQ19" s="7">
        <v>38564</v>
      </c>
      <c r="BR19" s="7">
        <v>38595</v>
      </c>
      <c r="BS19" s="7">
        <v>38625</v>
      </c>
      <c r="BT19" s="7">
        <v>38656</v>
      </c>
      <c r="BU19" s="7">
        <v>38686</v>
      </c>
      <c r="BV19" s="7">
        <v>38717</v>
      </c>
      <c r="BW19" s="7">
        <v>38748</v>
      </c>
      <c r="BX19" s="7">
        <v>38776</v>
      </c>
      <c r="BY19" s="7">
        <v>38807</v>
      </c>
      <c r="BZ19" s="7">
        <v>38837</v>
      </c>
      <c r="CA19" s="7">
        <v>38868</v>
      </c>
      <c r="CB19" s="7">
        <v>38898</v>
      </c>
      <c r="CC19" s="7">
        <v>38929</v>
      </c>
      <c r="CD19" s="7">
        <v>38960</v>
      </c>
      <c r="CE19" s="7">
        <v>38990</v>
      </c>
      <c r="CF19" s="7">
        <v>39021</v>
      </c>
      <c r="CG19" s="7">
        <v>39051</v>
      </c>
      <c r="CH19" s="7">
        <v>39082</v>
      </c>
      <c r="CI19" s="7">
        <v>39113</v>
      </c>
      <c r="CJ19" s="7">
        <v>39141</v>
      </c>
      <c r="CK19" s="7">
        <v>39172</v>
      </c>
      <c r="CL19" s="7">
        <v>39202</v>
      </c>
      <c r="CM19" s="7">
        <v>39233</v>
      </c>
      <c r="CN19" s="7">
        <v>39263</v>
      </c>
      <c r="CO19" s="7">
        <v>39294</v>
      </c>
      <c r="CP19" s="7">
        <v>39325</v>
      </c>
      <c r="CQ19" s="7">
        <v>39355</v>
      </c>
      <c r="CR19" s="7">
        <v>39386</v>
      </c>
      <c r="CS19" s="7">
        <v>39416</v>
      </c>
      <c r="CT19" s="7">
        <v>39447</v>
      </c>
      <c r="CU19" s="7">
        <v>39478</v>
      </c>
      <c r="CV19" s="7">
        <v>39507</v>
      </c>
      <c r="CW19" s="7">
        <v>39538</v>
      </c>
      <c r="CX19" s="7">
        <v>39568</v>
      </c>
      <c r="CY19" s="7">
        <v>39599</v>
      </c>
      <c r="CZ19" s="7">
        <v>39629</v>
      </c>
      <c r="DA19" s="7">
        <v>39660</v>
      </c>
      <c r="DB19" s="7">
        <v>39691</v>
      </c>
      <c r="DC19" s="7">
        <v>39721</v>
      </c>
      <c r="DD19" s="7">
        <v>39752</v>
      </c>
      <c r="DE19" s="7">
        <v>39782</v>
      </c>
      <c r="DF19" s="7">
        <v>39813</v>
      </c>
      <c r="DG19" s="7">
        <v>39844</v>
      </c>
      <c r="DH19" s="7">
        <v>39872</v>
      </c>
      <c r="DI19" s="7">
        <v>39903</v>
      </c>
      <c r="DJ19" s="7">
        <v>39933</v>
      </c>
      <c r="DK19" s="7">
        <v>39964</v>
      </c>
      <c r="DL19" s="7">
        <v>39994</v>
      </c>
      <c r="DM19" s="7">
        <v>40025</v>
      </c>
      <c r="DN19" s="7">
        <v>40056</v>
      </c>
      <c r="DO19" s="7">
        <v>40086</v>
      </c>
      <c r="DP19" s="7">
        <v>40117</v>
      </c>
      <c r="DQ19" s="7">
        <v>40147</v>
      </c>
      <c r="DR19" s="7">
        <v>40178</v>
      </c>
      <c r="DS19" s="7">
        <v>40209</v>
      </c>
      <c r="DT19" s="7">
        <v>40237</v>
      </c>
      <c r="DU19" s="7">
        <v>40268</v>
      </c>
      <c r="DV19" s="7">
        <v>40298</v>
      </c>
      <c r="DW19" s="7">
        <v>40329</v>
      </c>
      <c r="DX19" s="7">
        <v>40359</v>
      </c>
      <c r="DY19" s="7">
        <v>40390</v>
      </c>
      <c r="DZ19" s="7">
        <v>40421</v>
      </c>
      <c r="EA19" s="7">
        <v>40451</v>
      </c>
      <c r="EB19" s="7">
        <v>40482</v>
      </c>
      <c r="EC19" s="7">
        <v>40512</v>
      </c>
      <c r="ED19" s="7">
        <v>40543</v>
      </c>
      <c r="EE19" s="7">
        <v>40574</v>
      </c>
      <c r="EF19" s="7">
        <v>40602</v>
      </c>
      <c r="EG19" s="7">
        <v>40633</v>
      </c>
      <c r="EH19" s="7">
        <v>40663</v>
      </c>
      <c r="EI19" s="7">
        <v>40694</v>
      </c>
      <c r="EJ19" s="7">
        <v>40724</v>
      </c>
      <c r="EK19" s="7">
        <v>40755</v>
      </c>
      <c r="EL19" s="7">
        <v>40786</v>
      </c>
      <c r="EM19" s="7">
        <v>40816</v>
      </c>
      <c r="EN19" s="7">
        <v>40847</v>
      </c>
      <c r="EO19" s="7">
        <v>40877</v>
      </c>
      <c r="EP19" s="7">
        <v>40908</v>
      </c>
      <c r="EQ19" s="7">
        <v>40939</v>
      </c>
      <c r="ER19" s="7">
        <v>40968</v>
      </c>
      <c r="ES19" s="7">
        <v>40999</v>
      </c>
      <c r="ET19" s="7">
        <v>41029</v>
      </c>
      <c r="EU19" s="7">
        <v>41060</v>
      </c>
      <c r="EV19" s="7">
        <v>41090</v>
      </c>
      <c r="EW19" s="7">
        <v>41121</v>
      </c>
      <c r="EX19" s="7">
        <v>41152</v>
      </c>
      <c r="EY19" s="7">
        <v>41182</v>
      </c>
      <c r="EZ19" s="7">
        <v>41213</v>
      </c>
      <c r="FA19" s="7">
        <v>41243</v>
      </c>
      <c r="FB19" s="7">
        <v>41274</v>
      </c>
      <c r="FC19" s="7">
        <v>41305</v>
      </c>
      <c r="FD19" s="7">
        <v>41333</v>
      </c>
      <c r="FE19" s="7">
        <v>41364</v>
      </c>
      <c r="FF19" s="7">
        <v>41394</v>
      </c>
      <c r="FG19" s="7">
        <v>41425</v>
      </c>
      <c r="FH19" s="7">
        <v>41455</v>
      </c>
      <c r="FI19" s="7">
        <v>41486</v>
      </c>
      <c r="FJ19" s="7">
        <v>41517</v>
      </c>
      <c r="FK19" s="7">
        <v>41547</v>
      </c>
      <c r="FL19" s="7">
        <v>41578</v>
      </c>
      <c r="FM19" s="7">
        <v>41608</v>
      </c>
      <c r="FN19" s="7">
        <v>41639</v>
      </c>
      <c r="FO19" s="7">
        <v>41670</v>
      </c>
      <c r="FP19" s="7">
        <v>41698</v>
      </c>
      <c r="FQ19" s="7">
        <v>41729</v>
      </c>
      <c r="FR19" s="7">
        <v>41759</v>
      </c>
      <c r="FS19" s="7">
        <v>41790</v>
      </c>
      <c r="FT19" s="7">
        <v>41820</v>
      </c>
      <c r="FU19" s="7">
        <v>41851</v>
      </c>
      <c r="FV19" s="7">
        <v>41882</v>
      </c>
      <c r="FW19" s="7">
        <v>41912</v>
      </c>
      <c r="FX19" s="7">
        <v>41943</v>
      </c>
      <c r="FY19" s="7">
        <v>41973</v>
      </c>
      <c r="FZ19" s="7">
        <v>42004</v>
      </c>
      <c r="GA19" s="7">
        <v>42035</v>
      </c>
      <c r="GB19" s="7">
        <v>42063</v>
      </c>
      <c r="GC19" s="6">
        <v>42094</v>
      </c>
      <c r="GD19" s="6">
        <v>42124</v>
      </c>
      <c r="GE19" s="6">
        <v>42155</v>
      </c>
      <c r="GF19" s="6">
        <v>42185</v>
      </c>
      <c r="GG19" s="6">
        <v>42216</v>
      </c>
      <c r="GH19" s="6">
        <v>42247</v>
      </c>
      <c r="GI19" s="6">
        <v>42277</v>
      </c>
      <c r="GJ19" s="6">
        <v>42308</v>
      </c>
      <c r="GK19" s="6">
        <v>42338</v>
      </c>
      <c r="GL19" s="6">
        <v>42369</v>
      </c>
      <c r="GM19" s="6">
        <v>42400</v>
      </c>
      <c r="GN19" s="6">
        <v>42429</v>
      </c>
      <c r="GO19" s="6">
        <v>42460</v>
      </c>
      <c r="GP19" s="6">
        <v>42490</v>
      </c>
      <c r="GQ19" s="6">
        <v>42521</v>
      </c>
      <c r="GR19" s="6">
        <v>42551</v>
      </c>
      <c r="GS19" s="6">
        <v>42582</v>
      </c>
      <c r="GT19" s="6">
        <v>42613</v>
      </c>
      <c r="GU19" s="6">
        <v>42643</v>
      </c>
      <c r="GV19" s="6">
        <v>42674</v>
      </c>
      <c r="GW19" s="6">
        <v>42704</v>
      </c>
      <c r="GX19" s="6">
        <v>42735</v>
      </c>
      <c r="GY19" s="6">
        <v>42766</v>
      </c>
      <c r="GZ19" s="6">
        <v>42794</v>
      </c>
      <c r="HA19" s="6">
        <v>42825</v>
      </c>
      <c r="HB19" s="6">
        <v>42855</v>
      </c>
    </row>
    <row r="20" spans="1:210" x14ac:dyDescent="0.3">
      <c r="A20" s="23" t="s">
        <v>4</v>
      </c>
      <c r="B20" t="s">
        <v>124</v>
      </c>
      <c r="C20">
        <v>77.400000000000006</v>
      </c>
      <c r="D20">
        <v>82.1</v>
      </c>
      <c r="E20">
        <v>84</v>
      </c>
      <c r="F20">
        <v>84.8</v>
      </c>
      <c r="G20">
        <v>85</v>
      </c>
      <c r="H20">
        <v>86.8</v>
      </c>
      <c r="I20">
        <v>86.8</v>
      </c>
      <c r="J20">
        <v>87.2</v>
      </c>
      <c r="K20">
        <v>86.8</v>
      </c>
      <c r="L20">
        <v>87</v>
      </c>
      <c r="M20">
        <v>87.3</v>
      </c>
      <c r="N20">
        <v>88.7</v>
      </c>
      <c r="O20">
        <v>85.7</v>
      </c>
      <c r="P20">
        <v>86.1</v>
      </c>
      <c r="Q20">
        <v>85.3</v>
      </c>
      <c r="R20">
        <v>82.4</v>
      </c>
      <c r="S20">
        <v>85.1</v>
      </c>
      <c r="T20">
        <v>85.3</v>
      </c>
      <c r="U20">
        <v>82.7</v>
      </c>
      <c r="V20">
        <v>83.6</v>
      </c>
      <c r="W20">
        <v>80.8</v>
      </c>
      <c r="X20">
        <v>79.8</v>
      </c>
      <c r="Y20">
        <v>79.8</v>
      </c>
      <c r="Z20">
        <v>83.4</v>
      </c>
      <c r="AA20">
        <v>81.7</v>
      </c>
      <c r="AB20">
        <v>81.2</v>
      </c>
      <c r="AC20">
        <v>82.9</v>
      </c>
      <c r="AD20">
        <v>83.1</v>
      </c>
      <c r="AE20">
        <v>85.4</v>
      </c>
      <c r="AF20">
        <v>84.6</v>
      </c>
      <c r="AG20">
        <v>83.4</v>
      </c>
      <c r="AH20">
        <v>85.1</v>
      </c>
      <c r="AI20">
        <v>84</v>
      </c>
      <c r="AJ20">
        <v>83.6</v>
      </c>
      <c r="AK20">
        <v>84.9</v>
      </c>
      <c r="AL20">
        <v>82</v>
      </c>
      <c r="AM20">
        <v>84.4</v>
      </c>
      <c r="AN20">
        <v>84.2</v>
      </c>
      <c r="AO20">
        <v>82.4</v>
      </c>
      <c r="AP20">
        <v>82.6</v>
      </c>
      <c r="AQ20">
        <v>80.599999999999994</v>
      </c>
      <c r="AR20">
        <v>83.8</v>
      </c>
      <c r="AS20">
        <v>82.8</v>
      </c>
      <c r="AT20">
        <v>83.1</v>
      </c>
      <c r="AU20">
        <v>84.8</v>
      </c>
      <c r="AV20">
        <v>85.9</v>
      </c>
      <c r="AW20">
        <v>86.2</v>
      </c>
      <c r="AX20">
        <v>88.3</v>
      </c>
      <c r="AY20">
        <v>86.3</v>
      </c>
      <c r="AZ20">
        <v>87.1</v>
      </c>
      <c r="BA20">
        <v>88.4</v>
      </c>
      <c r="BB20">
        <v>89.5</v>
      </c>
      <c r="BC20">
        <v>89.9</v>
      </c>
      <c r="BD20">
        <v>88.9</v>
      </c>
      <c r="BE20">
        <v>89.9</v>
      </c>
      <c r="BF20">
        <v>88.2</v>
      </c>
      <c r="BG20">
        <v>89.8</v>
      </c>
      <c r="BH20">
        <v>89.2</v>
      </c>
      <c r="BI20">
        <v>87.7</v>
      </c>
      <c r="BJ20">
        <v>93.4</v>
      </c>
      <c r="BK20">
        <v>91</v>
      </c>
      <c r="BL20">
        <v>89.3</v>
      </c>
      <c r="BM20">
        <v>91.1</v>
      </c>
      <c r="BN20">
        <v>90.3</v>
      </c>
      <c r="BO20">
        <v>90.8</v>
      </c>
      <c r="BP20">
        <v>93.8</v>
      </c>
      <c r="BQ20">
        <v>95.9</v>
      </c>
      <c r="BR20">
        <v>93.7</v>
      </c>
      <c r="BS20">
        <v>96.7</v>
      </c>
      <c r="BT20">
        <v>98</v>
      </c>
      <c r="BU20">
        <v>99.3</v>
      </c>
      <c r="BV20">
        <v>98.8</v>
      </c>
      <c r="BW20">
        <v>99.6</v>
      </c>
      <c r="BX20">
        <v>100</v>
      </c>
      <c r="BY20">
        <v>99.1</v>
      </c>
      <c r="BZ20">
        <v>101.7</v>
      </c>
      <c r="CA20">
        <v>102.1</v>
      </c>
      <c r="CB20">
        <v>100.6</v>
      </c>
      <c r="CC20">
        <v>103.4</v>
      </c>
      <c r="CD20">
        <v>106.8</v>
      </c>
      <c r="CE20">
        <v>105</v>
      </c>
      <c r="CF20">
        <v>104.6</v>
      </c>
      <c r="CG20">
        <v>105</v>
      </c>
      <c r="CH20">
        <v>105.8</v>
      </c>
      <c r="CI20">
        <v>107.1</v>
      </c>
      <c r="CJ20">
        <v>110.3</v>
      </c>
      <c r="CK20">
        <v>110.3</v>
      </c>
      <c r="CL20">
        <v>109</v>
      </c>
      <c r="CM20">
        <v>112.5</v>
      </c>
      <c r="CN20">
        <v>116.5</v>
      </c>
      <c r="CO20">
        <v>111.3</v>
      </c>
      <c r="CP20">
        <v>111.9</v>
      </c>
      <c r="CQ20">
        <v>111.9</v>
      </c>
      <c r="CR20">
        <v>116.9</v>
      </c>
      <c r="CS20">
        <v>119</v>
      </c>
      <c r="CT20">
        <v>117.9</v>
      </c>
      <c r="CU20">
        <v>115.1</v>
      </c>
      <c r="CV20">
        <v>115.4</v>
      </c>
      <c r="CW20">
        <v>113.4</v>
      </c>
      <c r="CX20">
        <v>114.1</v>
      </c>
      <c r="CY20">
        <v>111.2</v>
      </c>
      <c r="CZ20">
        <v>107.3</v>
      </c>
      <c r="DA20">
        <v>106.6</v>
      </c>
      <c r="DB20">
        <v>108.7</v>
      </c>
      <c r="DC20">
        <v>101.4</v>
      </c>
      <c r="DD20">
        <v>94.8</v>
      </c>
      <c r="DE20">
        <v>87.9</v>
      </c>
      <c r="DF20">
        <v>82</v>
      </c>
      <c r="DG20">
        <v>75.7</v>
      </c>
      <c r="DH20">
        <v>73.5</v>
      </c>
      <c r="DI20">
        <v>76.400000000000006</v>
      </c>
      <c r="DJ20">
        <v>76</v>
      </c>
      <c r="DK20">
        <v>78.8</v>
      </c>
      <c r="DL20">
        <v>82</v>
      </c>
      <c r="DM20">
        <v>85.2</v>
      </c>
      <c r="DN20">
        <v>86</v>
      </c>
      <c r="DO20">
        <v>89</v>
      </c>
      <c r="DP20">
        <v>86.7</v>
      </c>
      <c r="DQ20">
        <v>89.3</v>
      </c>
      <c r="DR20">
        <v>87.8</v>
      </c>
      <c r="DS20">
        <v>91.1</v>
      </c>
      <c r="DT20">
        <v>91.3</v>
      </c>
      <c r="DU20">
        <v>95.6</v>
      </c>
      <c r="DV20">
        <v>98.4</v>
      </c>
      <c r="DW20">
        <v>98.9</v>
      </c>
      <c r="DX20">
        <v>101.1</v>
      </c>
      <c r="DY20">
        <v>100.3</v>
      </c>
      <c r="DZ20">
        <v>103.1</v>
      </c>
      <c r="EA20">
        <v>101.6</v>
      </c>
      <c r="EB20">
        <v>102</v>
      </c>
      <c r="EC20">
        <v>107.4</v>
      </c>
      <c r="ED20">
        <v>104</v>
      </c>
      <c r="EE20">
        <v>108.6</v>
      </c>
      <c r="EF20">
        <v>109.9</v>
      </c>
      <c r="EG20">
        <v>106.3</v>
      </c>
      <c r="EH20">
        <v>107.9</v>
      </c>
      <c r="EI20">
        <v>111.4</v>
      </c>
      <c r="EJ20">
        <v>110.8</v>
      </c>
      <c r="EK20">
        <v>108.3</v>
      </c>
      <c r="EL20">
        <v>108</v>
      </c>
      <c r="EM20">
        <v>104</v>
      </c>
      <c r="EN20">
        <v>105.6</v>
      </c>
      <c r="EO20">
        <v>102.2</v>
      </c>
      <c r="EP20">
        <v>104</v>
      </c>
      <c r="EQ20">
        <v>102.6</v>
      </c>
      <c r="ER20">
        <v>103.5</v>
      </c>
      <c r="ES20">
        <v>105.9</v>
      </c>
      <c r="ET20">
        <v>103.4</v>
      </c>
      <c r="EU20">
        <v>105.2</v>
      </c>
      <c r="EV20">
        <v>102.6</v>
      </c>
      <c r="EW20">
        <v>103.3</v>
      </c>
      <c r="EX20">
        <v>103.2</v>
      </c>
      <c r="EY20">
        <v>100.8</v>
      </c>
      <c r="EZ20">
        <v>104.2</v>
      </c>
      <c r="FA20">
        <v>101.3</v>
      </c>
      <c r="FB20">
        <v>101.9</v>
      </c>
      <c r="FC20">
        <v>101.7</v>
      </c>
      <c r="FD20">
        <v>103.9</v>
      </c>
      <c r="FE20">
        <v>105.9</v>
      </c>
      <c r="FF20">
        <v>103</v>
      </c>
      <c r="FG20">
        <v>103.5</v>
      </c>
      <c r="FH20">
        <v>108.1</v>
      </c>
      <c r="FI20">
        <v>105.5</v>
      </c>
      <c r="FJ20">
        <v>106.5</v>
      </c>
      <c r="FK20">
        <v>109.2</v>
      </c>
      <c r="FL20">
        <v>107.8</v>
      </c>
      <c r="FM20">
        <v>109.1</v>
      </c>
      <c r="FN20">
        <v>107.8</v>
      </c>
      <c r="FO20">
        <v>109.7</v>
      </c>
      <c r="FP20">
        <v>109.8</v>
      </c>
      <c r="FQ20">
        <v>107.5</v>
      </c>
      <c r="FR20">
        <v>109.9</v>
      </c>
      <c r="FS20">
        <v>106.1</v>
      </c>
      <c r="FT20">
        <v>105.8</v>
      </c>
      <c r="FU20">
        <v>112.9</v>
      </c>
      <c r="FV20">
        <v>107.1</v>
      </c>
      <c r="FW20">
        <v>108.8</v>
      </c>
      <c r="FX20">
        <v>110.9</v>
      </c>
      <c r="FY20">
        <v>108.4</v>
      </c>
      <c r="FZ20">
        <v>112.1</v>
      </c>
      <c r="GA20">
        <v>110.6</v>
      </c>
      <c r="GB20">
        <v>109</v>
      </c>
      <c r="GC20">
        <v>110</v>
      </c>
      <c r="GD20">
        <v>111.1</v>
      </c>
      <c r="GE20">
        <v>110.6</v>
      </c>
      <c r="GF20">
        <v>113.4</v>
      </c>
      <c r="GG20">
        <v>111.2</v>
      </c>
      <c r="GH20">
        <v>109</v>
      </c>
      <c r="GI20">
        <v>108.2</v>
      </c>
      <c r="GJ20">
        <v>109.2</v>
      </c>
      <c r="GK20">
        <v>110.2</v>
      </c>
      <c r="GL20">
        <v>109.6</v>
      </c>
      <c r="GM20">
        <v>110.8</v>
      </c>
      <c r="GN20">
        <v>109.6</v>
      </c>
      <c r="GO20">
        <v>113.3</v>
      </c>
      <c r="GP20">
        <v>110</v>
      </c>
      <c r="GQ20">
        <v>110.5</v>
      </c>
      <c r="GR20">
        <v>110.3</v>
      </c>
      <c r="GS20">
        <v>109.6</v>
      </c>
      <c r="GT20">
        <v>110.7</v>
      </c>
      <c r="GU20">
        <v>110.7</v>
      </c>
      <c r="GV20">
        <v>114.2</v>
      </c>
      <c r="GW20">
        <v>112</v>
      </c>
      <c r="GX20">
        <v>118.8</v>
      </c>
      <c r="GY20">
        <v>110.8</v>
      </c>
      <c r="GZ20">
        <v>114.7</v>
      </c>
      <c r="HA20">
        <v>116</v>
      </c>
      <c r="HB20">
        <v>113.6</v>
      </c>
    </row>
    <row r="21" spans="1:210" x14ac:dyDescent="0.3">
      <c r="A21" s="22" t="s">
        <v>2</v>
      </c>
      <c r="B21" t="s">
        <v>2</v>
      </c>
    </row>
    <row r="22" spans="1:210" x14ac:dyDescent="0.3">
      <c r="A22" s="23" t="s">
        <v>39</v>
      </c>
      <c r="B22" t="s">
        <v>2</v>
      </c>
    </row>
    <row r="23" spans="1:210" x14ac:dyDescent="0.3">
      <c r="A23" s="23" t="s">
        <v>4</v>
      </c>
      <c r="B23" t="s">
        <v>2</v>
      </c>
    </row>
    <row r="24" spans="1:210" x14ac:dyDescent="0.3">
      <c r="A24" s="23" t="s">
        <v>137</v>
      </c>
    </row>
    <row r="25" spans="1:210" x14ac:dyDescent="0.3">
      <c r="A25" s="22" t="s">
        <v>138</v>
      </c>
      <c r="B25" t="s">
        <v>125</v>
      </c>
      <c r="C25">
        <f>_xll.BDH($B25,$B$19,"1/1/2000","","Dir=H","Dts=H","Sort=A","Quote=C","QtTyp=Y","Days=T","Per=cm","DtFmt=D","UseDPDF=Y","cols=208;rows=1")</f>
        <v>85.1</v>
      </c>
      <c r="D25">
        <v>88.1</v>
      </c>
      <c r="E25">
        <v>90.4</v>
      </c>
      <c r="F25">
        <v>88.8</v>
      </c>
      <c r="G25">
        <v>90.3</v>
      </c>
      <c r="H25">
        <v>90.7</v>
      </c>
      <c r="I25">
        <v>91.4</v>
      </c>
      <c r="J25">
        <v>91.5</v>
      </c>
      <c r="K25">
        <v>93.6</v>
      </c>
      <c r="L25">
        <v>92</v>
      </c>
      <c r="M25">
        <v>92.3</v>
      </c>
      <c r="N25">
        <v>92.6</v>
      </c>
      <c r="O25">
        <v>90.3</v>
      </c>
      <c r="P25">
        <v>88.5</v>
      </c>
      <c r="Q25">
        <v>87.3</v>
      </c>
      <c r="R25">
        <v>88.3</v>
      </c>
      <c r="S25">
        <v>87.1</v>
      </c>
      <c r="T25">
        <v>90.6</v>
      </c>
      <c r="U25">
        <v>88.2</v>
      </c>
      <c r="V25">
        <v>89.6</v>
      </c>
      <c r="W25">
        <v>86.2</v>
      </c>
      <c r="X25">
        <v>86.6</v>
      </c>
      <c r="Y25">
        <v>84.5</v>
      </c>
      <c r="Z25">
        <v>84.2</v>
      </c>
      <c r="AA25">
        <v>87.4</v>
      </c>
      <c r="AB25">
        <v>87.9</v>
      </c>
      <c r="AC25">
        <v>90.9</v>
      </c>
      <c r="AD25">
        <v>92.5</v>
      </c>
      <c r="AE25">
        <v>91.6</v>
      </c>
      <c r="AF25">
        <v>90.2</v>
      </c>
      <c r="AG25">
        <v>90.9</v>
      </c>
      <c r="AH25">
        <v>90.3</v>
      </c>
      <c r="AI25">
        <v>91.6</v>
      </c>
      <c r="AJ25">
        <v>87.1</v>
      </c>
      <c r="AK25">
        <v>90.9</v>
      </c>
      <c r="AL25">
        <v>86.8</v>
      </c>
      <c r="AM25">
        <v>88.8</v>
      </c>
      <c r="AN25">
        <v>90.3</v>
      </c>
      <c r="AO25">
        <v>89.7</v>
      </c>
      <c r="AP25">
        <v>89</v>
      </c>
      <c r="AQ25">
        <v>87.1</v>
      </c>
      <c r="AR25">
        <v>88.1</v>
      </c>
      <c r="AS25">
        <v>90</v>
      </c>
      <c r="AT25">
        <v>90.1</v>
      </c>
      <c r="AU25">
        <v>88.7</v>
      </c>
      <c r="AV25">
        <v>92.9</v>
      </c>
      <c r="AW25">
        <v>89.2</v>
      </c>
      <c r="AX25">
        <v>94.5</v>
      </c>
      <c r="AY25">
        <v>92.5</v>
      </c>
      <c r="AZ25">
        <v>91.1</v>
      </c>
      <c r="BA25">
        <v>91.3</v>
      </c>
      <c r="BB25">
        <v>94.8</v>
      </c>
      <c r="BC25">
        <v>93.1</v>
      </c>
      <c r="BD25">
        <v>93.2</v>
      </c>
      <c r="BE25">
        <v>95.7</v>
      </c>
      <c r="BF25">
        <v>96.1</v>
      </c>
      <c r="BG25">
        <v>96.7</v>
      </c>
      <c r="BH25">
        <v>96.1</v>
      </c>
      <c r="BI25">
        <v>96.9</v>
      </c>
      <c r="BJ25">
        <v>99.6</v>
      </c>
      <c r="BK25">
        <v>100.5</v>
      </c>
      <c r="BL25">
        <v>98.6</v>
      </c>
      <c r="BM25">
        <v>99.6</v>
      </c>
      <c r="BN25">
        <v>96.1</v>
      </c>
      <c r="BO25">
        <v>97.6</v>
      </c>
      <c r="BP25">
        <v>97.5</v>
      </c>
      <c r="BQ25">
        <v>100.3</v>
      </c>
      <c r="BR25">
        <v>100.1</v>
      </c>
      <c r="BS25">
        <v>101.3</v>
      </c>
      <c r="BT25">
        <v>101.5</v>
      </c>
      <c r="BU25">
        <v>99.8</v>
      </c>
      <c r="BV25">
        <v>103.2</v>
      </c>
      <c r="BW25">
        <v>98.4</v>
      </c>
      <c r="BX25">
        <v>100.2</v>
      </c>
      <c r="BY25">
        <v>98.8</v>
      </c>
      <c r="BZ25">
        <v>100.3</v>
      </c>
      <c r="CA25">
        <v>101.3</v>
      </c>
      <c r="CB25">
        <v>101.6</v>
      </c>
      <c r="CC25">
        <v>102.3</v>
      </c>
      <c r="CD25">
        <v>103.2</v>
      </c>
      <c r="CE25">
        <v>103.4</v>
      </c>
      <c r="CF25">
        <v>104.8</v>
      </c>
      <c r="CG25">
        <v>106.8</v>
      </c>
      <c r="CH25">
        <v>103.3</v>
      </c>
      <c r="CI25">
        <v>104.4</v>
      </c>
      <c r="CJ25">
        <v>107.7</v>
      </c>
      <c r="CK25">
        <v>106.9</v>
      </c>
      <c r="CL25">
        <v>108.3</v>
      </c>
      <c r="CM25">
        <v>108.2</v>
      </c>
      <c r="CN25">
        <v>110.2</v>
      </c>
      <c r="CO25">
        <v>107.9</v>
      </c>
      <c r="CP25">
        <v>110</v>
      </c>
      <c r="CQ25">
        <v>109.7</v>
      </c>
      <c r="CR25">
        <v>109.8</v>
      </c>
      <c r="CS25">
        <v>112.9</v>
      </c>
      <c r="CT25">
        <v>109.7</v>
      </c>
      <c r="CU25">
        <v>109.4</v>
      </c>
      <c r="CV25">
        <v>108.4</v>
      </c>
      <c r="CW25">
        <v>107</v>
      </c>
      <c r="CX25">
        <v>106.5</v>
      </c>
      <c r="CY25">
        <v>107.3</v>
      </c>
      <c r="CZ25">
        <v>106</v>
      </c>
      <c r="DA25">
        <v>104.7</v>
      </c>
      <c r="DB25">
        <v>105.8</v>
      </c>
      <c r="DC25">
        <v>103.2</v>
      </c>
      <c r="DD25">
        <v>100.5</v>
      </c>
      <c r="DE25">
        <v>91.1</v>
      </c>
      <c r="DF25">
        <v>84.5</v>
      </c>
      <c r="DG25">
        <v>83.4</v>
      </c>
      <c r="DH25">
        <v>82</v>
      </c>
      <c r="DI25">
        <v>80.900000000000006</v>
      </c>
      <c r="DJ25">
        <v>83.5</v>
      </c>
      <c r="DK25">
        <v>85.5</v>
      </c>
      <c r="DL25">
        <v>87.7</v>
      </c>
      <c r="DM25">
        <v>89</v>
      </c>
      <c r="DN25">
        <v>91</v>
      </c>
      <c r="DO25">
        <v>91.5</v>
      </c>
      <c r="DP25">
        <v>92.7</v>
      </c>
      <c r="DQ25">
        <v>93.5</v>
      </c>
      <c r="DR25">
        <v>91.6</v>
      </c>
      <c r="DS25">
        <v>95.5</v>
      </c>
      <c r="DT25">
        <v>94.9</v>
      </c>
      <c r="DU25">
        <v>99.3</v>
      </c>
      <c r="DV25">
        <v>98</v>
      </c>
      <c r="DW25">
        <v>99.5</v>
      </c>
      <c r="DX25">
        <v>100.6</v>
      </c>
      <c r="DY25">
        <v>100.5</v>
      </c>
      <c r="DZ25">
        <v>101.1</v>
      </c>
      <c r="EA25">
        <v>103.6</v>
      </c>
      <c r="EB25">
        <v>99.9</v>
      </c>
      <c r="EC25">
        <v>101.1</v>
      </c>
      <c r="ED25">
        <v>102.4</v>
      </c>
      <c r="EE25">
        <v>102.9</v>
      </c>
      <c r="EF25">
        <v>103.9</v>
      </c>
      <c r="EG25">
        <v>104.6</v>
      </c>
      <c r="EH25">
        <v>104.1</v>
      </c>
      <c r="EI25">
        <v>101</v>
      </c>
      <c r="EJ25">
        <v>101.6</v>
      </c>
      <c r="EK25">
        <v>102.2</v>
      </c>
      <c r="EL25">
        <v>102.1</v>
      </c>
      <c r="EM25">
        <v>99.4</v>
      </c>
      <c r="EN25">
        <v>97.5</v>
      </c>
      <c r="EO25">
        <v>97</v>
      </c>
      <c r="EP25">
        <v>95</v>
      </c>
      <c r="EQ25">
        <v>99.3</v>
      </c>
      <c r="ER25">
        <v>98.6</v>
      </c>
      <c r="ES25">
        <v>101.3</v>
      </c>
      <c r="ET25">
        <v>98.5</v>
      </c>
      <c r="EU25">
        <v>100.5</v>
      </c>
      <c r="EV25">
        <v>99.3</v>
      </c>
      <c r="EW25">
        <v>101.1</v>
      </c>
      <c r="EX25">
        <v>101.8</v>
      </c>
      <c r="EY25">
        <v>99.1</v>
      </c>
      <c r="EZ25">
        <v>99.5</v>
      </c>
      <c r="FA25">
        <v>99.1</v>
      </c>
      <c r="FB25">
        <v>97.9</v>
      </c>
      <c r="FC25">
        <v>95.8</v>
      </c>
      <c r="FD25">
        <v>97.9</v>
      </c>
      <c r="FE25">
        <v>97.4</v>
      </c>
      <c r="FF25">
        <v>97.5</v>
      </c>
      <c r="FG25">
        <v>99.1</v>
      </c>
      <c r="FH25">
        <v>97.4</v>
      </c>
      <c r="FI25">
        <v>99.9</v>
      </c>
      <c r="FJ25">
        <v>101.6</v>
      </c>
      <c r="FK25">
        <v>103</v>
      </c>
      <c r="FL25">
        <v>102.5</v>
      </c>
      <c r="FM25">
        <v>104</v>
      </c>
      <c r="FN25">
        <v>99.4</v>
      </c>
      <c r="FO25">
        <v>104.3</v>
      </c>
      <c r="FP25">
        <v>102</v>
      </c>
      <c r="FQ25">
        <v>98.3</v>
      </c>
      <c r="FR25">
        <v>101.7</v>
      </c>
      <c r="FS25">
        <v>98.5</v>
      </c>
      <c r="FT25">
        <v>101.4</v>
      </c>
      <c r="FU25">
        <v>102.2</v>
      </c>
      <c r="FV25">
        <v>99.8</v>
      </c>
      <c r="FW25">
        <v>100.5</v>
      </c>
      <c r="FX25">
        <v>100.7</v>
      </c>
      <c r="FY25">
        <v>102.4</v>
      </c>
      <c r="FZ25">
        <v>99.3</v>
      </c>
      <c r="GA25">
        <v>100.1</v>
      </c>
      <c r="GB25">
        <v>102.4</v>
      </c>
      <c r="GC25">
        <v>100.7</v>
      </c>
      <c r="GD25">
        <v>100.3</v>
      </c>
      <c r="GE25">
        <v>101.7</v>
      </c>
      <c r="GF25">
        <v>102</v>
      </c>
      <c r="GG25">
        <v>100.7</v>
      </c>
      <c r="GH25">
        <v>98.1</v>
      </c>
      <c r="GI25">
        <v>101.5</v>
      </c>
      <c r="GJ25">
        <v>101.3</v>
      </c>
      <c r="GK25">
        <v>101.8</v>
      </c>
      <c r="GL25">
        <v>105.2</v>
      </c>
      <c r="GM25">
        <v>103.5</v>
      </c>
      <c r="GN25">
        <v>100</v>
      </c>
      <c r="GO25">
        <v>101.2</v>
      </c>
      <c r="GP25">
        <v>98.9</v>
      </c>
      <c r="GQ25">
        <v>101.3</v>
      </c>
      <c r="GR25">
        <v>99.9</v>
      </c>
      <c r="GS25">
        <v>98.9</v>
      </c>
      <c r="GT25">
        <v>101.5</v>
      </c>
      <c r="GU25">
        <v>101.4</v>
      </c>
      <c r="GV25">
        <v>100.2</v>
      </c>
      <c r="GW25">
        <v>107.4</v>
      </c>
      <c r="GX25">
        <v>103.6</v>
      </c>
      <c r="GY25">
        <v>101.7</v>
      </c>
      <c r="GZ25">
        <v>105.7</v>
      </c>
      <c r="HA25">
        <v>106.1</v>
      </c>
      <c r="HB25">
        <v>104.3</v>
      </c>
    </row>
    <row r="26" spans="1:210" x14ac:dyDescent="0.3">
      <c r="A26" s="22" t="s">
        <v>139</v>
      </c>
      <c r="B26" t="s">
        <v>126</v>
      </c>
      <c r="C26">
        <f>_xll.BDH($B26,$B$19,"1/1/2000","","Dir=H","Dts=H","Sort=A","Quote=C","QtTyp=Y","Days=T","Per=cm","DtFmt=D","UseDPDF=Y","cols=208;rows=1")</f>
        <v>88.6</v>
      </c>
      <c r="D26">
        <v>91.9</v>
      </c>
      <c r="E26">
        <v>90.9</v>
      </c>
      <c r="F26">
        <v>91.1</v>
      </c>
      <c r="G26">
        <v>94.5</v>
      </c>
      <c r="H26">
        <v>90.4</v>
      </c>
      <c r="I26">
        <v>93.3</v>
      </c>
      <c r="J26">
        <v>93.3</v>
      </c>
      <c r="K26">
        <v>92.3</v>
      </c>
      <c r="L26">
        <v>93.7</v>
      </c>
      <c r="M26">
        <v>91.5</v>
      </c>
      <c r="N26">
        <v>93.8</v>
      </c>
      <c r="O26">
        <v>93.1</v>
      </c>
      <c r="P26">
        <v>92.5</v>
      </c>
      <c r="Q26">
        <v>90.3</v>
      </c>
      <c r="R26">
        <v>89.5</v>
      </c>
      <c r="S26">
        <v>90.4</v>
      </c>
      <c r="T26">
        <v>88.8</v>
      </c>
      <c r="U26">
        <v>90.1</v>
      </c>
      <c r="V26">
        <v>90</v>
      </c>
      <c r="W26">
        <v>89.4</v>
      </c>
      <c r="X26">
        <v>88.1</v>
      </c>
      <c r="Y26">
        <v>85.4</v>
      </c>
      <c r="Z26">
        <v>90.3</v>
      </c>
      <c r="AA26">
        <v>90.3</v>
      </c>
      <c r="AB26">
        <v>90.6</v>
      </c>
      <c r="AC26">
        <v>86.8</v>
      </c>
      <c r="AD26">
        <v>91.5</v>
      </c>
      <c r="AE26">
        <v>93.2</v>
      </c>
      <c r="AF26">
        <v>92.2</v>
      </c>
      <c r="AG26">
        <v>93.5</v>
      </c>
      <c r="AH26">
        <v>90.5</v>
      </c>
      <c r="AI26">
        <v>93.5</v>
      </c>
      <c r="AJ26">
        <v>93</v>
      </c>
      <c r="AK26">
        <v>92.1</v>
      </c>
      <c r="AL26">
        <v>90.6</v>
      </c>
      <c r="AM26">
        <v>90.2</v>
      </c>
      <c r="AN26">
        <v>90.2</v>
      </c>
      <c r="AO26">
        <v>89.6</v>
      </c>
      <c r="AP26">
        <v>88.8</v>
      </c>
      <c r="AQ26">
        <v>87.3</v>
      </c>
      <c r="AR26">
        <v>89.4</v>
      </c>
      <c r="AS26">
        <v>89.7</v>
      </c>
      <c r="AT26">
        <v>89.2</v>
      </c>
      <c r="AU26">
        <v>90.4</v>
      </c>
      <c r="AV26">
        <v>93.7</v>
      </c>
      <c r="AW26">
        <v>95.7</v>
      </c>
      <c r="AX26">
        <v>98.2</v>
      </c>
      <c r="AY26">
        <v>96.7</v>
      </c>
      <c r="AZ26">
        <v>96.5</v>
      </c>
      <c r="BA26">
        <v>98.4</v>
      </c>
      <c r="BB26">
        <v>97.9</v>
      </c>
      <c r="BC26">
        <v>97.2</v>
      </c>
      <c r="BD26">
        <v>95.1</v>
      </c>
      <c r="BE26">
        <v>95.6</v>
      </c>
      <c r="BF26">
        <v>95.5</v>
      </c>
      <c r="BG26">
        <v>95.4</v>
      </c>
      <c r="BH26">
        <v>94.1</v>
      </c>
      <c r="BI26">
        <v>92.5</v>
      </c>
      <c r="BJ26">
        <v>95.7</v>
      </c>
      <c r="BK26">
        <v>92.4</v>
      </c>
      <c r="BL26">
        <v>90.3</v>
      </c>
      <c r="BM26">
        <v>90.7</v>
      </c>
      <c r="BN26">
        <v>90.1</v>
      </c>
      <c r="BO26">
        <v>90.5</v>
      </c>
      <c r="BP26">
        <v>93.1</v>
      </c>
      <c r="BQ26">
        <v>100.1</v>
      </c>
      <c r="BR26">
        <v>95.9</v>
      </c>
      <c r="BS26">
        <v>99.5</v>
      </c>
      <c r="BT26">
        <v>101.4</v>
      </c>
      <c r="BU26">
        <v>100.3</v>
      </c>
      <c r="BV26">
        <v>102.4</v>
      </c>
      <c r="BW26">
        <v>101.7</v>
      </c>
      <c r="BX26">
        <v>102.4</v>
      </c>
      <c r="BY26">
        <v>102.9</v>
      </c>
      <c r="BZ26">
        <v>105.2</v>
      </c>
      <c r="CA26">
        <v>107.1</v>
      </c>
      <c r="CB26">
        <v>107.4</v>
      </c>
      <c r="CC26">
        <v>107.4</v>
      </c>
      <c r="CD26">
        <v>110.7</v>
      </c>
      <c r="CE26">
        <v>108.5</v>
      </c>
      <c r="CF26">
        <v>109.3</v>
      </c>
      <c r="CG26">
        <v>110.9</v>
      </c>
      <c r="CH26">
        <v>111.4</v>
      </c>
      <c r="CI26">
        <v>109.8</v>
      </c>
      <c r="CJ26">
        <v>110.8</v>
      </c>
      <c r="CK26">
        <v>111.3</v>
      </c>
      <c r="CL26">
        <v>109.5</v>
      </c>
      <c r="CM26">
        <v>114.1</v>
      </c>
      <c r="CN26">
        <v>112.7</v>
      </c>
      <c r="CO26">
        <v>110</v>
      </c>
      <c r="CP26">
        <v>112.1</v>
      </c>
      <c r="CQ26">
        <v>112.4</v>
      </c>
      <c r="CR26">
        <v>116.2</v>
      </c>
      <c r="CS26">
        <v>123.2</v>
      </c>
      <c r="CT26">
        <v>121.8</v>
      </c>
      <c r="CU26">
        <v>115.3</v>
      </c>
      <c r="CV26">
        <v>116.7</v>
      </c>
      <c r="CW26">
        <v>114.6</v>
      </c>
      <c r="CX26">
        <v>115.7</v>
      </c>
      <c r="CY26">
        <v>115.9</v>
      </c>
      <c r="CZ26">
        <v>113.1</v>
      </c>
      <c r="DA26">
        <v>109.8</v>
      </c>
      <c r="DB26">
        <v>110.1</v>
      </c>
      <c r="DC26">
        <v>102.5</v>
      </c>
      <c r="DD26">
        <v>94.3</v>
      </c>
      <c r="DE26">
        <v>82.5</v>
      </c>
      <c r="DF26">
        <v>76.400000000000006</v>
      </c>
      <c r="DG26">
        <v>71.099999999999994</v>
      </c>
      <c r="DH26">
        <v>66.400000000000006</v>
      </c>
      <c r="DI26">
        <v>67.7</v>
      </c>
      <c r="DJ26">
        <v>73.599999999999994</v>
      </c>
      <c r="DK26">
        <v>77.2</v>
      </c>
      <c r="DL26">
        <v>83.1</v>
      </c>
      <c r="DM26">
        <v>83.4</v>
      </c>
      <c r="DN26">
        <v>88.4</v>
      </c>
      <c r="DO26">
        <v>89.5</v>
      </c>
      <c r="DP26">
        <v>86.5</v>
      </c>
      <c r="DQ26">
        <v>90.9</v>
      </c>
      <c r="DR26">
        <v>87.1</v>
      </c>
      <c r="DS26">
        <v>89.8</v>
      </c>
      <c r="DT26">
        <v>94.1</v>
      </c>
      <c r="DU26">
        <v>96.2</v>
      </c>
      <c r="DV26">
        <v>105</v>
      </c>
      <c r="DW26">
        <v>99.2</v>
      </c>
      <c r="DX26">
        <v>101</v>
      </c>
      <c r="DY26">
        <v>100.2</v>
      </c>
      <c r="DZ26">
        <v>100.2</v>
      </c>
      <c r="EA26">
        <v>101.8</v>
      </c>
      <c r="EB26">
        <v>101.9</v>
      </c>
      <c r="EC26">
        <v>103.7</v>
      </c>
      <c r="ED26">
        <v>102.3</v>
      </c>
      <c r="EE26">
        <v>108</v>
      </c>
      <c r="EF26">
        <v>106.4</v>
      </c>
      <c r="EG26">
        <v>107.8</v>
      </c>
      <c r="EH26">
        <v>105.5</v>
      </c>
      <c r="EI26">
        <v>105.7</v>
      </c>
      <c r="EJ26">
        <v>107.2</v>
      </c>
      <c r="EK26">
        <v>106</v>
      </c>
      <c r="EL26">
        <v>108.9</v>
      </c>
      <c r="EM26">
        <v>104.4</v>
      </c>
      <c r="EN26">
        <v>105.7</v>
      </c>
      <c r="EO26">
        <v>101.2</v>
      </c>
      <c r="EP26">
        <v>105.7</v>
      </c>
      <c r="EQ26">
        <v>103.9</v>
      </c>
      <c r="ER26">
        <v>104.3</v>
      </c>
      <c r="ES26">
        <v>101.9</v>
      </c>
      <c r="ET26">
        <v>102.9</v>
      </c>
      <c r="EU26">
        <v>103.1</v>
      </c>
      <c r="EV26">
        <v>102.7</v>
      </c>
      <c r="EW26">
        <v>101.2</v>
      </c>
      <c r="EX26">
        <v>103.3</v>
      </c>
      <c r="EY26">
        <v>98.1</v>
      </c>
      <c r="EZ26">
        <v>101.1</v>
      </c>
      <c r="FA26">
        <v>100.8</v>
      </c>
      <c r="FB26">
        <v>103.5</v>
      </c>
      <c r="FC26">
        <v>99.6</v>
      </c>
      <c r="FD26">
        <v>100.8</v>
      </c>
      <c r="FE26">
        <v>100.1</v>
      </c>
      <c r="FF26">
        <v>100.9</v>
      </c>
      <c r="FG26">
        <v>101.2</v>
      </c>
      <c r="FH26">
        <v>105.1</v>
      </c>
      <c r="FI26">
        <v>103.4</v>
      </c>
      <c r="FJ26">
        <v>104.1</v>
      </c>
      <c r="FK26">
        <v>103.7</v>
      </c>
      <c r="FL26">
        <v>104</v>
      </c>
      <c r="FM26">
        <v>102.6</v>
      </c>
      <c r="FN26">
        <v>105.6</v>
      </c>
      <c r="FO26">
        <v>105</v>
      </c>
      <c r="FP26">
        <v>106.2</v>
      </c>
      <c r="FQ26">
        <v>107.7</v>
      </c>
      <c r="FR26">
        <v>104.3</v>
      </c>
      <c r="FS26">
        <v>102.5</v>
      </c>
      <c r="FT26">
        <v>103.5</v>
      </c>
      <c r="FU26">
        <v>105.5</v>
      </c>
      <c r="FV26">
        <v>105.4</v>
      </c>
      <c r="FW26">
        <v>105.3</v>
      </c>
      <c r="FX26">
        <v>106.3</v>
      </c>
      <c r="FY26">
        <v>101.5</v>
      </c>
      <c r="FZ26">
        <v>104.7</v>
      </c>
      <c r="GA26">
        <v>106.2</v>
      </c>
      <c r="GB26">
        <v>102.6</v>
      </c>
      <c r="GC26">
        <v>102.5</v>
      </c>
      <c r="GD26">
        <v>105.4</v>
      </c>
      <c r="GE26">
        <v>104.2</v>
      </c>
      <c r="GF26">
        <v>103.8</v>
      </c>
      <c r="GG26">
        <v>103.3</v>
      </c>
      <c r="GH26">
        <v>102.3</v>
      </c>
      <c r="GI26">
        <v>101.6</v>
      </c>
      <c r="GJ26">
        <v>101</v>
      </c>
      <c r="GK26">
        <v>105.3</v>
      </c>
      <c r="GL26">
        <v>101.3</v>
      </c>
      <c r="GM26">
        <v>101.3</v>
      </c>
      <c r="GN26">
        <v>105.6</v>
      </c>
      <c r="GO26">
        <v>103.8</v>
      </c>
      <c r="GP26">
        <v>112.1</v>
      </c>
      <c r="GQ26">
        <v>105.5</v>
      </c>
      <c r="GR26">
        <v>104.1</v>
      </c>
      <c r="GS26">
        <v>102.8</v>
      </c>
      <c r="GT26">
        <v>103.6</v>
      </c>
      <c r="GU26">
        <v>103.9</v>
      </c>
      <c r="GV26">
        <v>105.1</v>
      </c>
      <c r="GW26">
        <v>106</v>
      </c>
      <c r="GX26">
        <v>106.9</v>
      </c>
      <c r="GY26">
        <v>102.8</v>
      </c>
      <c r="GZ26">
        <v>111.1</v>
      </c>
      <c r="HA26">
        <v>110.1</v>
      </c>
      <c r="HB26">
        <v>108.7</v>
      </c>
    </row>
    <row r="27" spans="1:210" ht="28.8" x14ac:dyDescent="0.3">
      <c r="A27" s="22" t="s">
        <v>140</v>
      </c>
      <c r="B27" t="s">
        <v>127</v>
      </c>
      <c r="C27">
        <f>_xll.BDH($B27,$B$19,"1/1/2000","","Dir=H","Dts=H","Sort=A","Quote=C","QtTyp=Y","Days=T","Per=cm","DtFmt=D","UseDPDF=Y","cols=208;rows=1")</f>
        <v>66.3</v>
      </c>
      <c r="D27">
        <v>70.099999999999994</v>
      </c>
      <c r="E27">
        <v>73.3</v>
      </c>
      <c r="F27">
        <v>75</v>
      </c>
      <c r="G27">
        <v>75.8</v>
      </c>
      <c r="H27">
        <v>78.5</v>
      </c>
      <c r="I27">
        <v>77</v>
      </c>
      <c r="J27">
        <v>83</v>
      </c>
      <c r="K27">
        <v>81.099999999999994</v>
      </c>
      <c r="L27">
        <v>80.7</v>
      </c>
      <c r="M27">
        <v>75.3</v>
      </c>
      <c r="N27">
        <v>77.2</v>
      </c>
      <c r="O27">
        <v>72.400000000000006</v>
      </c>
      <c r="P27">
        <v>73.7</v>
      </c>
      <c r="Q27">
        <v>75.599999999999994</v>
      </c>
      <c r="R27">
        <v>67.599999999999994</v>
      </c>
      <c r="S27">
        <v>74.3</v>
      </c>
      <c r="T27">
        <v>71.900000000000006</v>
      </c>
      <c r="U27">
        <v>69.099999999999994</v>
      </c>
      <c r="V27">
        <v>68.3</v>
      </c>
      <c r="W27">
        <v>64.3</v>
      </c>
      <c r="X27">
        <v>64.5</v>
      </c>
      <c r="Y27">
        <v>66</v>
      </c>
      <c r="Z27">
        <v>70.7</v>
      </c>
      <c r="AA27">
        <v>66</v>
      </c>
      <c r="AB27">
        <v>68.2</v>
      </c>
      <c r="AC27">
        <v>68.3</v>
      </c>
      <c r="AD27">
        <v>68.2</v>
      </c>
      <c r="AE27">
        <v>68.599999999999994</v>
      </c>
      <c r="AF27">
        <v>68.7</v>
      </c>
      <c r="AG27">
        <v>65</v>
      </c>
      <c r="AH27">
        <v>67.900000000000006</v>
      </c>
      <c r="AI27">
        <v>68.5</v>
      </c>
      <c r="AJ27">
        <v>68.2</v>
      </c>
      <c r="AK27">
        <v>70.400000000000006</v>
      </c>
      <c r="AL27">
        <v>67.5</v>
      </c>
      <c r="AM27">
        <v>69.2</v>
      </c>
      <c r="AN27">
        <v>68.5</v>
      </c>
      <c r="AO27">
        <v>67.900000000000006</v>
      </c>
      <c r="AP27">
        <v>67.900000000000006</v>
      </c>
      <c r="AQ27">
        <v>66.099999999999994</v>
      </c>
      <c r="AR27">
        <v>69.900000000000006</v>
      </c>
      <c r="AS27">
        <v>69.8</v>
      </c>
      <c r="AT27">
        <v>70.2</v>
      </c>
      <c r="AU27">
        <v>73.5</v>
      </c>
      <c r="AV27">
        <v>71.599999999999994</v>
      </c>
      <c r="AW27">
        <v>74.099999999999994</v>
      </c>
      <c r="AX27">
        <v>73.3</v>
      </c>
      <c r="AY27">
        <v>72.099999999999994</v>
      </c>
      <c r="AZ27">
        <v>75</v>
      </c>
      <c r="BA27">
        <v>73.400000000000006</v>
      </c>
      <c r="BB27">
        <v>73.8</v>
      </c>
      <c r="BC27">
        <v>76.900000000000006</v>
      </c>
      <c r="BD27">
        <v>76</v>
      </c>
      <c r="BE27">
        <v>77.599999999999994</v>
      </c>
      <c r="BF27">
        <v>75.400000000000006</v>
      </c>
      <c r="BG27">
        <v>74.5</v>
      </c>
      <c r="BH27">
        <v>76.2</v>
      </c>
      <c r="BI27">
        <v>75.099999999999994</v>
      </c>
      <c r="BJ27">
        <v>75.400000000000006</v>
      </c>
      <c r="BK27">
        <v>78.5</v>
      </c>
      <c r="BL27">
        <v>77.099999999999994</v>
      </c>
      <c r="BM27">
        <v>79.3</v>
      </c>
      <c r="BN27">
        <v>79.5</v>
      </c>
      <c r="BO27">
        <v>80.599999999999994</v>
      </c>
      <c r="BP27">
        <v>82.9</v>
      </c>
      <c r="BQ27">
        <v>83.4</v>
      </c>
      <c r="BR27">
        <v>84.9</v>
      </c>
      <c r="BS27">
        <v>86.1</v>
      </c>
      <c r="BT27">
        <v>86</v>
      </c>
      <c r="BU27">
        <v>88.2</v>
      </c>
      <c r="BV27">
        <v>89.3</v>
      </c>
      <c r="BW27">
        <v>89.9</v>
      </c>
      <c r="BX27">
        <v>93.2</v>
      </c>
      <c r="BY27">
        <v>92.6</v>
      </c>
      <c r="BZ27">
        <v>94.6</v>
      </c>
      <c r="CA27">
        <v>93.9</v>
      </c>
      <c r="CB27">
        <v>93.8</v>
      </c>
      <c r="CC27">
        <v>94.6</v>
      </c>
      <c r="CD27">
        <v>96.9</v>
      </c>
      <c r="CE27">
        <v>97.3</v>
      </c>
      <c r="CF27">
        <v>98.8</v>
      </c>
      <c r="CG27">
        <v>97.1</v>
      </c>
      <c r="CH27">
        <v>99.7</v>
      </c>
      <c r="CI27">
        <v>98.5</v>
      </c>
      <c r="CJ27">
        <v>98.7</v>
      </c>
      <c r="CK27">
        <v>105.2</v>
      </c>
      <c r="CL27">
        <v>99.5</v>
      </c>
      <c r="CM27">
        <v>104.3</v>
      </c>
      <c r="CN27">
        <v>103.6</v>
      </c>
      <c r="CO27">
        <v>103.9</v>
      </c>
      <c r="CP27">
        <v>104.5</v>
      </c>
      <c r="CQ27">
        <v>107.2</v>
      </c>
      <c r="CR27">
        <v>110.2</v>
      </c>
      <c r="CS27">
        <v>109.5</v>
      </c>
      <c r="CT27">
        <v>111.6</v>
      </c>
      <c r="CU27">
        <v>110.1</v>
      </c>
      <c r="CV27">
        <v>107.6</v>
      </c>
      <c r="CW27">
        <v>108.2</v>
      </c>
      <c r="CX27">
        <v>108.1</v>
      </c>
      <c r="CY27">
        <v>109</v>
      </c>
      <c r="CZ27">
        <v>104.1</v>
      </c>
      <c r="DA27">
        <v>103.1</v>
      </c>
      <c r="DB27">
        <v>106.3</v>
      </c>
      <c r="DC27">
        <v>100.7</v>
      </c>
      <c r="DD27">
        <v>100.4</v>
      </c>
      <c r="DE27">
        <v>95.3</v>
      </c>
      <c r="DF27">
        <v>92.7</v>
      </c>
      <c r="DG27">
        <v>82.2</v>
      </c>
      <c r="DH27">
        <v>78.2</v>
      </c>
      <c r="DI27">
        <v>78.599999999999994</v>
      </c>
      <c r="DJ27">
        <v>78.7</v>
      </c>
      <c r="DK27">
        <v>78.900000000000006</v>
      </c>
      <c r="DL27">
        <v>81.099999999999994</v>
      </c>
      <c r="DM27">
        <v>84.6</v>
      </c>
      <c r="DN27">
        <v>86.6</v>
      </c>
      <c r="DO27">
        <v>91.1</v>
      </c>
      <c r="DP27">
        <v>90.9</v>
      </c>
      <c r="DQ27">
        <v>92.2</v>
      </c>
      <c r="DR27">
        <v>91.4</v>
      </c>
      <c r="DS27">
        <v>91.2</v>
      </c>
      <c r="DT27">
        <v>92.4</v>
      </c>
      <c r="DU27">
        <v>94.2</v>
      </c>
      <c r="DV27">
        <v>95.4</v>
      </c>
      <c r="DW27">
        <v>99.9</v>
      </c>
      <c r="DX27">
        <v>100.9</v>
      </c>
      <c r="DY27">
        <v>102.7</v>
      </c>
      <c r="DZ27">
        <v>100</v>
      </c>
      <c r="EA27">
        <v>98.6</v>
      </c>
      <c r="EB27">
        <v>103.2</v>
      </c>
      <c r="EC27">
        <v>112.3</v>
      </c>
      <c r="ED27">
        <v>104.1</v>
      </c>
      <c r="EE27">
        <v>108.2</v>
      </c>
      <c r="EF27">
        <v>106.6</v>
      </c>
      <c r="EG27">
        <v>105.5</v>
      </c>
      <c r="EH27">
        <v>106.9</v>
      </c>
      <c r="EI27">
        <v>114.7</v>
      </c>
      <c r="EJ27">
        <v>105.4</v>
      </c>
      <c r="EK27">
        <v>114.7</v>
      </c>
      <c r="EL27">
        <v>108</v>
      </c>
      <c r="EM27">
        <v>107.2</v>
      </c>
      <c r="EN27">
        <v>104</v>
      </c>
      <c r="EO27">
        <v>102.8</v>
      </c>
      <c r="EP27">
        <v>105</v>
      </c>
      <c r="EQ27">
        <v>103</v>
      </c>
      <c r="ER27">
        <v>104.9</v>
      </c>
      <c r="ES27">
        <v>101.5</v>
      </c>
      <c r="ET27">
        <v>101</v>
      </c>
      <c r="EU27">
        <v>104.7</v>
      </c>
      <c r="EV27">
        <v>100.6</v>
      </c>
      <c r="EW27">
        <v>101.8</v>
      </c>
      <c r="EX27">
        <v>102.9</v>
      </c>
      <c r="EY27">
        <v>99.4</v>
      </c>
      <c r="EZ27">
        <v>98.9</v>
      </c>
      <c r="FA27">
        <v>100</v>
      </c>
      <c r="FB27">
        <v>98.7</v>
      </c>
      <c r="FC27">
        <v>101.9</v>
      </c>
      <c r="FD27">
        <v>100.1</v>
      </c>
      <c r="FE27">
        <v>111.3</v>
      </c>
      <c r="FF27">
        <v>102.1</v>
      </c>
      <c r="FG27">
        <v>100</v>
      </c>
      <c r="FH27">
        <v>102.6</v>
      </c>
      <c r="FI27">
        <v>100.1</v>
      </c>
      <c r="FJ27">
        <v>101.4</v>
      </c>
      <c r="FK27">
        <v>101.3</v>
      </c>
      <c r="FL27">
        <v>107.2</v>
      </c>
      <c r="FM27">
        <v>106.4</v>
      </c>
      <c r="FN27">
        <v>103.8</v>
      </c>
      <c r="FO27">
        <v>106.7</v>
      </c>
      <c r="FP27">
        <v>104.9</v>
      </c>
      <c r="FQ27">
        <v>104.4</v>
      </c>
      <c r="FR27">
        <v>108.1</v>
      </c>
      <c r="FS27">
        <v>106.9</v>
      </c>
      <c r="FT27">
        <v>104.7</v>
      </c>
      <c r="FU27">
        <v>107.2</v>
      </c>
      <c r="FV27">
        <v>104.8</v>
      </c>
      <c r="FW27">
        <v>103.9</v>
      </c>
      <c r="FX27">
        <v>108.2</v>
      </c>
      <c r="FY27">
        <v>106.6</v>
      </c>
      <c r="FZ27">
        <v>111.2</v>
      </c>
      <c r="GA27">
        <v>107.2</v>
      </c>
      <c r="GB27">
        <v>106.9</v>
      </c>
      <c r="GC27">
        <v>108.7</v>
      </c>
      <c r="GD27">
        <v>106.7</v>
      </c>
      <c r="GE27">
        <v>108.4</v>
      </c>
      <c r="GF27">
        <v>109.8</v>
      </c>
      <c r="GG27">
        <v>108.5</v>
      </c>
      <c r="GH27">
        <v>105.8</v>
      </c>
      <c r="GI27">
        <v>107.2</v>
      </c>
      <c r="GJ27">
        <v>111</v>
      </c>
      <c r="GK27">
        <v>113.5</v>
      </c>
      <c r="GL27">
        <v>111.6</v>
      </c>
      <c r="GM27">
        <v>111.2</v>
      </c>
      <c r="GN27">
        <v>109</v>
      </c>
      <c r="GO27">
        <v>107.3</v>
      </c>
      <c r="GP27">
        <v>109.7</v>
      </c>
      <c r="GQ27">
        <v>109.6</v>
      </c>
      <c r="GR27">
        <v>110.4</v>
      </c>
      <c r="GS27">
        <v>109.1</v>
      </c>
      <c r="GT27">
        <v>110.1</v>
      </c>
      <c r="GU27">
        <v>112.7</v>
      </c>
      <c r="GV27">
        <v>113.8</v>
      </c>
      <c r="GW27">
        <v>113.1</v>
      </c>
      <c r="GX27">
        <v>118.3</v>
      </c>
      <c r="GY27">
        <v>112.2</v>
      </c>
      <c r="GZ27">
        <v>120.3</v>
      </c>
      <c r="HA27">
        <v>120.8</v>
      </c>
      <c r="HB27">
        <v>119.2</v>
      </c>
    </row>
    <row r="28" spans="1:210" x14ac:dyDescent="0.3">
      <c r="A28" s="22" t="s">
        <v>141</v>
      </c>
      <c r="B28" t="s">
        <v>128</v>
      </c>
      <c r="C28">
        <f>_xll.BDH($B28,$B$19,"1/1/2000","","Dir=H","Dts=H","Sort=A","Quote=C","QtTyp=Y","Days=T","Per=cm","DtFmt=D","UseDPDF=Y","cols=208;rows=1")</f>
        <v>82</v>
      </c>
      <c r="D28">
        <v>86.4</v>
      </c>
      <c r="E28">
        <v>86.4</v>
      </c>
      <c r="F28">
        <v>87.9</v>
      </c>
      <c r="G28">
        <v>89.1</v>
      </c>
      <c r="H28">
        <v>87.7</v>
      </c>
      <c r="I28">
        <v>91.3</v>
      </c>
      <c r="J28">
        <v>93.2</v>
      </c>
      <c r="K28">
        <v>89.9</v>
      </c>
      <c r="L28">
        <v>89.3</v>
      </c>
      <c r="M28">
        <v>91.8</v>
      </c>
      <c r="N28">
        <v>88.8</v>
      </c>
      <c r="O28">
        <v>88.8</v>
      </c>
      <c r="P28">
        <v>88.6</v>
      </c>
      <c r="Q28">
        <v>88.5</v>
      </c>
      <c r="R28">
        <v>83.5</v>
      </c>
      <c r="S28">
        <v>87.7</v>
      </c>
      <c r="T28">
        <v>83.5</v>
      </c>
      <c r="U28">
        <v>83.9</v>
      </c>
      <c r="V28">
        <v>81.900000000000006</v>
      </c>
      <c r="W28">
        <v>83.9</v>
      </c>
      <c r="X28">
        <v>82.8</v>
      </c>
      <c r="Y28">
        <v>78.099999999999994</v>
      </c>
      <c r="Z28">
        <v>86.9</v>
      </c>
      <c r="AA28">
        <v>81.7</v>
      </c>
      <c r="AB28">
        <v>82.1</v>
      </c>
      <c r="AC28">
        <v>82.5</v>
      </c>
      <c r="AD28">
        <v>83.4</v>
      </c>
      <c r="AE28">
        <v>83.6</v>
      </c>
      <c r="AF28">
        <v>86.8</v>
      </c>
      <c r="AG28">
        <v>82</v>
      </c>
      <c r="AH28">
        <v>83.6</v>
      </c>
      <c r="AI28">
        <v>84.5</v>
      </c>
      <c r="AJ28">
        <v>82.2</v>
      </c>
      <c r="AK28">
        <v>86.1</v>
      </c>
      <c r="AL28">
        <v>82.1</v>
      </c>
      <c r="AM28">
        <v>85.4</v>
      </c>
      <c r="AN28">
        <v>83.5</v>
      </c>
      <c r="AO28">
        <v>83.9</v>
      </c>
      <c r="AP28">
        <v>83.3</v>
      </c>
      <c r="AQ28">
        <v>80.400000000000006</v>
      </c>
      <c r="AR28">
        <v>82.9</v>
      </c>
      <c r="AS28">
        <v>85.1</v>
      </c>
      <c r="AT28">
        <v>80.900000000000006</v>
      </c>
      <c r="AU28">
        <v>85.9</v>
      </c>
      <c r="AV28">
        <v>89.6</v>
      </c>
      <c r="AW28">
        <v>90.8</v>
      </c>
      <c r="AX28">
        <v>92.9</v>
      </c>
      <c r="AY28">
        <v>88.7</v>
      </c>
      <c r="AZ28">
        <v>89.3</v>
      </c>
      <c r="BA28">
        <v>95.8</v>
      </c>
      <c r="BB28">
        <v>93.6</v>
      </c>
      <c r="BC28">
        <v>95.5</v>
      </c>
      <c r="BD28">
        <v>93</v>
      </c>
      <c r="BE28">
        <v>95.1</v>
      </c>
      <c r="BF28">
        <v>92.2</v>
      </c>
      <c r="BG28">
        <v>91.2</v>
      </c>
      <c r="BH28">
        <v>89.1</v>
      </c>
      <c r="BI28">
        <v>90.3</v>
      </c>
      <c r="BJ28">
        <v>93.4</v>
      </c>
      <c r="BK28">
        <v>96.8</v>
      </c>
      <c r="BL28">
        <v>94.5</v>
      </c>
      <c r="BM28">
        <v>91.6</v>
      </c>
      <c r="BN28">
        <v>93.6</v>
      </c>
      <c r="BO28">
        <v>94.6</v>
      </c>
      <c r="BP28">
        <v>96.7</v>
      </c>
      <c r="BQ28">
        <v>98.5</v>
      </c>
      <c r="BR28">
        <v>98.4</v>
      </c>
      <c r="BS28">
        <v>100.1</v>
      </c>
      <c r="BT28">
        <v>104.4</v>
      </c>
      <c r="BU28">
        <v>103.5</v>
      </c>
      <c r="BV28">
        <v>100.9</v>
      </c>
      <c r="BW28">
        <v>107.1</v>
      </c>
      <c r="BX28">
        <v>100.7</v>
      </c>
      <c r="BY28">
        <v>102.7</v>
      </c>
      <c r="BZ28">
        <v>108.4</v>
      </c>
      <c r="CA28">
        <v>111.3</v>
      </c>
      <c r="CB28">
        <v>108.7</v>
      </c>
      <c r="CC28">
        <v>111.7</v>
      </c>
      <c r="CD28">
        <v>114.6</v>
      </c>
      <c r="CE28">
        <v>112.4</v>
      </c>
      <c r="CF28">
        <v>116.8</v>
      </c>
      <c r="CG28">
        <v>114.6</v>
      </c>
      <c r="CH28">
        <v>114.8</v>
      </c>
      <c r="CI28">
        <v>122</v>
      </c>
      <c r="CJ28">
        <v>125.1</v>
      </c>
      <c r="CK28">
        <v>128.5</v>
      </c>
      <c r="CL28">
        <v>118.9</v>
      </c>
      <c r="CM28">
        <v>133.19999999999999</v>
      </c>
      <c r="CN28">
        <v>127.7</v>
      </c>
      <c r="CO28">
        <v>129.5</v>
      </c>
      <c r="CP28">
        <v>128.1</v>
      </c>
      <c r="CQ28">
        <v>127.1</v>
      </c>
      <c r="CR28">
        <v>132</v>
      </c>
      <c r="CS28">
        <v>130.19999999999999</v>
      </c>
      <c r="CT28">
        <v>134.19999999999999</v>
      </c>
      <c r="CU28">
        <v>131.30000000000001</v>
      </c>
      <c r="CV28">
        <v>132.5</v>
      </c>
      <c r="CW28">
        <v>131.80000000000001</v>
      </c>
      <c r="CX28">
        <v>134.5</v>
      </c>
      <c r="CY28">
        <v>123.7</v>
      </c>
      <c r="CZ28">
        <v>121.8</v>
      </c>
      <c r="DA28">
        <v>119.3</v>
      </c>
      <c r="DB28">
        <v>128.9</v>
      </c>
      <c r="DC28">
        <v>121.1</v>
      </c>
      <c r="DD28">
        <v>106.4</v>
      </c>
      <c r="DE28">
        <v>97.4</v>
      </c>
      <c r="DF28">
        <v>81.400000000000006</v>
      </c>
      <c r="DG28">
        <v>75.7</v>
      </c>
      <c r="DH28">
        <v>70.8</v>
      </c>
      <c r="DI28">
        <v>73</v>
      </c>
      <c r="DJ28">
        <v>67.7</v>
      </c>
      <c r="DK28">
        <v>66.900000000000006</v>
      </c>
      <c r="DL28">
        <v>72.400000000000006</v>
      </c>
      <c r="DM28">
        <v>72.8</v>
      </c>
      <c r="DN28">
        <v>73.8</v>
      </c>
      <c r="DO28">
        <v>81.099999999999994</v>
      </c>
      <c r="DP28">
        <v>79.599999999999994</v>
      </c>
      <c r="DQ28">
        <v>86.8</v>
      </c>
      <c r="DR28">
        <v>84.6</v>
      </c>
      <c r="DS28">
        <v>82.4</v>
      </c>
      <c r="DT28">
        <v>92.1</v>
      </c>
      <c r="DU28">
        <v>91.2</v>
      </c>
      <c r="DV28">
        <v>93.2</v>
      </c>
      <c r="DW28">
        <v>97.2</v>
      </c>
      <c r="DX28">
        <v>100</v>
      </c>
      <c r="DY28">
        <v>100.4</v>
      </c>
      <c r="DZ28">
        <v>102.4</v>
      </c>
      <c r="EA28">
        <v>104.7</v>
      </c>
      <c r="EB28">
        <v>103.5</v>
      </c>
      <c r="EC28">
        <v>112.7</v>
      </c>
      <c r="ED28">
        <v>114.7</v>
      </c>
      <c r="EE28">
        <v>116.6</v>
      </c>
      <c r="EF28">
        <v>123.1</v>
      </c>
      <c r="EG28">
        <v>113.3</v>
      </c>
      <c r="EH28">
        <v>114.8</v>
      </c>
      <c r="EI28">
        <v>116</v>
      </c>
      <c r="EJ28">
        <v>115.8</v>
      </c>
      <c r="EK28">
        <v>117.6</v>
      </c>
      <c r="EL28">
        <v>113.3</v>
      </c>
      <c r="EM28">
        <v>106.2</v>
      </c>
      <c r="EN28">
        <v>108.5</v>
      </c>
      <c r="EO28">
        <v>109.4</v>
      </c>
      <c r="EP28">
        <v>106.5</v>
      </c>
      <c r="EQ28">
        <v>106</v>
      </c>
      <c r="ER28">
        <v>107.1</v>
      </c>
      <c r="ES28">
        <v>106.6</v>
      </c>
      <c r="ET28">
        <v>103.8</v>
      </c>
      <c r="EU28">
        <v>114.1</v>
      </c>
      <c r="EV28">
        <v>106.3</v>
      </c>
      <c r="EW28">
        <v>107.4</v>
      </c>
      <c r="EX28">
        <v>103.2</v>
      </c>
      <c r="EY28">
        <v>107.1</v>
      </c>
      <c r="EZ28">
        <v>107.6</v>
      </c>
      <c r="FA28">
        <v>102.3</v>
      </c>
      <c r="FB28">
        <v>107.9</v>
      </c>
      <c r="FC28">
        <v>105.3</v>
      </c>
      <c r="FD28">
        <v>106.2</v>
      </c>
      <c r="FE28">
        <v>109.2</v>
      </c>
      <c r="FF28">
        <v>104.3</v>
      </c>
      <c r="FG28">
        <v>107.4</v>
      </c>
      <c r="FH28">
        <v>106.8</v>
      </c>
      <c r="FI28">
        <v>105.7</v>
      </c>
      <c r="FJ28">
        <v>110.5</v>
      </c>
      <c r="FK28">
        <v>108.7</v>
      </c>
      <c r="FL28">
        <v>108.1</v>
      </c>
      <c r="FM28">
        <v>109.1</v>
      </c>
      <c r="FN28">
        <v>104.7</v>
      </c>
      <c r="FO28">
        <v>112.4</v>
      </c>
      <c r="FP28">
        <v>109.1</v>
      </c>
      <c r="FQ28">
        <v>106.4</v>
      </c>
      <c r="FR28">
        <v>107.5</v>
      </c>
      <c r="FS28">
        <v>104.7</v>
      </c>
      <c r="FT28">
        <v>110.8</v>
      </c>
      <c r="FU28">
        <v>112.5</v>
      </c>
      <c r="FV28">
        <v>111.2</v>
      </c>
      <c r="FW28">
        <v>113.9</v>
      </c>
      <c r="FX28">
        <v>110.2</v>
      </c>
      <c r="FY28">
        <v>107.9</v>
      </c>
      <c r="FZ28">
        <v>111.3</v>
      </c>
      <c r="GA28">
        <v>111.3</v>
      </c>
      <c r="GB28">
        <v>110.4</v>
      </c>
      <c r="GC28">
        <v>109.4</v>
      </c>
      <c r="GD28">
        <v>116.5</v>
      </c>
      <c r="GE28">
        <v>112.9</v>
      </c>
      <c r="GF28">
        <v>109</v>
      </c>
      <c r="GG28">
        <v>118.3</v>
      </c>
      <c r="GH28">
        <v>111.3</v>
      </c>
      <c r="GI28">
        <v>111.4</v>
      </c>
      <c r="GJ28">
        <v>107.6</v>
      </c>
      <c r="GK28">
        <v>106.3</v>
      </c>
      <c r="GL28">
        <v>118.8</v>
      </c>
      <c r="GM28">
        <v>110.3</v>
      </c>
      <c r="GN28">
        <v>106.9</v>
      </c>
      <c r="GO28">
        <v>125.7</v>
      </c>
      <c r="GP28">
        <v>108.8</v>
      </c>
      <c r="GQ28">
        <v>105.7</v>
      </c>
      <c r="GR28">
        <v>112.3</v>
      </c>
      <c r="GS28">
        <v>109.3</v>
      </c>
      <c r="GT28">
        <v>108.7</v>
      </c>
      <c r="GU28">
        <v>110.5</v>
      </c>
      <c r="GV28">
        <v>110.4</v>
      </c>
      <c r="GW28">
        <v>114.1</v>
      </c>
      <c r="GX28">
        <v>113.7</v>
      </c>
      <c r="GY28">
        <v>112.6</v>
      </c>
      <c r="GZ28">
        <v>113.5</v>
      </c>
      <c r="HA28">
        <v>115.8</v>
      </c>
      <c r="HB28">
        <v>112.8</v>
      </c>
    </row>
    <row r="29" spans="1:210" x14ac:dyDescent="0.3">
      <c r="A29" s="22" t="s">
        <v>142</v>
      </c>
      <c r="B29" t="s">
        <v>129</v>
      </c>
      <c r="C29">
        <f>_xll.BDH($B29,$B$19,"1/1/2000","","Dir=H","Dts=H","Sort=A","Quote=C","QtTyp=Y","Days=T","Per=cm","DtFmt=D","UseDPDF=Y","cols=208;rows=1")</f>
        <v>72.400000000000006</v>
      </c>
      <c r="D29">
        <v>77.400000000000006</v>
      </c>
      <c r="E29">
        <v>76.599999999999994</v>
      </c>
      <c r="F29">
        <v>79.7</v>
      </c>
      <c r="G29">
        <v>79.599999999999994</v>
      </c>
      <c r="H29">
        <v>79.7</v>
      </c>
      <c r="I29">
        <v>82.2</v>
      </c>
      <c r="J29">
        <v>81.2</v>
      </c>
      <c r="K29">
        <v>82.5</v>
      </c>
      <c r="L29">
        <v>81.900000000000006</v>
      </c>
      <c r="M29">
        <v>85</v>
      </c>
      <c r="N29">
        <v>84.5</v>
      </c>
      <c r="O29">
        <v>84.2</v>
      </c>
      <c r="P29">
        <v>87.7</v>
      </c>
      <c r="Q29">
        <v>84.1</v>
      </c>
      <c r="R29">
        <v>85.2</v>
      </c>
      <c r="S29">
        <v>85.5</v>
      </c>
      <c r="T29">
        <v>86.8</v>
      </c>
      <c r="U29">
        <v>84.6</v>
      </c>
      <c r="V29">
        <v>89.9</v>
      </c>
      <c r="W29">
        <v>83.9</v>
      </c>
      <c r="X29">
        <v>82</v>
      </c>
      <c r="Y29">
        <v>82.7</v>
      </c>
      <c r="Z29">
        <v>83.2</v>
      </c>
      <c r="AA29">
        <v>86.2</v>
      </c>
      <c r="AB29">
        <v>81.599999999999994</v>
      </c>
      <c r="AC29">
        <v>85.7</v>
      </c>
      <c r="AD29">
        <v>84.9</v>
      </c>
      <c r="AE29">
        <v>87</v>
      </c>
      <c r="AF29">
        <v>86.7</v>
      </c>
      <c r="AG29">
        <v>87.1</v>
      </c>
      <c r="AH29">
        <v>95.5</v>
      </c>
      <c r="AI29">
        <v>88.4</v>
      </c>
      <c r="AJ29">
        <v>87.7</v>
      </c>
      <c r="AK29">
        <v>89.4</v>
      </c>
      <c r="AL29">
        <v>84.2</v>
      </c>
      <c r="AM29">
        <v>89</v>
      </c>
      <c r="AN29">
        <v>90.6</v>
      </c>
      <c r="AO29">
        <v>84.3</v>
      </c>
      <c r="AP29">
        <v>85.2</v>
      </c>
      <c r="AQ29">
        <v>86.1</v>
      </c>
      <c r="AR29">
        <v>83.1</v>
      </c>
      <c r="AS29">
        <v>85.3</v>
      </c>
      <c r="AT29">
        <v>87.2</v>
      </c>
      <c r="AU29">
        <v>86.2</v>
      </c>
      <c r="AV29">
        <v>86.8</v>
      </c>
      <c r="AW29">
        <v>87.5</v>
      </c>
      <c r="AX29">
        <v>88</v>
      </c>
      <c r="AY29">
        <v>87.2</v>
      </c>
      <c r="AZ29">
        <v>88.6</v>
      </c>
      <c r="BA29">
        <v>89.7</v>
      </c>
      <c r="BB29">
        <v>93.5</v>
      </c>
      <c r="BC29">
        <v>93.9</v>
      </c>
      <c r="BD29">
        <v>91.7</v>
      </c>
      <c r="BE29">
        <v>92.2</v>
      </c>
      <c r="BF29">
        <v>89.1</v>
      </c>
      <c r="BG29">
        <v>92.3</v>
      </c>
      <c r="BH29">
        <v>92.4</v>
      </c>
      <c r="BI29">
        <v>90.5</v>
      </c>
      <c r="BJ29">
        <v>96.4</v>
      </c>
      <c r="BK29">
        <v>89.8</v>
      </c>
      <c r="BL29">
        <v>88.3</v>
      </c>
      <c r="BM29">
        <v>94.2</v>
      </c>
      <c r="BN29">
        <v>91.6</v>
      </c>
      <c r="BO29">
        <v>91.7</v>
      </c>
      <c r="BP29">
        <v>98.7</v>
      </c>
      <c r="BQ29">
        <v>96.6</v>
      </c>
      <c r="BR29">
        <v>94.3</v>
      </c>
      <c r="BS29">
        <v>100.1</v>
      </c>
      <c r="BT29">
        <v>100.3</v>
      </c>
      <c r="BU29">
        <v>102.6</v>
      </c>
      <c r="BV29">
        <v>95.5</v>
      </c>
      <c r="BW29">
        <v>102.2</v>
      </c>
      <c r="BX29">
        <v>101.6</v>
      </c>
      <c r="BY29">
        <v>101.5</v>
      </c>
      <c r="BZ29">
        <v>102.8</v>
      </c>
      <c r="CA29">
        <v>104.4</v>
      </c>
      <c r="CB29">
        <v>102.3</v>
      </c>
      <c r="CC29">
        <v>102.2</v>
      </c>
      <c r="CD29">
        <v>103.1</v>
      </c>
      <c r="CE29">
        <v>106.8</v>
      </c>
      <c r="CF29">
        <v>102.4</v>
      </c>
      <c r="CG29">
        <v>104.4</v>
      </c>
      <c r="CH29">
        <v>104</v>
      </c>
      <c r="CI29">
        <v>106.4</v>
      </c>
      <c r="CJ29">
        <v>112.8</v>
      </c>
      <c r="CK29">
        <v>108.4</v>
      </c>
      <c r="CL29">
        <v>106.6</v>
      </c>
      <c r="CM29">
        <v>110.3</v>
      </c>
      <c r="CN29">
        <v>111.3</v>
      </c>
      <c r="CO29">
        <v>111.4</v>
      </c>
      <c r="CP29">
        <v>110.3</v>
      </c>
      <c r="CQ29">
        <v>111.1</v>
      </c>
      <c r="CR29">
        <v>115.2</v>
      </c>
      <c r="CS29">
        <v>112</v>
      </c>
      <c r="CT29">
        <v>119.2</v>
      </c>
      <c r="CU29">
        <v>109.8</v>
      </c>
      <c r="CV29">
        <v>111.5</v>
      </c>
      <c r="CW29">
        <v>109.5</v>
      </c>
      <c r="CX29">
        <v>110.4</v>
      </c>
      <c r="CY29">
        <v>106</v>
      </c>
      <c r="CZ29">
        <v>106.4</v>
      </c>
      <c r="DA29">
        <v>95.9</v>
      </c>
      <c r="DB29">
        <v>100.8</v>
      </c>
      <c r="DC29">
        <v>93.5</v>
      </c>
      <c r="DD29">
        <v>81.7</v>
      </c>
      <c r="DE29">
        <v>74.900000000000006</v>
      </c>
      <c r="DF29">
        <v>70.400000000000006</v>
      </c>
      <c r="DG29">
        <v>66.8</v>
      </c>
      <c r="DH29">
        <v>70.8</v>
      </c>
      <c r="DI29">
        <v>76.900000000000006</v>
      </c>
      <c r="DJ29">
        <v>75.7</v>
      </c>
      <c r="DK29">
        <v>83.2</v>
      </c>
      <c r="DL29">
        <v>85.9</v>
      </c>
      <c r="DM29">
        <v>80.900000000000006</v>
      </c>
      <c r="DN29">
        <v>91</v>
      </c>
      <c r="DO29">
        <v>89.9</v>
      </c>
      <c r="DP29">
        <v>86.8</v>
      </c>
      <c r="DQ29">
        <v>88.4</v>
      </c>
      <c r="DR29">
        <v>88.6</v>
      </c>
      <c r="DS29">
        <v>89.3</v>
      </c>
      <c r="DT29">
        <v>90.2</v>
      </c>
      <c r="DU29">
        <v>94.3</v>
      </c>
      <c r="DV29">
        <v>101.7</v>
      </c>
      <c r="DW29">
        <v>100.3</v>
      </c>
      <c r="DX29">
        <v>98.3</v>
      </c>
      <c r="DY29">
        <v>100.8</v>
      </c>
      <c r="DZ29">
        <v>105.4</v>
      </c>
      <c r="EA29">
        <v>102.5</v>
      </c>
      <c r="EB29">
        <v>102.5</v>
      </c>
      <c r="EC29">
        <v>105.9</v>
      </c>
      <c r="ED29">
        <v>104.5</v>
      </c>
      <c r="EE29">
        <v>107.8</v>
      </c>
      <c r="EF29">
        <v>107.8</v>
      </c>
      <c r="EG29">
        <v>105.2</v>
      </c>
      <c r="EH29">
        <v>103.2</v>
      </c>
      <c r="EI29">
        <v>103.9</v>
      </c>
      <c r="EJ29">
        <v>106.4</v>
      </c>
      <c r="EK29">
        <v>105.1</v>
      </c>
      <c r="EL29">
        <v>106.8</v>
      </c>
      <c r="EM29">
        <v>107.7</v>
      </c>
      <c r="EN29">
        <v>104.8</v>
      </c>
      <c r="EO29">
        <v>105</v>
      </c>
      <c r="EP29">
        <v>104.4</v>
      </c>
      <c r="EQ29">
        <v>105.1</v>
      </c>
      <c r="ER29">
        <v>106.7</v>
      </c>
      <c r="ES29">
        <v>105.5</v>
      </c>
      <c r="ET29">
        <v>109</v>
      </c>
      <c r="EU29">
        <v>105.8</v>
      </c>
      <c r="EV29">
        <v>106.5</v>
      </c>
      <c r="EW29">
        <v>107.2</v>
      </c>
      <c r="EX29">
        <v>105.5</v>
      </c>
      <c r="EY29">
        <v>103.9</v>
      </c>
      <c r="EZ29">
        <v>103</v>
      </c>
      <c r="FA29">
        <v>106.4</v>
      </c>
      <c r="FB29">
        <v>106</v>
      </c>
      <c r="FC29">
        <v>103.6</v>
      </c>
      <c r="FD29">
        <v>105.4</v>
      </c>
      <c r="FE29">
        <v>107.8</v>
      </c>
      <c r="FF29">
        <v>108.9</v>
      </c>
      <c r="FG29">
        <v>109.8</v>
      </c>
      <c r="FH29">
        <v>111.7</v>
      </c>
      <c r="FI29">
        <v>108.2</v>
      </c>
      <c r="FJ29">
        <v>114.1</v>
      </c>
      <c r="FK29">
        <v>112.9</v>
      </c>
      <c r="FL29">
        <v>107.3</v>
      </c>
      <c r="FM29">
        <v>112.8</v>
      </c>
      <c r="FN29">
        <v>116</v>
      </c>
      <c r="FO29">
        <v>116.4</v>
      </c>
      <c r="FP29">
        <v>115.7</v>
      </c>
      <c r="FQ29">
        <v>115.6</v>
      </c>
      <c r="FR29">
        <v>116.1</v>
      </c>
      <c r="FS29">
        <v>114.5</v>
      </c>
      <c r="FT29">
        <v>114.8</v>
      </c>
      <c r="FU29">
        <v>118.8</v>
      </c>
      <c r="FV29">
        <v>110.7</v>
      </c>
      <c r="FW29">
        <v>116.3</v>
      </c>
      <c r="FX29">
        <v>121.4</v>
      </c>
      <c r="FY29">
        <v>120.5</v>
      </c>
      <c r="FZ29">
        <v>122.5</v>
      </c>
      <c r="GA29">
        <v>125.6</v>
      </c>
      <c r="GB29">
        <v>120.6</v>
      </c>
      <c r="GC29">
        <v>116.8</v>
      </c>
      <c r="GD29">
        <v>121.4</v>
      </c>
      <c r="GE29">
        <v>123.4</v>
      </c>
      <c r="GF29">
        <v>127.9</v>
      </c>
      <c r="GG29">
        <v>119.8</v>
      </c>
      <c r="GH29">
        <v>112.9</v>
      </c>
      <c r="GI29">
        <v>111.5</v>
      </c>
      <c r="GJ29">
        <v>118.5</v>
      </c>
      <c r="GK29">
        <v>117</v>
      </c>
      <c r="GL29">
        <v>114.2</v>
      </c>
      <c r="GM29">
        <v>121.9</v>
      </c>
      <c r="GN29">
        <v>122.2</v>
      </c>
      <c r="GO29">
        <v>121.4</v>
      </c>
      <c r="GP29">
        <v>117</v>
      </c>
      <c r="GQ29">
        <v>121.2</v>
      </c>
      <c r="GR29">
        <v>123.8</v>
      </c>
      <c r="GS29">
        <v>118.1</v>
      </c>
      <c r="GT29">
        <v>119.2</v>
      </c>
      <c r="GU29">
        <v>122.3</v>
      </c>
      <c r="GV29">
        <v>130.9</v>
      </c>
      <c r="GW29">
        <v>126.2</v>
      </c>
      <c r="GX29">
        <v>124.2</v>
      </c>
      <c r="GY29">
        <v>122.9</v>
      </c>
      <c r="GZ29">
        <v>123.3</v>
      </c>
      <c r="HA29">
        <v>122.5</v>
      </c>
      <c r="HB29">
        <v>121.6</v>
      </c>
    </row>
    <row r="30" spans="1:210" x14ac:dyDescent="0.3">
      <c r="A30" s="23" t="s">
        <v>130</v>
      </c>
      <c r="B30" t="s">
        <v>2</v>
      </c>
    </row>
    <row r="31" spans="1:210" x14ac:dyDescent="0.3">
      <c r="A31" s="22" t="s">
        <v>131</v>
      </c>
      <c r="B31" t="s">
        <v>132</v>
      </c>
      <c r="C31">
        <f>_xll.BDH($B31,$B$19,"1/1/2000","","Dir=H","Dts=H","Sort=A","Quote=C","QtTyp=Y","Days=T","Per=cm","DtFmt=D","UseDPDF=Y","cols=208;rows=1")</f>
        <v>76.599999999999994</v>
      </c>
      <c r="D31">
        <v>80.400000000000006</v>
      </c>
      <c r="E31">
        <v>82.8</v>
      </c>
      <c r="F31">
        <v>82</v>
      </c>
      <c r="G31">
        <v>83.7</v>
      </c>
      <c r="H31">
        <v>83.9</v>
      </c>
      <c r="I31">
        <v>84.6</v>
      </c>
      <c r="J31">
        <v>87.4</v>
      </c>
      <c r="K31">
        <v>85.5</v>
      </c>
      <c r="L31">
        <v>84</v>
      </c>
      <c r="M31">
        <v>82.8</v>
      </c>
      <c r="N31">
        <v>83.9</v>
      </c>
      <c r="O31">
        <v>81.599999999999994</v>
      </c>
      <c r="P31">
        <v>80.900000000000006</v>
      </c>
      <c r="Q31">
        <v>80.3</v>
      </c>
      <c r="R31">
        <v>77.599999999999994</v>
      </c>
      <c r="S31">
        <v>81.2</v>
      </c>
      <c r="T31">
        <v>80.2</v>
      </c>
      <c r="U31">
        <v>78.099999999999994</v>
      </c>
      <c r="V31">
        <v>79</v>
      </c>
      <c r="W31">
        <v>76.2</v>
      </c>
      <c r="X31">
        <v>75.7</v>
      </c>
      <c r="Y31">
        <v>74.099999999999994</v>
      </c>
      <c r="Z31">
        <v>78.7</v>
      </c>
      <c r="AA31">
        <v>77.099999999999994</v>
      </c>
      <c r="AB31">
        <v>79.099999999999994</v>
      </c>
      <c r="AC31">
        <v>78.599999999999994</v>
      </c>
      <c r="AD31">
        <v>80.5</v>
      </c>
      <c r="AE31">
        <v>80</v>
      </c>
      <c r="AF31">
        <v>80.7</v>
      </c>
      <c r="AG31">
        <v>79.400000000000006</v>
      </c>
      <c r="AH31">
        <v>79.099999999999994</v>
      </c>
      <c r="AI31">
        <v>81</v>
      </c>
      <c r="AJ31">
        <v>79.599999999999994</v>
      </c>
      <c r="AK31">
        <v>81.099999999999994</v>
      </c>
      <c r="AL31">
        <v>79.400000000000006</v>
      </c>
      <c r="AM31">
        <v>80.3</v>
      </c>
      <c r="AN31">
        <v>80.2</v>
      </c>
      <c r="AO31">
        <v>79.900000000000006</v>
      </c>
      <c r="AP31">
        <v>79</v>
      </c>
      <c r="AQ31">
        <v>77</v>
      </c>
      <c r="AR31">
        <v>79</v>
      </c>
      <c r="AS31">
        <v>80.099999999999994</v>
      </c>
      <c r="AT31">
        <v>79.5</v>
      </c>
      <c r="AU31">
        <v>81</v>
      </c>
      <c r="AV31">
        <v>82.2</v>
      </c>
      <c r="AW31">
        <v>83.4</v>
      </c>
      <c r="AX31">
        <v>85.3</v>
      </c>
      <c r="AY31">
        <v>84.3</v>
      </c>
      <c r="AZ31">
        <v>85.4</v>
      </c>
      <c r="BA31">
        <v>85.5</v>
      </c>
      <c r="BB31">
        <v>86.3</v>
      </c>
      <c r="BC31">
        <v>86.5</v>
      </c>
      <c r="BD31">
        <v>85.3</v>
      </c>
      <c r="BE31">
        <v>86.3</v>
      </c>
      <c r="BF31">
        <v>86.4</v>
      </c>
      <c r="BG31">
        <v>86.1</v>
      </c>
      <c r="BH31">
        <v>84.9</v>
      </c>
      <c r="BI31">
        <v>84.6</v>
      </c>
      <c r="BJ31">
        <v>85.5</v>
      </c>
      <c r="BK31">
        <v>86.8</v>
      </c>
      <c r="BL31">
        <v>85.1</v>
      </c>
      <c r="BM31">
        <v>84.8</v>
      </c>
      <c r="BN31">
        <v>85</v>
      </c>
      <c r="BO31">
        <v>85.9</v>
      </c>
      <c r="BP31">
        <v>87.2</v>
      </c>
      <c r="BQ31">
        <v>91.2</v>
      </c>
      <c r="BR31">
        <v>89.5</v>
      </c>
      <c r="BS31">
        <v>90.7</v>
      </c>
      <c r="BT31">
        <v>92.3</v>
      </c>
      <c r="BU31">
        <v>92.8</v>
      </c>
      <c r="BV31">
        <v>94.7</v>
      </c>
      <c r="BW31">
        <v>93.1</v>
      </c>
      <c r="BX31">
        <v>95</v>
      </c>
      <c r="BY31">
        <v>94</v>
      </c>
      <c r="BZ31">
        <v>97</v>
      </c>
      <c r="CA31">
        <v>97.2</v>
      </c>
      <c r="CB31">
        <v>98.9</v>
      </c>
      <c r="CC31">
        <v>98.1</v>
      </c>
      <c r="CD31">
        <v>99.6</v>
      </c>
      <c r="CE31">
        <v>99.7</v>
      </c>
      <c r="CF31">
        <v>101.2</v>
      </c>
      <c r="CG31">
        <v>102.1</v>
      </c>
      <c r="CH31">
        <v>101.5</v>
      </c>
      <c r="CI31">
        <v>101.5</v>
      </c>
      <c r="CJ31">
        <v>102</v>
      </c>
      <c r="CK31">
        <v>105</v>
      </c>
      <c r="CL31">
        <v>101.8</v>
      </c>
      <c r="CM31">
        <v>104.7</v>
      </c>
      <c r="CN31">
        <v>107.1</v>
      </c>
      <c r="CO31">
        <v>103.6</v>
      </c>
      <c r="CP31">
        <v>104.9</v>
      </c>
      <c r="CQ31">
        <v>106.5</v>
      </c>
      <c r="CR31">
        <v>107</v>
      </c>
      <c r="CS31">
        <v>113.2</v>
      </c>
      <c r="CT31">
        <v>111.3</v>
      </c>
      <c r="CU31">
        <v>107.3</v>
      </c>
      <c r="CV31">
        <v>106.6</v>
      </c>
      <c r="CW31">
        <v>107.8</v>
      </c>
      <c r="CX31">
        <v>106.2</v>
      </c>
      <c r="CY31">
        <v>106.8</v>
      </c>
      <c r="CZ31">
        <v>104.6</v>
      </c>
      <c r="DA31">
        <v>103.5</v>
      </c>
      <c r="DB31">
        <v>104.4</v>
      </c>
      <c r="DC31">
        <v>99.3</v>
      </c>
      <c r="DD31">
        <v>94.8</v>
      </c>
      <c r="DE31">
        <v>85.5</v>
      </c>
      <c r="DF31">
        <v>80</v>
      </c>
      <c r="DG31">
        <v>74.599999999999994</v>
      </c>
      <c r="DH31">
        <v>70.900000000000006</v>
      </c>
      <c r="DI31">
        <v>72.2</v>
      </c>
      <c r="DJ31">
        <v>75.7</v>
      </c>
      <c r="DK31">
        <v>78.099999999999994</v>
      </c>
      <c r="DL31">
        <v>82.6</v>
      </c>
      <c r="DM31">
        <v>84.7</v>
      </c>
      <c r="DN31">
        <v>87.9</v>
      </c>
      <c r="DO31">
        <v>90.3</v>
      </c>
      <c r="DP31">
        <v>90.7</v>
      </c>
      <c r="DQ31">
        <v>91.6</v>
      </c>
      <c r="DR31">
        <v>89.5</v>
      </c>
      <c r="DS31">
        <v>92.6</v>
      </c>
      <c r="DT31">
        <v>94.7</v>
      </c>
      <c r="DU31">
        <v>97.5</v>
      </c>
      <c r="DV31">
        <v>101.3</v>
      </c>
      <c r="DW31">
        <v>98.9</v>
      </c>
      <c r="DX31">
        <v>100</v>
      </c>
      <c r="DY31">
        <v>101.5</v>
      </c>
      <c r="DZ31">
        <v>101.1</v>
      </c>
      <c r="EA31">
        <v>100.9</v>
      </c>
      <c r="EB31">
        <v>101.6</v>
      </c>
      <c r="EC31">
        <v>102.4</v>
      </c>
      <c r="ED31">
        <v>103.1</v>
      </c>
      <c r="EE31">
        <v>107.9</v>
      </c>
      <c r="EF31">
        <v>106.2</v>
      </c>
      <c r="EG31">
        <v>107.1</v>
      </c>
      <c r="EH31">
        <v>105.7</v>
      </c>
      <c r="EI31">
        <v>106.7</v>
      </c>
      <c r="EJ31">
        <v>103.8</v>
      </c>
      <c r="EK31">
        <v>106.6</v>
      </c>
      <c r="EL31">
        <v>106.6</v>
      </c>
      <c r="EM31">
        <v>102.3</v>
      </c>
      <c r="EN31">
        <v>101.8</v>
      </c>
      <c r="EO31">
        <v>98.9</v>
      </c>
      <c r="EP31">
        <v>101.3</v>
      </c>
      <c r="EQ31">
        <v>102.2</v>
      </c>
      <c r="ER31">
        <v>101.9</v>
      </c>
      <c r="ES31">
        <v>99.9</v>
      </c>
      <c r="ET31">
        <v>100.7</v>
      </c>
      <c r="EU31">
        <v>101.6</v>
      </c>
      <c r="EV31">
        <v>98.7</v>
      </c>
      <c r="EW31">
        <v>99.3</v>
      </c>
      <c r="EX31">
        <v>101.1</v>
      </c>
      <c r="EY31">
        <v>97.1</v>
      </c>
      <c r="EZ31">
        <v>99</v>
      </c>
      <c r="FA31">
        <v>97.5</v>
      </c>
      <c r="FB31">
        <v>97.5</v>
      </c>
      <c r="FC31">
        <v>97.5</v>
      </c>
      <c r="FD31">
        <v>98</v>
      </c>
      <c r="FE31">
        <v>101.8</v>
      </c>
      <c r="FF31">
        <v>98.4</v>
      </c>
      <c r="FG31">
        <v>98.9</v>
      </c>
      <c r="FH31">
        <v>98.9</v>
      </c>
      <c r="FI31">
        <v>99.6</v>
      </c>
      <c r="FJ31">
        <v>101</v>
      </c>
      <c r="FK31">
        <v>100.7</v>
      </c>
      <c r="FL31">
        <v>104.1</v>
      </c>
      <c r="FM31">
        <v>101.6</v>
      </c>
      <c r="FN31">
        <v>100.3</v>
      </c>
      <c r="FO31">
        <v>103</v>
      </c>
      <c r="FP31">
        <v>102.4</v>
      </c>
      <c r="FQ31">
        <v>102.2</v>
      </c>
      <c r="FR31">
        <v>102.9</v>
      </c>
      <c r="FS31">
        <v>100.1</v>
      </c>
      <c r="FT31">
        <v>101.8</v>
      </c>
      <c r="FU31">
        <v>102.5</v>
      </c>
      <c r="FV31">
        <v>100.6</v>
      </c>
      <c r="FW31">
        <v>101.6</v>
      </c>
      <c r="FX31">
        <v>103.8</v>
      </c>
      <c r="FY31">
        <v>100</v>
      </c>
      <c r="FZ31">
        <v>103.9</v>
      </c>
      <c r="GA31">
        <v>103</v>
      </c>
      <c r="GB31">
        <v>101</v>
      </c>
      <c r="GC31">
        <v>101.6</v>
      </c>
      <c r="GD31">
        <v>100.3</v>
      </c>
      <c r="GE31">
        <v>101.7</v>
      </c>
      <c r="GF31">
        <v>102.1</v>
      </c>
      <c r="GG31">
        <v>101</v>
      </c>
      <c r="GH31">
        <v>100</v>
      </c>
      <c r="GI31">
        <v>100.6</v>
      </c>
      <c r="GJ31">
        <v>101.2</v>
      </c>
      <c r="GK31">
        <v>103.4</v>
      </c>
      <c r="GL31">
        <v>102.2</v>
      </c>
      <c r="GM31">
        <v>101.4</v>
      </c>
      <c r="GN31">
        <v>102.5</v>
      </c>
      <c r="GO31">
        <v>100.6</v>
      </c>
      <c r="GP31">
        <v>104.7</v>
      </c>
      <c r="GQ31">
        <v>102.1</v>
      </c>
      <c r="GR31">
        <v>101.5</v>
      </c>
      <c r="GS31">
        <v>100.9</v>
      </c>
      <c r="GT31">
        <v>102.1</v>
      </c>
      <c r="GU31">
        <v>102.8</v>
      </c>
      <c r="GV31">
        <v>104.5</v>
      </c>
      <c r="GW31">
        <v>104.7</v>
      </c>
      <c r="GX31">
        <v>105.6</v>
      </c>
      <c r="GY31">
        <v>102</v>
      </c>
      <c r="GZ31">
        <v>110.5</v>
      </c>
      <c r="HA31">
        <v>106.8</v>
      </c>
      <c r="HB31">
        <v>106.9</v>
      </c>
    </row>
    <row r="32" spans="1:210" x14ac:dyDescent="0.3">
      <c r="A32" s="22" t="s">
        <v>133</v>
      </c>
      <c r="B32" t="s">
        <v>134</v>
      </c>
      <c r="C32">
        <f>_xll.BDH($B32,$B$19,"1/1/2000","","Dir=H","Dts=H","Sort=A","Quote=C","QtTyp=Y","Days=T","Per=cm","DtFmt=D","UseDPDF=Y","cols=208;rows=1")</f>
        <v>75.900000000000006</v>
      </c>
      <c r="D32">
        <v>81.3</v>
      </c>
      <c r="E32">
        <v>82.8</v>
      </c>
      <c r="F32">
        <v>84.8</v>
      </c>
      <c r="G32">
        <v>83.9</v>
      </c>
      <c r="H32">
        <v>86.9</v>
      </c>
      <c r="I32">
        <v>86.7</v>
      </c>
      <c r="J32">
        <v>85.4</v>
      </c>
      <c r="K32">
        <v>85.4</v>
      </c>
      <c r="L32">
        <v>87.5</v>
      </c>
      <c r="M32">
        <v>88.6</v>
      </c>
      <c r="N32">
        <v>90.1</v>
      </c>
      <c r="O32">
        <v>86</v>
      </c>
      <c r="P32">
        <v>87.8</v>
      </c>
      <c r="Q32">
        <v>86.9</v>
      </c>
      <c r="R32">
        <v>83.4</v>
      </c>
      <c r="S32">
        <v>85.6</v>
      </c>
      <c r="T32">
        <v>86.3</v>
      </c>
      <c r="U32">
        <v>83.5</v>
      </c>
      <c r="V32">
        <v>84.2</v>
      </c>
      <c r="W32">
        <v>81.599999999999994</v>
      </c>
      <c r="X32">
        <v>80</v>
      </c>
      <c r="Y32">
        <v>81</v>
      </c>
      <c r="Z32">
        <v>84.5</v>
      </c>
      <c r="AA32">
        <v>82</v>
      </c>
      <c r="AB32">
        <v>80.3</v>
      </c>
      <c r="AC32">
        <v>83.1</v>
      </c>
      <c r="AD32">
        <v>82.7</v>
      </c>
      <c r="AE32">
        <v>87.4</v>
      </c>
      <c r="AF32">
        <v>85.7</v>
      </c>
      <c r="AG32">
        <v>83.9</v>
      </c>
      <c r="AH32">
        <v>87.5</v>
      </c>
      <c r="AI32">
        <v>83.7</v>
      </c>
      <c r="AJ32">
        <v>84.1</v>
      </c>
      <c r="AK32">
        <v>85.2</v>
      </c>
      <c r="AL32">
        <v>81.599999999999994</v>
      </c>
      <c r="AM32">
        <v>85.2</v>
      </c>
      <c r="AN32">
        <v>85</v>
      </c>
      <c r="AO32">
        <v>82.1</v>
      </c>
      <c r="AP32">
        <v>83</v>
      </c>
      <c r="AQ32">
        <v>81.099999999999994</v>
      </c>
      <c r="AR32">
        <v>85</v>
      </c>
      <c r="AS32">
        <v>82.9</v>
      </c>
      <c r="AT32">
        <v>83.8</v>
      </c>
      <c r="AU32">
        <v>85.6</v>
      </c>
      <c r="AV32">
        <v>86.4</v>
      </c>
      <c r="AW32">
        <v>86.6</v>
      </c>
      <c r="AX32">
        <v>88.4</v>
      </c>
      <c r="AY32">
        <v>86.4</v>
      </c>
      <c r="AZ32">
        <v>86.9</v>
      </c>
      <c r="BA32">
        <v>88.9</v>
      </c>
      <c r="BB32">
        <v>90.1</v>
      </c>
      <c r="BC32">
        <v>91</v>
      </c>
      <c r="BD32">
        <v>90.5</v>
      </c>
      <c r="BE32">
        <v>91</v>
      </c>
      <c r="BF32">
        <v>88.3</v>
      </c>
      <c r="BG32">
        <v>91.2</v>
      </c>
      <c r="BH32">
        <v>91.2</v>
      </c>
      <c r="BI32">
        <v>88.3</v>
      </c>
      <c r="BJ32">
        <v>98.2</v>
      </c>
      <c r="BK32">
        <v>92.4</v>
      </c>
      <c r="BL32">
        <v>90.4</v>
      </c>
      <c r="BM32">
        <v>93.7</v>
      </c>
      <c r="BN32">
        <v>92.3</v>
      </c>
      <c r="BO32">
        <v>92.7</v>
      </c>
      <c r="BP32">
        <v>97.2</v>
      </c>
      <c r="BQ32">
        <v>98.1</v>
      </c>
      <c r="BR32">
        <v>95.4</v>
      </c>
      <c r="BS32">
        <v>100.1</v>
      </c>
      <c r="BT32">
        <v>101.3</v>
      </c>
      <c r="BU32">
        <v>103</v>
      </c>
      <c r="BV32">
        <v>100.8</v>
      </c>
      <c r="BW32">
        <v>103.5</v>
      </c>
      <c r="BX32">
        <v>102.4</v>
      </c>
      <c r="BY32">
        <v>101.7</v>
      </c>
      <c r="BZ32">
        <v>104.2</v>
      </c>
      <c r="CA32">
        <v>104.7</v>
      </c>
      <c r="CB32">
        <v>101.2</v>
      </c>
      <c r="CC32">
        <v>106.2</v>
      </c>
      <c r="CD32">
        <v>111.2</v>
      </c>
      <c r="CE32">
        <v>108.2</v>
      </c>
      <c r="CF32">
        <v>106.2</v>
      </c>
      <c r="CG32">
        <v>105.9</v>
      </c>
      <c r="CH32">
        <v>108.2</v>
      </c>
      <c r="CI32">
        <v>110.5</v>
      </c>
      <c r="CJ32">
        <v>115.8</v>
      </c>
      <c r="CK32">
        <v>113.4</v>
      </c>
      <c r="CL32">
        <v>113.4</v>
      </c>
      <c r="CM32">
        <v>117.8</v>
      </c>
      <c r="CN32">
        <v>123.2</v>
      </c>
      <c r="CO32">
        <v>116</v>
      </c>
      <c r="CP32">
        <v>116.2</v>
      </c>
      <c r="CQ32">
        <v>115.1</v>
      </c>
      <c r="CR32">
        <v>123.3</v>
      </c>
      <c r="CS32">
        <v>123.7</v>
      </c>
      <c r="CT32">
        <v>122.9</v>
      </c>
      <c r="CU32">
        <v>120.6</v>
      </c>
      <c r="CV32">
        <v>121.9</v>
      </c>
      <c r="CW32">
        <v>117.9</v>
      </c>
      <c r="CX32">
        <v>119.9</v>
      </c>
      <c r="CY32">
        <v>114.5</v>
      </c>
      <c r="CZ32">
        <v>108.7</v>
      </c>
      <c r="DA32">
        <v>108.2</v>
      </c>
      <c r="DB32">
        <v>111.3</v>
      </c>
      <c r="DC32">
        <v>101.7</v>
      </c>
      <c r="DD32">
        <v>93.2</v>
      </c>
      <c r="DE32">
        <v>86.7</v>
      </c>
      <c r="DF32">
        <v>80.5</v>
      </c>
      <c r="DG32">
        <v>73.900000000000006</v>
      </c>
      <c r="DH32">
        <v>72.900000000000006</v>
      </c>
      <c r="DI32">
        <v>77.2</v>
      </c>
      <c r="DJ32">
        <v>73.8</v>
      </c>
      <c r="DK32">
        <v>77.400000000000006</v>
      </c>
      <c r="DL32">
        <v>79.7</v>
      </c>
      <c r="DM32">
        <v>84.2</v>
      </c>
      <c r="DN32">
        <v>83.6</v>
      </c>
      <c r="DO32">
        <v>86.7</v>
      </c>
      <c r="DP32">
        <v>82.4</v>
      </c>
      <c r="DQ32">
        <v>86.4</v>
      </c>
      <c r="DR32">
        <v>85.4</v>
      </c>
      <c r="DS32">
        <v>89</v>
      </c>
      <c r="DT32">
        <v>88.5</v>
      </c>
      <c r="DU32">
        <v>93.8</v>
      </c>
      <c r="DV32">
        <v>96.5</v>
      </c>
      <c r="DW32">
        <v>98.7</v>
      </c>
      <c r="DX32">
        <v>101.9</v>
      </c>
      <c r="DY32">
        <v>99.5</v>
      </c>
      <c r="DZ32">
        <v>105</v>
      </c>
      <c r="EA32">
        <v>102.2</v>
      </c>
      <c r="EB32">
        <v>102.3</v>
      </c>
      <c r="EC32">
        <v>111.8</v>
      </c>
      <c r="ED32">
        <v>105.3</v>
      </c>
      <c r="EE32">
        <v>110</v>
      </c>
      <c r="EF32">
        <v>113.3</v>
      </c>
      <c r="EG32">
        <v>106.3</v>
      </c>
      <c r="EH32">
        <v>109.9</v>
      </c>
      <c r="EI32">
        <v>115.9</v>
      </c>
      <c r="EJ32">
        <v>117</v>
      </c>
      <c r="EK32">
        <v>109.7</v>
      </c>
      <c r="EL32">
        <v>109.8</v>
      </c>
      <c r="EM32">
        <v>105.3</v>
      </c>
      <c r="EN32">
        <v>108.7</v>
      </c>
      <c r="EO32">
        <v>104.5</v>
      </c>
      <c r="EP32">
        <v>106.5</v>
      </c>
      <c r="EQ32">
        <v>103.2</v>
      </c>
      <c r="ER32">
        <v>105.2</v>
      </c>
      <c r="ES32">
        <v>110.3</v>
      </c>
      <c r="ET32">
        <v>105.9</v>
      </c>
      <c r="EU32">
        <v>108.1</v>
      </c>
      <c r="EV32">
        <v>105.4</v>
      </c>
      <c r="EW32">
        <v>106.3</v>
      </c>
      <c r="EX32">
        <v>104.7</v>
      </c>
      <c r="EY32">
        <v>103.1</v>
      </c>
      <c r="EZ32">
        <v>108.1</v>
      </c>
      <c r="FA32">
        <v>104.1</v>
      </c>
      <c r="FB32">
        <v>105.1</v>
      </c>
      <c r="FC32">
        <v>105.2</v>
      </c>
      <c r="FD32">
        <v>108.5</v>
      </c>
      <c r="FE32">
        <v>109.7</v>
      </c>
      <c r="FF32">
        <v>106.1</v>
      </c>
      <c r="FG32">
        <v>106.7</v>
      </c>
      <c r="FH32">
        <v>115.5</v>
      </c>
      <c r="FI32">
        <v>109.9</v>
      </c>
      <c r="FJ32">
        <v>111</v>
      </c>
      <c r="FK32">
        <v>115.4</v>
      </c>
      <c r="FL32">
        <v>110.7</v>
      </c>
      <c r="FM32">
        <v>114.3</v>
      </c>
      <c r="FN32">
        <v>113.6</v>
      </c>
      <c r="FO32">
        <v>114.4</v>
      </c>
      <c r="FP32">
        <v>115.1</v>
      </c>
      <c r="FQ32">
        <v>111.8</v>
      </c>
      <c r="FR32">
        <v>115</v>
      </c>
      <c r="FS32">
        <v>110.4</v>
      </c>
      <c r="FT32">
        <v>108.6</v>
      </c>
      <c r="FU32">
        <v>121.1</v>
      </c>
      <c r="FV32">
        <v>111.7</v>
      </c>
      <c r="FW32">
        <v>114.1</v>
      </c>
      <c r="FX32">
        <v>116.4</v>
      </c>
      <c r="FY32">
        <v>114.4</v>
      </c>
      <c r="FZ32">
        <v>118.7</v>
      </c>
      <c r="GA32">
        <v>116.2</v>
      </c>
      <c r="GB32">
        <v>114.3</v>
      </c>
      <c r="GC32">
        <v>116.4</v>
      </c>
      <c r="GD32">
        <v>118.8</v>
      </c>
      <c r="GE32">
        <v>116.9</v>
      </c>
      <c r="GF32">
        <v>121.7</v>
      </c>
      <c r="GG32">
        <v>118.7</v>
      </c>
      <c r="GH32">
        <v>115.8</v>
      </c>
      <c r="GI32">
        <v>113.7</v>
      </c>
      <c r="GJ32">
        <v>114.4</v>
      </c>
      <c r="GK32">
        <v>115.2</v>
      </c>
      <c r="GL32">
        <v>114.2</v>
      </c>
      <c r="GM32">
        <v>116.8</v>
      </c>
      <c r="GN32">
        <v>114.8</v>
      </c>
      <c r="GO32">
        <v>122.7</v>
      </c>
      <c r="GP32">
        <v>113.6</v>
      </c>
      <c r="GQ32">
        <v>116.4</v>
      </c>
      <c r="GR32">
        <v>116.5</v>
      </c>
      <c r="GS32">
        <v>116.2</v>
      </c>
      <c r="GT32">
        <v>116.6</v>
      </c>
      <c r="GU32">
        <v>116.5</v>
      </c>
      <c r="GV32">
        <v>121.5</v>
      </c>
      <c r="GW32">
        <v>117.1</v>
      </c>
      <c r="GX32">
        <v>129.19999999999999</v>
      </c>
      <c r="GY32">
        <v>117.2</v>
      </c>
      <c r="GZ32">
        <v>118.1</v>
      </c>
      <c r="HA32">
        <v>122.3</v>
      </c>
      <c r="HB32">
        <v>117.9</v>
      </c>
    </row>
    <row r="33" spans="1:210" x14ac:dyDescent="0.3">
      <c r="A33" s="22" t="s">
        <v>135</v>
      </c>
      <c r="B33" t="s">
        <v>136</v>
      </c>
      <c r="C33">
        <f>_xll.BDH($B33,$B$19,"1/1/2000","","Dir=H","Dts=H","Sort=A","Quote=C","QtTyp=Y","Days=T","Per=cm","DtFmt=D","UseDPDF=Y","cols=208;rows=1")</f>
        <v>94.1</v>
      </c>
      <c r="D33">
        <v>97.1</v>
      </c>
      <c r="E33">
        <v>98.5</v>
      </c>
      <c r="F33">
        <v>98.2</v>
      </c>
      <c r="G33">
        <v>99.6</v>
      </c>
      <c r="H33">
        <v>100.1</v>
      </c>
      <c r="I33">
        <v>99.5</v>
      </c>
      <c r="J33">
        <v>99.8</v>
      </c>
      <c r="K33">
        <v>102.6</v>
      </c>
      <c r="L33">
        <v>99.4</v>
      </c>
      <c r="M33">
        <v>100.7</v>
      </c>
      <c r="N33">
        <v>102.7</v>
      </c>
      <c r="O33">
        <v>103</v>
      </c>
      <c r="P33">
        <v>100.9</v>
      </c>
      <c r="Q33">
        <v>100.4</v>
      </c>
      <c r="R33">
        <v>101.2</v>
      </c>
      <c r="S33">
        <v>102.2</v>
      </c>
      <c r="T33">
        <v>104.3</v>
      </c>
      <c r="U33">
        <v>102.7</v>
      </c>
      <c r="V33">
        <v>102.6</v>
      </c>
      <c r="W33">
        <v>98.6</v>
      </c>
      <c r="X33">
        <v>101.2</v>
      </c>
      <c r="Y33">
        <v>100.9</v>
      </c>
      <c r="Z33">
        <v>101.5</v>
      </c>
      <c r="AA33">
        <v>102.8</v>
      </c>
      <c r="AB33">
        <v>98.2</v>
      </c>
      <c r="AC33">
        <v>103.3</v>
      </c>
      <c r="AD33">
        <v>101.2</v>
      </c>
      <c r="AE33">
        <v>98.5</v>
      </c>
      <c r="AF33">
        <v>97.8</v>
      </c>
      <c r="AG33">
        <v>99.3</v>
      </c>
      <c r="AH33">
        <v>99</v>
      </c>
      <c r="AI33">
        <v>102.2</v>
      </c>
      <c r="AJ33">
        <v>100.4</v>
      </c>
      <c r="AK33">
        <v>101.8</v>
      </c>
      <c r="AL33">
        <v>97.7</v>
      </c>
      <c r="AM33">
        <v>100</v>
      </c>
      <c r="AN33">
        <v>99.3</v>
      </c>
      <c r="AO33">
        <v>96.9</v>
      </c>
      <c r="AP33">
        <v>97.8</v>
      </c>
      <c r="AQ33">
        <v>96.9</v>
      </c>
      <c r="AR33">
        <v>97.5</v>
      </c>
      <c r="AS33">
        <v>98.2</v>
      </c>
      <c r="AT33">
        <v>97.4</v>
      </c>
      <c r="AU33">
        <v>98.4</v>
      </c>
      <c r="AV33">
        <v>102</v>
      </c>
      <c r="AW33">
        <v>97.6</v>
      </c>
      <c r="AX33">
        <v>102.6</v>
      </c>
      <c r="AY33">
        <v>97.5</v>
      </c>
      <c r="AZ33">
        <v>98</v>
      </c>
      <c r="BA33">
        <v>98</v>
      </c>
      <c r="BB33">
        <v>100.8</v>
      </c>
      <c r="BC33">
        <v>98.8</v>
      </c>
      <c r="BD33">
        <v>96.8</v>
      </c>
      <c r="BE33">
        <v>101.1</v>
      </c>
      <c r="BF33">
        <v>96.9</v>
      </c>
      <c r="BG33">
        <v>98.3</v>
      </c>
      <c r="BH33">
        <v>98.1</v>
      </c>
      <c r="BI33">
        <v>98.1</v>
      </c>
      <c r="BJ33">
        <v>99.8</v>
      </c>
      <c r="BK33">
        <v>103.5</v>
      </c>
      <c r="BL33">
        <v>103.8</v>
      </c>
      <c r="BM33">
        <v>104.6</v>
      </c>
      <c r="BN33">
        <v>103.1</v>
      </c>
      <c r="BO33">
        <v>102.6</v>
      </c>
      <c r="BP33">
        <v>103.6</v>
      </c>
      <c r="BQ33">
        <v>105.3</v>
      </c>
      <c r="BR33">
        <v>104.3</v>
      </c>
      <c r="BS33">
        <v>103.7</v>
      </c>
      <c r="BT33">
        <v>104.9</v>
      </c>
      <c r="BU33">
        <v>105.3</v>
      </c>
      <c r="BV33">
        <v>105.5</v>
      </c>
      <c r="BW33">
        <v>104.9</v>
      </c>
      <c r="BX33">
        <v>107.1</v>
      </c>
      <c r="BY33">
        <v>106.4</v>
      </c>
      <c r="BZ33">
        <v>108.3</v>
      </c>
      <c r="CA33">
        <v>108.9</v>
      </c>
      <c r="CB33">
        <v>104.6</v>
      </c>
      <c r="CC33">
        <v>110.2</v>
      </c>
      <c r="CD33">
        <v>111.1</v>
      </c>
      <c r="CE33">
        <v>109.8</v>
      </c>
      <c r="CF33">
        <v>111</v>
      </c>
      <c r="CG33">
        <v>114.2</v>
      </c>
      <c r="CH33">
        <v>110.1</v>
      </c>
      <c r="CI33">
        <v>111.6</v>
      </c>
      <c r="CJ33">
        <v>114.6</v>
      </c>
      <c r="CK33">
        <v>113.9</v>
      </c>
      <c r="CL33">
        <v>114.3</v>
      </c>
      <c r="CM33">
        <v>116.2</v>
      </c>
      <c r="CN33">
        <v>117.1</v>
      </c>
      <c r="CO33">
        <v>116</v>
      </c>
      <c r="CP33">
        <v>116.8</v>
      </c>
      <c r="CQ33">
        <v>116</v>
      </c>
      <c r="CR33">
        <v>121.1</v>
      </c>
      <c r="CS33">
        <v>116.1</v>
      </c>
      <c r="CT33">
        <v>114.5</v>
      </c>
      <c r="CU33">
        <v>114.7</v>
      </c>
      <c r="CV33">
        <v>114.2</v>
      </c>
      <c r="CW33">
        <v>111.8</v>
      </c>
      <c r="CX33">
        <v>112.5</v>
      </c>
      <c r="CY33">
        <v>110.3</v>
      </c>
      <c r="CZ33">
        <v>110.9</v>
      </c>
      <c r="DA33">
        <v>109.2</v>
      </c>
      <c r="DB33">
        <v>111.6</v>
      </c>
      <c r="DC33">
        <v>109.2</v>
      </c>
      <c r="DD33">
        <v>107.4</v>
      </c>
      <c r="DE33">
        <v>106.6</v>
      </c>
      <c r="DF33">
        <v>103.2</v>
      </c>
      <c r="DG33">
        <v>97.2</v>
      </c>
      <c r="DH33">
        <v>91.6</v>
      </c>
      <c r="DI33">
        <v>91.7</v>
      </c>
      <c r="DJ33">
        <v>93.6</v>
      </c>
      <c r="DK33">
        <v>94.8</v>
      </c>
      <c r="DL33">
        <v>94.8</v>
      </c>
      <c r="DM33">
        <v>94.7</v>
      </c>
      <c r="DN33">
        <v>92.5</v>
      </c>
      <c r="DO33">
        <v>98.3</v>
      </c>
      <c r="DP33">
        <v>97.2</v>
      </c>
      <c r="DQ33">
        <v>99.1</v>
      </c>
      <c r="DR33">
        <v>98.8</v>
      </c>
      <c r="DS33">
        <v>99</v>
      </c>
      <c r="DT33">
        <v>94.9</v>
      </c>
      <c r="DU33">
        <v>99.6</v>
      </c>
      <c r="DV33">
        <v>97.9</v>
      </c>
      <c r="DW33">
        <v>100.4</v>
      </c>
      <c r="DX33">
        <v>101.4</v>
      </c>
      <c r="DY33">
        <v>99.7</v>
      </c>
      <c r="DZ33">
        <v>99.5</v>
      </c>
      <c r="EA33">
        <v>99.9</v>
      </c>
      <c r="EB33">
        <v>101.2</v>
      </c>
      <c r="EC33">
        <v>101.4</v>
      </c>
      <c r="ED33">
        <v>99.8</v>
      </c>
      <c r="EE33">
        <v>101.1</v>
      </c>
      <c r="EF33">
        <v>104.6</v>
      </c>
      <c r="EG33">
        <v>102.2</v>
      </c>
      <c r="EH33">
        <v>104</v>
      </c>
      <c r="EI33">
        <v>102.9</v>
      </c>
      <c r="EJ33">
        <v>100.9</v>
      </c>
      <c r="EK33">
        <v>106.6</v>
      </c>
      <c r="EL33">
        <v>101.7</v>
      </c>
      <c r="EM33">
        <v>103.4</v>
      </c>
      <c r="EN33">
        <v>102.2</v>
      </c>
      <c r="EO33">
        <v>102.1</v>
      </c>
      <c r="EP33">
        <v>101.2</v>
      </c>
      <c r="EQ33">
        <v>99.6</v>
      </c>
      <c r="ER33">
        <v>99.3</v>
      </c>
      <c r="ES33">
        <v>104.5</v>
      </c>
      <c r="ET33">
        <v>98.6</v>
      </c>
      <c r="EU33">
        <v>103.1</v>
      </c>
      <c r="EV33">
        <v>102.5</v>
      </c>
      <c r="EW33">
        <v>102.5</v>
      </c>
      <c r="EX33">
        <v>103.3</v>
      </c>
      <c r="EY33">
        <v>102.8</v>
      </c>
      <c r="EZ33">
        <v>103</v>
      </c>
      <c r="FA33">
        <v>101.3</v>
      </c>
      <c r="FB33">
        <v>101.4</v>
      </c>
      <c r="FC33">
        <v>98.3</v>
      </c>
      <c r="FD33">
        <v>100.7</v>
      </c>
      <c r="FE33">
        <v>100.4</v>
      </c>
      <c r="FF33">
        <v>104.6</v>
      </c>
      <c r="FG33">
        <v>102.6</v>
      </c>
      <c r="FH33">
        <v>101.8</v>
      </c>
      <c r="FI33">
        <v>103.9</v>
      </c>
      <c r="FJ33">
        <v>102.2</v>
      </c>
      <c r="FK33">
        <v>107.8</v>
      </c>
      <c r="FL33">
        <v>106.4</v>
      </c>
      <c r="FM33">
        <v>109.6</v>
      </c>
      <c r="FN33">
        <v>103.5</v>
      </c>
      <c r="FO33">
        <v>110.3</v>
      </c>
      <c r="FP33">
        <v>109.4</v>
      </c>
      <c r="FQ33">
        <v>102.9</v>
      </c>
      <c r="FR33">
        <v>108.4</v>
      </c>
      <c r="FS33">
        <v>106.2</v>
      </c>
      <c r="FT33">
        <v>106.8</v>
      </c>
      <c r="FU33">
        <v>105.8</v>
      </c>
      <c r="FV33">
        <v>107.8</v>
      </c>
      <c r="FW33">
        <v>107.3</v>
      </c>
      <c r="FX33">
        <v>107.8</v>
      </c>
      <c r="FY33">
        <v>108.7</v>
      </c>
      <c r="FZ33">
        <v>105.8</v>
      </c>
      <c r="GA33">
        <v>107.9</v>
      </c>
      <c r="GB33">
        <v>111.2</v>
      </c>
      <c r="GC33">
        <v>106.4</v>
      </c>
      <c r="GD33">
        <v>111.1</v>
      </c>
      <c r="GE33">
        <v>110.3</v>
      </c>
      <c r="GF33">
        <v>111.2</v>
      </c>
      <c r="GG33">
        <v>108.4</v>
      </c>
      <c r="GH33">
        <v>106.3</v>
      </c>
      <c r="GI33">
        <v>108.1</v>
      </c>
      <c r="GJ33">
        <v>112.3</v>
      </c>
      <c r="GK33">
        <v>109.3</v>
      </c>
      <c r="GL33">
        <v>113.9</v>
      </c>
      <c r="GM33">
        <v>114.9</v>
      </c>
      <c r="GN33">
        <v>107.8</v>
      </c>
      <c r="GO33">
        <v>109.6</v>
      </c>
      <c r="GP33">
        <v>110</v>
      </c>
      <c r="GQ33">
        <v>110.3</v>
      </c>
      <c r="GR33">
        <v>110.7</v>
      </c>
      <c r="GS33">
        <v>107.2</v>
      </c>
      <c r="GT33">
        <v>110.9</v>
      </c>
      <c r="GU33">
        <v>109.1</v>
      </c>
      <c r="GV33">
        <v>109.9</v>
      </c>
      <c r="GW33">
        <v>112</v>
      </c>
      <c r="GX33">
        <v>110.9</v>
      </c>
      <c r="GY33">
        <v>109.4</v>
      </c>
      <c r="GZ33">
        <v>111.9</v>
      </c>
      <c r="HA33">
        <v>118.2</v>
      </c>
      <c r="HB33">
        <v>117.3</v>
      </c>
    </row>
    <row r="34" spans="1:210" x14ac:dyDescent="0.3">
      <c r="B34" t="s">
        <v>2</v>
      </c>
    </row>
    <row r="37" spans="1:210" x14ac:dyDescent="0.3">
      <c r="A37" s="23" t="s">
        <v>122</v>
      </c>
      <c r="B37" t="s">
        <v>2</v>
      </c>
    </row>
    <row r="38" spans="1:210" x14ac:dyDescent="0.3">
      <c r="A38" s="23" t="s">
        <v>123</v>
      </c>
      <c r="B38" s="7" t="s">
        <v>38</v>
      </c>
      <c r="C38" s="7">
        <f>_xll.BDH($B$20,$B$19,"1/1/2000","","Dir=H","Dts=S","Sort=A","Quote=C","QtTyp=Y","Days=T","Per=cm","DtFmt=D","UseDPDF=Y","cols=208;rows=2")</f>
        <v>36556</v>
      </c>
      <c r="D38" s="7">
        <v>36585</v>
      </c>
      <c r="E38" s="7">
        <v>36616</v>
      </c>
      <c r="F38" s="7">
        <v>36646</v>
      </c>
      <c r="G38" s="7">
        <v>36677</v>
      </c>
      <c r="H38" s="7">
        <v>36707</v>
      </c>
      <c r="I38" s="7">
        <v>36738</v>
      </c>
      <c r="J38" s="7">
        <v>36769</v>
      </c>
      <c r="K38" s="7">
        <v>36799</v>
      </c>
      <c r="L38" s="7">
        <v>36830</v>
      </c>
      <c r="M38" s="7">
        <v>36860</v>
      </c>
      <c r="N38" s="7">
        <v>36891</v>
      </c>
      <c r="O38" s="7">
        <v>36922</v>
      </c>
      <c r="P38" s="7">
        <v>36950</v>
      </c>
      <c r="Q38" s="7">
        <v>36981</v>
      </c>
      <c r="R38" s="7">
        <v>37011</v>
      </c>
      <c r="S38" s="7">
        <v>37042</v>
      </c>
      <c r="T38" s="7">
        <v>37072</v>
      </c>
      <c r="U38" s="7">
        <v>37103</v>
      </c>
      <c r="V38" s="7">
        <v>37134</v>
      </c>
      <c r="W38" s="7">
        <v>37164</v>
      </c>
      <c r="X38" s="7">
        <v>37195</v>
      </c>
      <c r="Y38" s="7">
        <v>37225</v>
      </c>
      <c r="Z38" s="7">
        <v>37256</v>
      </c>
      <c r="AA38" s="7">
        <v>37287</v>
      </c>
      <c r="AB38" s="7">
        <v>37315</v>
      </c>
      <c r="AC38" s="7">
        <v>37346</v>
      </c>
      <c r="AD38" s="7">
        <v>37376</v>
      </c>
      <c r="AE38" s="7">
        <v>37407</v>
      </c>
      <c r="AF38" s="7">
        <v>37437</v>
      </c>
      <c r="AG38" s="7">
        <v>37468</v>
      </c>
      <c r="AH38" s="7">
        <v>37499</v>
      </c>
      <c r="AI38" s="7">
        <v>37529</v>
      </c>
      <c r="AJ38" s="7">
        <v>37560</v>
      </c>
      <c r="AK38" s="7">
        <v>37590</v>
      </c>
      <c r="AL38" s="7">
        <v>37621</v>
      </c>
      <c r="AM38" s="7">
        <v>37652</v>
      </c>
      <c r="AN38" s="7">
        <v>37680</v>
      </c>
      <c r="AO38" s="7">
        <v>37711</v>
      </c>
      <c r="AP38" s="7">
        <v>37741</v>
      </c>
      <c r="AQ38" s="7">
        <v>37772</v>
      </c>
      <c r="AR38" s="7">
        <v>37802</v>
      </c>
      <c r="AS38" s="7">
        <v>37833</v>
      </c>
      <c r="AT38" s="7">
        <v>37864</v>
      </c>
      <c r="AU38" s="7">
        <v>37894</v>
      </c>
      <c r="AV38" s="7">
        <v>37925</v>
      </c>
      <c r="AW38" s="7">
        <v>37955</v>
      </c>
      <c r="AX38" s="7">
        <v>37986</v>
      </c>
      <c r="AY38" s="7">
        <v>38017</v>
      </c>
      <c r="AZ38" s="7">
        <v>38046</v>
      </c>
      <c r="BA38" s="7">
        <v>38077</v>
      </c>
      <c r="BB38" s="7">
        <v>38107</v>
      </c>
      <c r="BC38" s="7">
        <v>38138</v>
      </c>
      <c r="BD38" s="7">
        <v>38168</v>
      </c>
      <c r="BE38" s="7">
        <v>38199</v>
      </c>
      <c r="BF38" s="7">
        <v>38230</v>
      </c>
      <c r="BG38" s="7">
        <v>38260</v>
      </c>
      <c r="BH38" s="7">
        <v>38291</v>
      </c>
      <c r="BI38" s="7">
        <v>38321</v>
      </c>
      <c r="BJ38" s="7">
        <v>38352</v>
      </c>
      <c r="BK38" s="7">
        <v>38383</v>
      </c>
      <c r="BL38" s="7">
        <v>38411</v>
      </c>
      <c r="BM38" s="7">
        <v>38442</v>
      </c>
      <c r="BN38" s="7">
        <v>38472</v>
      </c>
      <c r="BO38" s="7">
        <v>38503</v>
      </c>
      <c r="BP38" s="7">
        <v>38533</v>
      </c>
      <c r="BQ38" s="7">
        <v>38564</v>
      </c>
      <c r="BR38" s="7">
        <v>38595</v>
      </c>
      <c r="BS38" s="7">
        <v>38625</v>
      </c>
      <c r="BT38" s="7">
        <v>38656</v>
      </c>
      <c r="BU38" s="7">
        <v>38686</v>
      </c>
      <c r="BV38" s="7">
        <v>38717</v>
      </c>
      <c r="BW38" s="7">
        <v>38748</v>
      </c>
      <c r="BX38" s="7">
        <v>38776</v>
      </c>
      <c r="BY38" s="7">
        <v>38807</v>
      </c>
      <c r="BZ38" s="7">
        <v>38837</v>
      </c>
      <c r="CA38" s="7">
        <v>38868</v>
      </c>
      <c r="CB38" s="7">
        <v>38898</v>
      </c>
      <c r="CC38" s="7">
        <v>38929</v>
      </c>
      <c r="CD38" s="7">
        <v>38960</v>
      </c>
      <c r="CE38" s="7">
        <v>38990</v>
      </c>
      <c r="CF38" s="7">
        <v>39021</v>
      </c>
      <c r="CG38" s="7">
        <v>39051</v>
      </c>
      <c r="CH38" s="7">
        <v>39082</v>
      </c>
      <c r="CI38" s="7">
        <v>39113</v>
      </c>
      <c r="CJ38" s="7">
        <v>39141</v>
      </c>
      <c r="CK38" s="7">
        <v>39172</v>
      </c>
      <c r="CL38" s="7">
        <v>39202</v>
      </c>
      <c r="CM38" s="7">
        <v>39233</v>
      </c>
      <c r="CN38" s="7">
        <v>39263</v>
      </c>
      <c r="CO38" s="7">
        <v>39294</v>
      </c>
      <c r="CP38" s="7">
        <v>39325</v>
      </c>
      <c r="CQ38" s="7">
        <v>39355</v>
      </c>
      <c r="CR38" s="7">
        <v>39386</v>
      </c>
      <c r="CS38" s="7">
        <v>39416</v>
      </c>
      <c r="CT38" s="7">
        <v>39447</v>
      </c>
      <c r="CU38" s="7">
        <v>39478</v>
      </c>
      <c r="CV38" s="7">
        <v>39507</v>
      </c>
      <c r="CW38" s="7">
        <v>39538</v>
      </c>
      <c r="CX38" s="7">
        <v>39568</v>
      </c>
      <c r="CY38" s="7">
        <v>39599</v>
      </c>
      <c r="CZ38" s="7">
        <v>39629</v>
      </c>
      <c r="DA38" s="7">
        <v>39660</v>
      </c>
      <c r="DB38" s="7">
        <v>39691</v>
      </c>
      <c r="DC38" s="7">
        <v>39721</v>
      </c>
      <c r="DD38" s="7">
        <v>39752</v>
      </c>
      <c r="DE38" s="7">
        <v>39782</v>
      </c>
      <c r="DF38" s="7">
        <v>39813</v>
      </c>
      <c r="DG38" s="7">
        <v>39844</v>
      </c>
      <c r="DH38" s="7">
        <v>39872</v>
      </c>
      <c r="DI38" s="7">
        <v>39903</v>
      </c>
      <c r="DJ38" s="7">
        <v>39933</v>
      </c>
      <c r="DK38" s="7">
        <v>39964</v>
      </c>
      <c r="DL38" s="7">
        <v>39994</v>
      </c>
      <c r="DM38" s="7">
        <v>40025</v>
      </c>
      <c r="DN38" s="7">
        <v>40056</v>
      </c>
      <c r="DO38" s="7">
        <v>40086</v>
      </c>
      <c r="DP38" s="7">
        <v>40117</v>
      </c>
      <c r="DQ38" s="7">
        <v>40147</v>
      </c>
      <c r="DR38" s="7">
        <v>40178</v>
      </c>
      <c r="DS38" s="7">
        <v>40209</v>
      </c>
      <c r="DT38" s="7">
        <v>40237</v>
      </c>
      <c r="DU38" s="7">
        <v>40268</v>
      </c>
      <c r="DV38" s="7">
        <v>40298</v>
      </c>
      <c r="DW38" s="7">
        <v>40329</v>
      </c>
      <c r="DX38" s="7">
        <v>40359</v>
      </c>
      <c r="DY38" s="7">
        <v>40390</v>
      </c>
      <c r="DZ38" s="7">
        <v>40421</v>
      </c>
      <c r="EA38" s="7">
        <v>40451</v>
      </c>
      <c r="EB38" s="7">
        <v>40482</v>
      </c>
      <c r="EC38" s="7">
        <v>40512</v>
      </c>
      <c r="ED38" s="7">
        <v>40543</v>
      </c>
      <c r="EE38" s="7">
        <v>40574</v>
      </c>
      <c r="EF38" s="7">
        <v>40602</v>
      </c>
      <c r="EG38" s="7">
        <v>40633</v>
      </c>
      <c r="EH38" s="7">
        <v>40663</v>
      </c>
      <c r="EI38" s="7">
        <v>40694</v>
      </c>
      <c r="EJ38" s="7">
        <v>40724</v>
      </c>
      <c r="EK38" s="7">
        <v>40755</v>
      </c>
      <c r="EL38" s="7">
        <v>40786</v>
      </c>
      <c r="EM38" s="7">
        <v>40816</v>
      </c>
      <c r="EN38" s="7">
        <v>40847</v>
      </c>
      <c r="EO38" s="7">
        <v>40877</v>
      </c>
      <c r="EP38" s="7">
        <v>40908</v>
      </c>
      <c r="EQ38" s="7">
        <v>40939</v>
      </c>
      <c r="ER38" s="7">
        <v>40968</v>
      </c>
      <c r="ES38" s="7">
        <v>40999</v>
      </c>
      <c r="ET38" s="7">
        <v>41029</v>
      </c>
      <c r="EU38" s="7">
        <v>41060</v>
      </c>
      <c r="EV38" s="7">
        <v>41090</v>
      </c>
      <c r="EW38" s="7">
        <v>41121</v>
      </c>
      <c r="EX38" s="7">
        <v>41152</v>
      </c>
      <c r="EY38" s="7">
        <v>41182</v>
      </c>
      <c r="EZ38" s="7">
        <v>41213</v>
      </c>
      <c r="FA38" s="7">
        <v>41243</v>
      </c>
      <c r="FB38" s="7">
        <v>41274</v>
      </c>
      <c r="FC38" s="7">
        <v>41305</v>
      </c>
      <c r="FD38" s="7">
        <v>41333</v>
      </c>
      <c r="FE38" s="7">
        <v>41364</v>
      </c>
      <c r="FF38" s="7">
        <v>41394</v>
      </c>
      <c r="FG38" s="7">
        <v>41425</v>
      </c>
      <c r="FH38" s="7">
        <v>41455</v>
      </c>
      <c r="FI38" s="7">
        <v>41486</v>
      </c>
      <c r="FJ38" s="7">
        <v>41517</v>
      </c>
      <c r="FK38" s="7">
        <v>41547</v>
      </c>
      <c r="FL38" s="7">
        <v>41578</v>
      </c>
      <c r="FM38" s="7">
        <v>41608</v>
      </c>
      <c r="FN38" s="7">
        <v>41639</v>
      </c>
      <c r="FO38" s="7">
        <v>41670</v>
      </c>
      <c r="FP38" s="7">
        <v>41698</v>
      </c>
      <c r="FQ38" s="7">
        <v>41729</v>
      </c>
      <c r="FR38" s="7">
        <v>41759</v>
      </c>
      <c r="FS38" s="7">
        <v>41790</v>
      </c>
      <c r="FT38" s="7">
        <v>41820</v>
      </c>
      <c r="FU38" s="7">
        <v>41851</v>
      </c>
      <c r="FV38" s="7">
        <v>41882</v>
      </c>
      <c r="FW38" s="7">
        <v>41912</v>
      </c>
      <c r="FX38" s="7">
        <v>41943</v>
      </c>
      <c r="FY38" s="7">
        <v>41973</v>
      </c>
      <c r="FZ38" s="7">
        <v>42004</v>
      </c>
      <c r="GA38" s="7">
        <v>42035</v>
      </c>
      <c r="GB38" s="7">
        <v>42063</v>
      </c>
      <c r="GC38" s="6">
        <v>42094</v>
      </c>
      <c r="GD38" s="6">
        <v>42124</v>
      </c>
      <c r="GE38" s="6">
        <v>42155</v>
      </c>
      <c r="GF38" s="6">
        <v>42185</v>
      </c>
      <c r="GG38" s="6">
        <v>42216</v>
      </c>
      <c r="GH38" s="6">
        <v>42247</v>
      </c>
      <c r="GI38" s="6">
        <v>42277</v>
      </c>
      <c r="GJ38" s="6">
        <v>42308</v>
      </c>
      <c r="GK38" s="6">
        <v>42338</v>
      </c>
      <c r="GL38" s="6">
        <v>42369</v>
      </c>
      <c r="GM38" s="6">
        <v>42400</v>
      </c>
      <c r="GN38" s="6">
        <v>42429</v>
      </c>
      <c r="GO38" s="6">
        <v>42460</v>
      </c>
      <c r="GP38" s="6">
        <v>42490</v>
      </c>
      <c r="GQ38" s="6">
        <v>42521</v>
      </c>
      <c r="GR38" s="6">
        <v>42551</v>
      </c>
      <c r="GS38" s="6">
        <v>42582</v>
      </c>
      <c r="GT38" s="6">
        <v>42613</v>
      </c>
      <c r="GU38" s="6">
        <v>42643</v>
      </c>
      <c r="GV38" s="6">
        <v>42674</v>
      </c>
      <c r="GW38" s="6">
        <v>42704</v>
      </c>
      <c r="GX38" s="6">
        <v>42735</v>
      </c>
      <c r="GY38" s="6">
        <v>42766</v>
      </c>
      <c r="GZ38" s="6">
        <v>42794</v>
      </c>
      <c r="HA38" s="6">
        <v>42825</v>
      </c>
      <c r="HB38" s="6">
        <v>42855</v>
      </c>
    </row>
    <row r="39" spans="1:210" x14ac:dyDescent="0.3">
      <c r="A39" s="23" t="s">
        <v>4</v>
      </c>
      <c r="B39" t="s">
        <v>124</v>
      </c>
      <c r="C39">
        <v>77.400000000000006</v>
      </c>
      <c r="D39">
        <v>82.1</v>
      </c>
      <c r="E39">
        <v>84</v>
      </c>
      <c r="F39">
        <v>84.8</v>
      </c>
      <c r="G39">
        <v>85</v>
      </c>
      <c r="H39">
        <v>86.8</v>
      </c>
      <c r="I39">
        <v>86.8</v>
      </c>
      <c r="J39">
        <v>87.2</v>
      </c>
      <c r="K39">
        <v>86.8</v>
      </c>
      <c r="L39">
        <v>87</v>
      </c>
      <c r="M39">
        <v>87.3</v>
      </c>
      <c r="N39">
        <v>88.7</v>
      </c>
      <c r="O39">
        <v>85.7</v>
      </c>
      <c r="P39">
        <v>86.1</v>
      </c>
      <c r="Q39">
        <v>85.3</v>
      </c>
      <c r="R39" s="19">
        <v>82.4</v>
      </c>
      <c r="S39">
        <v>85.1</v>
      </c>
      <c r="T39">
        <v>85.3</v>
      </c>
      <c r="U39">
        <v>82.7</v>
      </c>
      <c r="V39">
        <v>83.6</v>
      </c>
      <c r="W39">
        <v>80.8</v>
      </c>
      <c r="X39">
        <v>79.8</v>
      </c>
      <c r="Y39">
        <v>79.8</v>
      </c>
      <c r="Z39">
        <v>83.4</v>
      </c>
      <c r="AA39">
        <v>81.7</v>
      </c>
      <c r="AB39">
        <v>81.2</v>
      </c>
      <c r="AC39">
        <v>82.9</v>
      </c>
      <c r="AD39">
        <v>83.1</v>
      </c>
      <c r="AE39">
        <v>85.4</v>
      </c>
      <c r="AF39">
        <v>84.6</v>
      </c>
      <c r="AG39">
        <v>83.4</v>
      </c>
      <c r="AH39">
        <v>85.1</v>
      </c>
      <c r="AI39">
        <v>84</v>
      </c>
      <c r="AJ39">
        <v>83.6</v>
      </c>
      <c r="AK39">
        <v>84.9</v>
      </c>
      <c r="AL39">
        <v>82</v>
      </c>
      <c r="AM39">
        <v>84.4</v>
      </c>
      <c r="AN39">
        <v>84.2</v>
      </c>
      <c r="AO39">
        <v>82.4</v>
      </c>
      <c r="AP39">
        <v>82.6</v>
      </c>
      <c r="AQ39">
        <v>80.599999999999994</v>
      </c>
      <c r="AR39">
        <v>83.8</v>
      </c>
      <c r="AS39">
        <v>82.8</v>
      </c>
      <c r="AT39">
        <v>83.1</v>
      </c>
      <c r="AU39">
        <v>84.8</v>
      </c>
      <c r="AV39">
        <v>85.9</v>
      </c>
      <c r="AW39">
        <v>86.2</v>
      </c>
      <c r="AX39">
        <v>88.3</v>
      </c>
      <c r="AY39">
        <v>86.3</v>
      </c>
      <c r="AZ39">
        <v>87.1</v>
      </c>
      <c r="BA39">
        <v>88.4</v>
      </c>
      <c r="BB39">
        <v>89.5</v>
      </c>
      <c r="BC39">
        <v>89.9</v>
      </c>
      <c r="BD39">
        <v>88.9</v>
      </c>
      <c r="BE39">
        <v>89.9</v>
      </c>
      <c r="BF39">
        <v>88.2</v>
      </c>
      <c r="BG39">
        <v>89.8</v>
      </c>
      <c r="BH39">
        <v>89.2</v>
      </c>
      <c r="BI39">
        <v>87.7</v>
      </c>
      <c r="BJ39">
        <v>93.4</v>
      </c>
      <c r="BK39">
        <v>91</v>
      </c>
      <c r="BL39">
        <v>89.3</v>
      </c>
      <c r="BM39">
        <v>91.1</v>
      </c>
      <c r="BN39">
        <v>90.3</v>
      </c>
      <c r="BO39">
        <v>90.8</v>
      </c>
      <c r="BP39">
        <v>93.8</v>
      </c>
      <c r="BQ39">
        <v>95.9</v>
      </c>
      <c r="BR39">
        <v>93.7</v>
      </c>
      <c r="BS39">
        <v>96.7</v>
      </c>
      <c r="BT39">
        <v>98</v>
      </c>
      <c r="BU39">
        <v>99.3</v>
      </c>
      <c r="BV39">
        <v>98.8</v>
      </c>
      <c r="BW39">
        <v>99.6</v>
      </c>
      <c r="BX39">
        <v>100</v>
      </c>
      <c r="BY39">
        <v>99.1</v>
      </c>
      <c r="BZ39">
        <v>101.7</v>
      </c>
      <c r="CA39">
        <v>102.1</v>
      </c>
      <c r="CB39">
        <v>100.6</v>
      </c>
      <c r="CC39">
        <v>103.4</v>
      </c>
      <c r="CD39">
        <v>106.8</v>
      </c>
      <c r="CE39">
        <v>105</v>
      </c>
      <c r="CF39">
        <v>104.6</v>
      </c>
      <c r="CG39">
        <v>105</v>
      </c>
      <c r="CH39">
        <v>105.8</v>
      </c>
      <c r="CI39">
        <v>107.1</v>
      </c>
      <c r="CJ39">
        <v>110.3</v>
      </c>
      <c r="CK39">
        <v>110.3</v>
      </c>
      <c r="CL39">
        <v>109</v>
      </c>
      <c r="CM39">
        <v>112.5</v>
      </c>
      <c r="CN39">
        <v>116.5</v>
      </c>
      <c r="CO39">
        <v>111.3</v>
      </c>
      <c r="CP39">
        <v>111.9</v>
      </c>
      <c r="CQ39">
        <v>111.9</v>
      </c>
      <c r="CR39">
        <v>116.9</v>
      </c>
      <c r="CS39">
        <v>119</v>
      </c>
      <c r="CT39">
        <v>117.9</v>
      </c>
      <c r="CU39">
        <v>115.1</v>
      </c>
      <c r="CV39">
        <v>115.4</v>
      </c>
      <c r="CW39">
        <v>113.4</v>
      </c>
      <c r="CX39">
        <v>114.1</v>
      </c>
      <c r="CY39">
        <v>111.2</v>
      </c>
      <c r="CZ39">
        <v>107.3</v>
      </c>
      <c r="DA39">
        <v>106.6</v>
      </c>
      <c r="DB39">
        <v>108.7</v>
      </c>
      <c r="DC39">
        <v>101.4</v>
      </c>
      <c r="DD39">
        <v>94.8</v>
      </c>
      <c r="DE39">
        <v>87.9</v>
      </c>
      <c r="DF39">
        <v>82</v>
      </c>
      <c r="DG39">
        <v>75.7</v>
      </c>
      <c r="DH39">
        <v>73.5</v>
      </c>
      <c r="DI39">
        <v>76.400000000000006</v>
      </c>
      <c r="DJ39">
        <v>76</v>
      </c>
      <c r="DK39">
        <v>78.8</v>
      </c>
      <c r="DL39">
        <v>82</v>
      </c>
      <c r="DM39">
        <v>85.2</v>
      </c>
      <c r="DN39">
        <v>86</v>
      </c>
      <c r="DO39">
        <v>89</v>
      </c>
      <c r="DP39">
        <v>86.7</v>
      </c>
      <c r="DQ39">
        <v>89.3</v>
      </c>
      <c r="DR39">
        <v>87.8</v>
      </c>
      <c r="DS39">
        <v>91.1</v>
      </c>
      <c r="DT39">
        <v>91.3</v>
      </c>
      <c r="DU39">
        <v>95.6</v>
      </c>
      <c r="DV39">
        <v>98.4</v>
      </c>
      <c r="DW39">
        <v>98.9</v>
      </c>
      <c r="DX39">
        <v>101.1</v>
      </c>
      <c r="DY39">
        <v>100.3</v>
      </c>
      <c r="DZ39">
        <v>103.1</v>
      </c>
      <c r="EA39">
        <v>101.6</v>
      </c>
      <c r="EB39">
        <v>102</v>
      </c>
      <c r="EC39">
        <v>107.4</v>
      </c>
      <c r="ED39">
        <v>104</v>
      </c>
      <c r="EE39">
        <v>108.6</v>
      </c>
      <c r="EF39">
        <v>109.9</v>
      </c>
      <c r="EG39">
        <v>106.3</v>
      </c>
      <c r="EH39">
        <v>107.9</v>
      </c>
      <c r="EI39">
        <v>111.4</v>
      </c>
      <c r="EJ39">
        <v>110.8</v>
      </c>
      <c r="EK39">
        <v>108.3</v>
      </c>
      <c r="EL39">
        <v>108</v>
      </c>
      <c r="EM39">
        <v>104</v>
      </c>
      <c r="EN39">
        <v>105.6</v>
      </c>
      <c r="EO39">
        <v>102.2</v>
      </c>
      <c r="EP39">
        <v>104</v>
      </c>
      <c r="EQ39">
        <v>102.6</v>
      </c>
      <c r="ER39">
        <v>103.5</v>
      </c>
      <c r="ES39">
        <v>105.9</v>
      </c>
      <c r="ET39">
        <v>103.4</v>
      </c>
      <c r="EU39">
        <v>105.2</v>
      </c>
      <c r="EV39">
        <v>102.6</v>
      </c>
      <c r="EW39">
        <v>103.3</v>
      </c>
      <c r="EX39">
        <v>103.2</v>
      </c>
      <c r="EY39">
        <v>100.8</v>
      </c>
      <c r="EZ39">
        <v>104.2</v>
      </c>
      <c r="FA39">
        <v>101.3</v>
      </c>
      <c r="FB39">
        <v>101.9</v>
      </c>
      <c r="FC39">
        <v>101.7</v>
      </c>
      <c r="FD39">
        <v>103.9</v>
      </c>
      <c r="FE39">
        <v>105.9</v>
      </c>
      <c r="FF39">
        <v>103</v>
      </c>
      <c r="FG39">
        <v>103.5</v>
      </c>
      <c r="FH39">
        <v>108.1</v>
      </c>
      <c r="FI39">
        <v>105.5</v>
      </c>
      <c r="FJ39">
        <v>106.5</v>
      </c>
      <c r="FK39">
        <v>109.2</v>
      </c>
      <c r="FL39">
        <v>107.8</v>
      </c>
      <c r="FM39">
        <v>109.1</v>
      </c>
      <c r="FN39">
        <v>107.8</v>
      </c>
      <c r="FO39">
        <v>109.7</v>
      </c>
      <c r="FP39">
        <v>109.8</v>
      </c>
      <c r="FQ39">
        <v>107.5</v>
      </c>
      <c r="FR39">
        <v>109.9</v>
      </c>
      <c r="FS39">
        <v>106.1</v>
      </c>
      <c r="FT39">
        <v>105.8</v>
      </c>
      <c r="FU39">
        <v>112.9</v>
      </c>
      <c r="FV39">
        <v>107.1</v>
      </c>
      <c r="FW39">
        <v>108.8</v>
      </c>
      <c r="FX39">
        <v>110.9</v>
      </c>
      <c r="FY39">
        <v>108.4</v>
      </c>
      <c r="FZ39">
        <v>112.1</v>
      </c>
      <c r="GA39">
        <v>110.6</v>
      </c>
      <c r="GB39">
        <v>109</v>
      </c>
      <c r="GC39">
        <v>110</v>
      </c>
      <c r="GD39">
        <v>111.1</v>
      </c>
      <c r="GE39">
        <v>110.6</v>
      </c>
      <c r="GF39">
        <v>113.4</v>
      </c>
      <c r="GG39">
        <v>111.2</v>
      </c>
      <c r="GH39">
        <v>109</v>
      </c>
      <c r="GI39">
        <v>108.2</v>
      </c>
      <c r="GJ39">
        <v>109.2</v>
      </c>
      <c r="GK39">
        <v>110.2</v>
      </c>
      <c r="GL39">
        <v>109.6</v>
      </c>
      <c r="GM39">
        <v>110.8</v>
      </c>
      <c r="GN39">
        <v>109.6</v>
      </c>
      <c r="GO39">
        <v>113.3</v>
      </c>
      <c r="GP39">
        <v>110</v>
      </c>
      <c r="GQ39">
        <v>110.5</v>
      </c>
      <c r="GR39">
        <v>110.3</v>
      </c>
      <c r="GS39">
        <v>109.6</v>
      </c>
      <c r="GT39">
        <v>110.7</v>
      </c>
      <c r="GU39">
        <v>110.7</v>
      </c>
      <c r="GV39">
        <v>114.2</v>
      </c>
      <c r="GW39">
        <v>112</v>
      </c>
      <c r="GX39">
        <v>118.8</v>
      </c>
      <c r="GY39">
        <v>110.8</v>
      </c>
      <c r="GZ39">
        <v>114.7</v>
      </c>
      <c r="HA39">
        <v>116</v>
      </c>
      <c r="HB39">
        <v>113.6</v>
      </c>
    </row>
    <row r="40" spans="1:210" x14ac:dyDescent="0.3">
      <c r="A40" s="22" t="s">
        <v>2</v>
      </c>
      <c r="B40" t="s">
        <v>2</v>
      </c>
    </row>
    <row r="41" spans="1:210" x14ac:dyDescent="0.3">
      <c r="A41" s="23" t="s">
        <v>39</v>
      </c>
      <c r="B41" t="s">
        <v>2</v>
      </c>
    </row>
    <row r="42" spans="1:210" x14ac:dyDescent="0.3">
      <c r="A42" s="23" t="s">
        <v>4</v>
      </c>
      <c r="B42" t="s">
        <v>2</v>
      </c>
    </row>
    <row r="43" spans="1:210" x14ac:dyDescent="0.3">
      <c r="A43" s="22" t="s">
        <v>138</v>
      </c>
      <c r="B43" t="s">
        <v>125</v>
      </c>
      <c r="R43" s="19">
        <f t="shared" ref="R43:CC43" si="0">R25/C25-1</f>
        <v>3.7602820211515953E-2</v>
      </c>
      <c r="S43" s="19">
        <f t="shared" si="0"/>
        <v>-1.1350737797956922E-2</v>
      </c>
      <c r="T43" s="19">
        <f t="shared" si="0"/>
        <v>2.2123893805308104E-3</v>
      </c>
      <c r="U43" s="19">
        <f t="shared" si="0"/>
        <v>-6.7567567567566877E-3</v>
      </c>
      <c r="V43" s="19">
        <f t="shared" si="0"/>
        <v>-7.7519379844961378E-3</v>
      </c>
      <c r="W43" s="19">
        <f t="shared" si="0"/>
        <v>-4.961411245865488E-2</v>
      </c>
      <c r="X43" s="19">
        <f t="shared" si="0"/>
        <v>-5.2516411378555894E-2</v>
      </c>
      <c r="Y43" s="19">
        <f t="shared" si="0"/>
        <v>-7.6502732240437132E-2</v>
      </c>
      <c r="Z43" s="19">
        <f t="shared" si="0"/>
        <v>-0.10042735042735029</v>
      </c>
      <c r="AA43" s="19">
        <f t="shared" si="0"/>
        <v>-4.9999999999999933E-2</v>
      </c>
      <c r="AB43" s="19">
        <f t="shared" si="0"/>
        <v>-4.7670639219934863E-2</v>
      </c>
      <c r="AC43" s="19">
        <f t="shared" si="0"/>
        <v>-1.8358531317494431E-2</v>
      </c>
      <c r="AD43" s="19">
        <f t="shared" si="0"/>
        <v>2.4363233665559259E-2</v>
      </c>
      <c r="AE43" s="19">
        <f t="shared" si="0"/>
        <v>3.5028248587570587E-2</v>
      </c>
      <c r="AF43" s="19">
        <f t="shared" si="0"/>
        <v>3.3218785796105488E-2</v>
      </c>
      <c r="AG43" s="19">
        <f t="shared" si="0"/>
        <v>2.9445073612684114E-2</v>
      </c>
      <c r="AH43" s="19">
        <f t="shared" si="0"/>
        <v>3.6739380022962065E-2</v>
      </c>
      <c r="AI43" s="19">
        <f t="shared" si="0"/>
        <v>1.1037527593819041E-2</v>
      </c>
      <c r="AJ43" s="19">
        <f t="shared" si="0"/>
        <v>-1.2471655328798237E-2</v>
      </c>
      <c r="AK43" s="19">
        <f t="shared" si="0"/>
        <v>1.4508928571428603E-2</v>
      </c>
      <c r="AL43" s="19">
        <f t="shared" si="0"/>
        <v>6.9605568445474386E-3</v>
      </c>
      <c r="AM43" s="19">
        <f t="shared" si="0"/>
        <v>2.5404157043879882E-2</v>
      </c>
      <c r="AN43" s="19">
        <f t="shared" si="0"/>
        <v>6.8639053254437865E-2</v>
      </c>
      <c r="AO43" s="19">
        <f t="shared" si="0"/>
        <v>6.5320665083135498E-2</v>
      </c>
      <c r="AP43" s="19">
        <f t="shared" si="0"/>
        <v>1.8306636155606348E-2</v>
      </c>
      <c r="AQ43" s="19">
        <f t="shared" si="0"/>
        <v>-9.1012514220706331E-3</v>
      </c>
      <c r="AR43" s="19">
        <f t="shared" si="0"/>
        <v>-3.0803080308030917E-2</v>
      </c>
      <c r="AS43" s="19">
        <f t="shared" si="0"/>
        <v>-2.7027027027026973E-2</v>
      </c>
      <c r="AT43" s="19">
        <f t="shared" si="0"/>
        <v>-1.6375545851528339E-2</v>
      </c>
      <c r="AU43" s="19">
        <f t="shared" si="0"/>
        <v>-1.6629711751662946E-2</v>
      </c>
      <c r="AV43" s="19">
        <f t="shared" si="0"/>
        <v>2.2002200220021972E-2</v>
      </c>
      <c r="AW43" s="19">
        <f t="shared" si="0"/>
        <v>-1.2181616832779518E-2</v>
      </c>
      <c r="AX43" s="19">
        <f t="shared" si="0"/>
        <v>3.1659388646288367E-2</v>
      </c>
      <c r="AY43" s="19">
        <f t="shared" si="0"/>
        <v>6.1997703788748693E-2</v>
      </c>
      <c r="AZ43" s="19">
        <f t="shared" si="0"/>
        <v>2.2002200220021528E-3</v>
      </c>
      <c r="BA43" s="19">
        <f t="shared" si="0"/>
        <v>5.1843317972350311E-2</v>
      </c>
      <c r="BB43" s="19">
        <f t="shared" si="0"/>
        <v>6.7567567567567544E-2</v>
      </c>
      <c r="BC43" s="19">
        <f t="shared" si="0"/>
        <v>3.1007751937984551E-2</v>
      </c>
      <c r="BD43" s="19">
        <f t="shared" si="0"/>
        <v>3.9018952062430223E-2</v>
      </c>
      <c r="BE43" s="19">
        <f t="shared" si="0"/>
        <v>7.5280898876404434E-2</v>
      </c>
      <c r="BF43" s="19">
        <f t="shared" si="0"/>
        <v>0.10332950631458093</v>
      </c>
      <c r="BG43" s="19">
        <f t="shared" si="0"/>
        <v>9.7616345062429222E-2</v>
      </c>
      <c r="BH43" s="19">
        <f t="shared" si="0"/>
        <v>6.7777777777777715E-2</v>
      </c>
      <c r="BI43" s="19">
        <f t="shared" si="0"/>
        <v>7.5471698113207752E-2</v>
      </c>
      <c r="BJ43" s="19">
        <f t="shared" si="0"/>
        <v>0.12288613303269447</v>
      </c>
      <c r="BK43" s="19">
        <f t="shared" si="0"/>
        <v>8.1808396124865457E-2</v>
      </c>
      <c r="BL43" s="19">
        <f t="shared" si="0"/>
        <v>0.10538116591928248</v>
      </c>
      <c r="BM43" s="19">
        <f t="shared" si="0"/>
        <v>5.3968253968253999E-2</v>
      </c>
      <c r="BN43" s="19">
        <f t="shared" si="0"/>
        <v>3.8918918918918965E-2</v>
      </c>
      <c r="BO43" s="19">
        <f t="shared" si="0"/>
        <v>7.1350164654226056E-2</v>
      </c>
      <c r="BP43" s="19">
        <f t="shared" si="0"/>
        <v>6.790799561883909E-2</v>
      </c>
      <c r="BQ43" s="19">
        <f t="shared" si="0"/>
        <v>5.8016877637130815E-2</v>
      </c>
      <c r="BR43" s="19">
        <f t="shared" si="0"/>
        <v>7.5187969924812137E-2</v>
      </c>
      <c r="BS43" s="19">
        <f t="shared" si="0"/>
        <v>8.6909871244635228E-2</v>
      </c>
      <c r="BT43" s="19">
        <f t="shared" si="0"/>
        <v>6.0606060606060552E-2</v>
      </c>
      <c r="BU43" s="19">
        <f t="shared" si="0"/>
        <v>3.8501560874089513E-2</v>
      </c>
      <c r="BV43" s="19">
        <f t="shared" si="0"/>
        <v>6.7218200620475788E-2</v>
      </c>
      <c r="BW43" s="19">
        <f t="shared" si="0"/>
        <v>2.3933402705515139E-2</v>
      </c>
      <c r="BX43" s="19">
        <f t="shared" si="0"/>
        <v>3.4055727554179516E-2</v>
      </c>
      <c r="BY43" s="19">
        <f t="shared" si="0"/>
        <v>-8.0321285140562138E-3</v>
      </c>
      <c r="BZ43" s="19">
        <f t="shared" si="0"/>
        <v>-1.9900497512438386E-3</v>
      </c>
      <c r="CA43" s="19">
        <f t="shared" si="0"/>
        <v>2.738336713995948E-2</v>
      </c>
      <c r="CB43" s="19">
        <f t="shared" si="0"/>
        <v>2.008032128514059E-2</v>
      </c>
      <c r="CC43" s="19">
        <f t="shared" si="0"/>
        <v>6.4516129032258007E-2</v>
      </c>
      <c r="CD43" s="19">
        <f t="shared" ref="CD43:EO43" si="1">CD25/BO25-1</f>
        <v>5.7377049180328044E-2</v>
      </c>
      <c r="CE43" s="19">
        <f t="shared" si="1"/>
        <v>6.0512820512820475E-2</v>
      </c>
      <c r="CF43" s="19">
        <f t="shared" si="1"/>
        <v>4.4865403788634017E-2</v>
      </c>
      <c r="CG43" s="19">
        <f t="shared" si="1"/>
        <v>6.6933066933066998E-2</v>
      </c>
      <c r="CH43" s="19">
        <f t="shared" si="1"/>
        <v>1.9743336623889496E-2</v>
      </c>
      <c r="CI43" s="19">
        <f t="shared" si="1"/>
        <v>2.8571428571428692E-2</v>
      </c>
      <c r="CJ43" s="19">
        <f t="shared" si="1"/>
        <v>7.9158316633266557E-2</v>
      </c>
      <c r="CK43" s="19">
        <f t="shared" si="1"/>
        <v>3.5852713178294637E-2</v>
      </c>
      <c r="CL43" s="19">
        <f t="shared" si="1"/>
        <v>0.10060975609756095</v>
      </c>
      <c r="CM43" s="19">
        <f t="shared" si="1"/>
        <v>7.9840319361277334E-2</v>
      </c>
      <c r="CN43" s="19">
        <f t="shared" si="1"/>
        <v>0.11538461538461542</v>
      </c>
      <c r="CO43" s="19">
        <f t="shared" si="1"/>
        <v>7.5772681954137777E-2</v>
      </c>
      <c r="CP43" s="19">
        <f t="shared" si="1"/>
        <v>8.5883514313919163E-2</v>
      </c>
      <c r="CQ43" s="19">
        <f t="shared" si="1"/>
        <v>7.9724409448818978E-2</v>
      </c>
      <c r="CR43" s="19">
        <f t="shared" si="1"/>
        <v>7.3313782991202281E-2</v>
      </c>
      <c r="CS43" s="19">
        <f t="shared" si="1"/>
        <v>9.3992248062015449E-2</v>
      </c>
      <c r="CT43" s="19">
        <f t="shared" si="1"/>
        <v>6.0928433268858662E-2</v>
      </c>
      <c r="CU43" s="19">
        <f t="shared" si="1"/>
        <v>4.3893129770992356E-2</v>
      </c>
      <c r="CV43" s="19">
        <f t="shared" si="1"/>
        <v>1.4981273408239737E-2</v>
      </c>
      <c r="CW43" s="19">
        <f t="shared" si="1"/>
        <v>3.5818005808325282E-2</v>
      </c>
      <c r="CX43" s="19">
        <f t="shared" si="1"/>
        <v>2.0114942528735469E-2</v>
      </c>
      <c r="CY43" s="19">
        <f t="shared" si="1"/>
        <v>-3.7140204271124411E-3</v>
      </c>
      <c r="CZ43" s="19">
        <f t="shared" si="1"/>
        <v>-8.4190832553788786E-3</v>
      </c>
      <c r="DA43" s="19">
        <f t="shared" si="1"/>
        <v>-3.3240997229916802E-2</v>
      </c>
      <c r="DB43" s="19">
        <f t="shared" si="1"/>
        <v>-2.2181146025878062E-2</v>
      </c>
      <c r="DC43" s="19">
        <f t="shared" si="1"/>
        <v>-6.3520871143375679E-2</v>
      </c>
      <c r="DD43" s="19">
        <f t="shared" si="1"/>
        <v>-6.8582020389249321E-2</v>
      </c>
      <c r="DE43" s="19">
        <f t="shared" si="1"/>
        <v>-0.17181818181818187</v>
      </c>
      <c r="DF43" s="19">
        <f t="shared" si="1"/>
        <v>-0.22971741112123978</v>
      </c>
      <c r="DG43" s="19">
        <f t="shared" si="1"/>
        <v>-0.24043715846994529</v>
      </c>
      <c r="DH43" s="19">
        <f t="shared" si="1"/>
        <v>-0.2736935341009743</v>
      </c>
      <c r="DI43" s="19">
        <f t="shared" si="1"/>
        <v>-0.26253418413855967</v>
      </c>
      <c r="DJ43" s="19">
        <f t="shared" si="1"/>
        <v>-0.23674588665447904</v>
      </c>
      <c r="DK43" s="19">
        <f t="shared" si="1"/>
        <v>-0.21125461254612554</v>
      </c>
      <c r="DL43" s="19">
        <f t="shared" si="1"/>
        <v>-0.18037383177570088</v>
      </c>
      <c r="DM43" s="19">
        <f t="shared" si="1"/>
        <v>-0.16431924882629112</v>
      </c>
      <c r="DN43" s="19">
        <f t="shared" si="1"/>
        <v>-0.15191053122087605</v>
      </c>
      <c r="DO43" s="19">
        <f t="shared" si="1"/>
        <v>-0.1367924528301887</v>
      </c>
      <c r="DP43" s="19">
        <f t="shared" si="1"/>
        <v>-0.11461318051575931</v>
      </c>
      <c r="DQ43" s="19">
        <f t="shared" si="1"/>
        <v>-0.11625708884688091</v>
      </c>
      <c r="DR43" s="19">
        <f t="shared" si="1"/>
        <v>-0.11240310077519389</v>
      </c>
      <c r="DS43" s="19">
        <f t="shared" si="1"/>
        <v>-4.9751243781094523E-2</v>
      </c>
      <c r="DT43" s="19">
        <f t="shared" si="1"/>
        <v>4.1712403951701615E-2</v>
      </c>
      <c r="DU43" s="19">
        <f t="shared" si="1"/>
        <v>0.17514792899408271</v>
      </c>
      <c r="DV43" s="19">
        <f t="shared" si="1"/>
        <v>0.17505995203836933</v>
      </c>
      <c r="DW43" s="19">
        <f t="shared" si="1"/>
        <v>0.21341463414634143</v>
      </c>
      <c r="DX43" s="19">
        <f t="shared" si="1"/>
        <v>0.2435105067985166</v>
      </c>
      <c r="DY43" s="19">
        <f t="shared" si="1"/>
        <v>0.20359281437125754</v>
      </c>
      <c r="DZ43" s="19">
        <f t="shared" si="1"/>
        <v>0.18245614035087709</v>
      </c>
      <c r="EA43" s="19">
        <f t="shared" si="1"/>
        <v>0.18129988597491442</v>
      </c>
      <c r="EB43" s="19">
        <f t="shared" si="1"/>
        <v>0.12247191011235969</v>
      </c>
      <c r="EC43" s="19">
        <f t="shared" si="1"/>
        <v>0.11098901098901082</v>
      </c>
      <c r="ED43" s="19">
        <f t="shared" si="1"/>
        <v>0.11912568306010929</v>
      </c>
      <c r="EE43" s="19">
        <f t="shared" si="1"/>
        <v>0.11003236245954695</v>
      </c>
      <c r="EF43" s="19">
        <f t="shared" si="1"/>
        <v>0.11122994652406426</v>
      </c>
      <c r="EG43" s="19">
        <f t="shared" si="1"/>
        <v>0.14192139737991272</v>
      </c>
      <c r="EH43" s="19">
        <f t="shared" si="1"/>
        <v>9.0052356020942304E-2</v>
      </c>
      <c r="EI43" s="19">
        <f t="shared" si="1"/>
        <v>6.427818756585868E-2</v>
      </c>
      <c r="EJ43" s="19">
        <f t="shared" si="1"/>
        <v>2.3162134944612278E-2</v>
      </c>
      <c r="EK43" s="19">
        <f t="shared" si="1"/>
        <v>4.2857142857142927E-2</v>
      </c>
      <c r="EL43" s="19">
        <f t="shared" si="1"/>
        <v>2.6130653266331683E-2</v>
      </c>
      <c r="EM43" s="19">
        <f t="shared" si="1"/>
        <v>-1.1928429423459175E-2</v>
      </c>
      <c r="EN43" s="19">
        <f t="shared" si="1"/>
        <v>-2.9850746268656692E-2</v>
      </c>
      <c r="EO43" s="19">
        <f t="shared" si="1"/>
        <v>-4.0553907022749747E-2</v>
      </c>
      <c r="EP43" s="19">
        <f t="shared" ref="EP43:GB43" si="2">EP25/EA25-1</f>
        <v>-8.3011583011582957E-2</v>
      </c>
      <c r="EQ43" s="19">
        <f t="shared" si="2"/>
        <v>-6.0060060060060927E-3</v>
      </c>
      <c r="ER43" s="19">
        <f t="shared" si="2"/>
        <v>-2.4727992087042572E-2</v>
      </c>
      <c r="ES43" s="19">
        <f t="shared" si="2"/>
        <v>-1.0742187500000111E-2</v>
      </c>
      <c r="ET43" s="19">
        <f t="shared" si="2"/>
        <v>-4.2759961127308066E-2</v>
      </c>
      <c r="EU43" s="19">
        <f t="shared" si="2"/>
        <v>-3.2723772858517908E-2</v>
      </c>
      <c r="EV43" s="19">
        <f t="shared" si="2"/>
        <v>-5.0669216061185463E-2</v>
      </c>
      <c r="EW43" s="19">
        <f t="shared" si="2"/>
        <v>-2.8818443804034533E-2</v>
      </c>
      <c r="EX43" s="19">
        <f t="shared" si="2"/>
        <v>7.9207920792079278E-3</v>
      </c>
      <c r="EY43" s="19">
        <f t="shared" si="2"/>
        <v>-2.4606299212598381E-2</v>
      </c>
      <c r="EZ43" s="19">
        <f t="shared" si="2"/>
        <v>-2.6418786692759322E-2</v>
      </c>
      <c r="FA43" s="19">
        <f t="shared" si="2"/>
        <v>-2.9382957884427019E-2</v>
      </c>
      <c r="FB43" s="19">
        <f t="shared" si="2"/>
        <v>-1.5090543259557387E-2</v>
      </c>
      <c r="FC43" s="19">
        <f t="shared" si="2"/>
        <v>-1.7435897435897463E-2</v>
      </c>
      <c r="FD43" s="19">
        <f t="shared" si="2"/>
        <v>9.2783505154638846E-3</v>
      </c>
      <c r="FE43" s="19">
        <f t="shared" si="2"/>
        <v>2.5263157894736876E-2</v>
      </c>
      <c r="FF43" s="19">
        <f t="shared" si="2"/>
        <v>-1.8126888217522619E-2</v>
      </c>
      <c r="FG43" s="19">
        <f t="shared" si="2"/>
        <v>5.0709939148072536E-3</v>
      </c>
      <c r="FH43" s="19">
        <f t="shared" si="2"/>
        <v>-3.8499506416584284E-2</v>
      </c>
      <c r="FI43" s="19">
        <f t="shared" si="2"/>
        <v>1.4213197969543234E-2</v>
      </c>
      <c r="FJ43" s="19">
        <f t="shared" si="2"/>
        <v>1.0945273631840724E-2</v>
      </c>
      <c r="FK43" s="19">
        <f t="shared" si="2"/>
        <v>3.7260825780463191E-2</v>
      </c>
      <c r="FL43" s="19">
        <f t="shared" si="2"/>
        <v>1.3847675568743778E-2</v>
      </c>
      <c r="FM43" s="19">
        <f t="shared" si="2"/>
        <v>2.16110019646365E-2</v>
      </c>
      <c r="FN43" s="19">
        <f t="shared" si="2"/>
        <v>3.0272452068618172E-3</v>
      </c>
      <c r="FO43" s="19">
        <f t="shared" si="2"/>
        <v>4.8241206030150696E-2</v>
      </c>
      <c r="FP43" s="19">
        <f t="shared" si="2"/>
        <v>2.9263370332996974E-2</v>
      </c>
      <c r="FQ43" s="19">
        <f t="shared" si="2"/>
        <v>4.0858018386107364E-3</v>
      </c>
      <c r="FR43" s="19">
        <f t="shared" si="2"/>
        <v>6.1586638830897655E-2</v>
      </c>
      <c r="FS43" s="19">
        <f t="shared" si="2"/>
        <v>6.1287027579162157E-3</v>
      </c>
      <c r="FT43" s="19">
        <f t="shared" si="2"/>
        <v>4.1067761806981462E-2</v>
      </c>
      <c r="FU43" s="19">
        <f t="shared" si="2"/>
        <v>4.8205128205128345E-2</v>
      </c>
      <c r="FV43" s="19">
        <f t="shared" si="2"/>
        <v>7.0635721493441661E-3</v>
      </c>
      <c r="FW43" s="19">
        <f t="shared" si="2"/>
        <v>3.1827515400410622E-2</v>
      </c>
      <c r="FX43" s="19">
        <f t="shared" si="2"/>
        <v>8.0080080080080496E-3</v>
      </c>
      <c r="FY43" s="19">
        <f t="shared" si="2"/>
        <v>7.8740157480317041E-3</v>
      </c>
      <c r="FZ43" s="19">
        <f t="shared" si="2"/>
        <v>-3.5922330097087452E-2</v>
      </c>
      <c r="GA43" s="19">
        <f t="shared" si="2"/>
        <v>-2.3414634146341484E-2</v>
      </c>
      <c r="GB43" s="19">
        <f t="shared" si="2"/>
        <v>-1.538461538461533E-2</v>
      </c>
      <c r="GC43" s="19">
        <f t="shared" ref="GC43:GC47" si="3">GC25/FN25-1</f>
        <v>1.3078470824949617E-2</v>
      </c>
      <c r="GD43" s="19">
        <f t="shared" ref="GD43:GD47" si="4">GD25/FO25-1</f>
        <v>-3.8350910834132335E-2</v>
      </c>
      <c r="GE43" s="19">
        <f t="shared" ref="GE43:GE47" si="5">GE25/FP25-1</f>
        <v>-2.9411764705882248E-3</v>
      </c>
      <c r="GF43" s="19">
        <f t="shared" ref="GF43:GF47" si="6">GF25/FQ25-1</f>
        <v>3.7639877924720233E-2</v>
      </c>
      <c r="GG43" s="19">
        <f t="shared" ref="GG43:GG47" si="7">GG25/FR25-1</f>
        <v>-9.8328416912487615E-3</v>
      </c>
      <c r="GH43" s="19">
        <f t="shared" ref="GH43:GH47" si="8">GH25/FS25-1</f>
        <v>-4.0609137055838129E-3</v>
      </c>
      <c r="GI43" s="19">
        <f t="shared" ref="GI43:GI47" si="9">GI25/FT25-1</f>
        <v>9.8619329388549559E-4</v>
      </c>
      <c r="GJ43" s="19">
        <f t="shared" ref="GJ43:GJ47" si="10">GJ25/FU25-1</f>
        <v>-8.8062622309198479E-3</v>
      </c>
      <c r="GK43" s="19">
        <f t="shared" ref="GK43:GK47" si="11">GK25/FV25-1</f>
        <v>2.0040080160320661E-2</v>
      </c>
    </row>
    <row r="44" spans="1:210" x14ac:dyDescent="0.3">
      <c r="A44" s="22" t="s">
        <v>139</v>
      </c>
      <c r="B44" t="s">
        <v>126</v>
      </c>
      <c r="R44" s="19">
        <f t="shared" ref="R44:CC44" si="12">R26/C26-1</f>
        <v>1.0158013544018019E-2</v>
      </c>
      <c r="S44" s="19">
        <f t="shared" si="12"/>
        <v>-1.6322089227421066E-2</v>
      </c>
      <c r="T44" s="19">
        <f t="shared" si="12"/>
        <v>-2.310231023102316E-2</v>
      </c>
      <c r="U44" s="19">
        <f t="shared" si="12"/>
        <v>-1.0976948408342513E-2</v>
      </c>
      <c r="V44" s="19">
        <f t="shared" si="12"/>
        <v>-4.7619047619047672E-2</v>
      </c>
      <c r="W44" s="19">
        <f t="shared" si="12"/>
        <v>-1.1061946902654829E-2</v>
      </c>
      <c r="X44" s="19">
        <f t="shared" si="12"/>
        <v>-5.5734190782422366E-2</v>
      </c>
      <c r="Y44" s="19">
        <f t="shared" si="12"/>
        <v>-8.4673097534833763E-2</v>
      </c>
      <c r="Z44" s="19">
        <f t="shared" si="12"/>
        <v>-2.1668472372697756E-2</v>
      </c>
      <c r="AA44" s="19">
        <f t="shared" si="12"/>
        <v>-3.6286019210245546E-2</v>
      </c>
      <c r="AB44" s="19">
        <f t="shared" si="12"/>
        <v>-9.8360655737705915E-3</v>
      </c>
      <c r="AC44" s="19">
        <f t="shared" si="12"/>
        <v>-7.4626865671641784E-2</v>
      </c>
      <c r="AD44" s="19">
        <f t="shared" si="12"/>
        <v>-1.7185821697099812E-2</v>
      </c>
      <c r="AE44" s="19">
        <f t="shared" si="12"/>
        <v>7.5675675675674903E-3</v>
      </c>
      <c r="AF44" s="19">
        <f t="shared" si="12"/>
        <v>2.1040974529346723E-2</v>
      </c>
      <c r="AG44" s="19">
        <f t="shared" si="12"/>
        <v>4.4692737430167551E-2</v>
      </c>
      <c r="AH44" s="19">
        <f t="shared" si="12"/>
        <v>1.1061946902655162E-3</v>
      </c>
      <c r="AI44" s="19">
        <f t="shared" si="12"/>
        <v>5.2927927927927998E-2</v>
      </c>
      <c r="AJ44" s="19">
        <f t="shared" si="12"/>
        <v>3.2186459489456309E-2</v>
      </c>
      <c r="AK44" s="19">
        <f t="shared" si="12"/>
        <v>2.3333333333333206E-2</v>
      </c>
      <c r="AL44" s="19">
        <f t="shared" si="12"/>
        <v>1.3422818791946289E-2</v>
      </c>
      <c r="AM44" s="19">
        <f t="shared" si="12"/>
        <v>2.3836549375709559E-2</v>
      </c>
      <c r="AN44" s="19">
        <f t="shared" si="12"/>
        <v>5.6206088992974301E-2</v>
      </c>
      <c r="AO44" s="19">
        <f t="shared" si="12"/>
        <v>-7.7519379844961378E-3</v>
      </c>
      <c r="AP44" s="19">
        <f t="shared" si="12"/>
        <v>-1.6611295681063121E-2</v>
      </c>
      <c r="AQ44" s="19">
        <f t="shared" si="12"/>
        <v>-3.6423841059602613E-2</v>
      </c>
      <c r="AR44" s="19">
        <f t="shared" si="12"/>
        <v>2.9953917050691281E-2</v>
      </c>
      <c r="AS44" s="19">
        <f t="shared" si="12"/>
        <v>-1.9672131147540961E-2</v>
      </c>
      <c r="AT44" s="19">
        <f t="shared" si="12"/>
        <v>-4.2918454935622297E-2</v>
      </c>
      <c r="AU44" s="19">
        <f t="shared" si="12"/>
        <v>-1.9522776572668099E-2</v>
      </c>
      <c r="AV44" s="19">
        <f t="shared" si="12"/>
        <v>2.1390374331551332E-3</v>
      </c>
      <c r="AW44" s="19">
        <f t="shared" si="12"/>
        <v>5.7458563535911722E-2</v>
      </c>
      <c r="AX44" s="19">
        <f t="shared" si="12"/>
        <v>5.0267379679144408E-2</v>
      </c>
      <c r="AY44" s="19">
        <f t="shared" si="12"/>
        <v>3.9784946236559149E-2</v>
      </c>
      <c r="AZ44" s="19">
        <f t="shared" si="12"/>
        <v>4.7774158523344212E-2</v>
      </c>
      <c r="BA44" s="19">
        <f t="shared" si="12"/>
        <v>8.6092715231788297E-2</v>
      </c>
      <c r="BB44" s="19">
        <f t="shared" si="12"/>
        <v>8.5365853658536661E-2</v>
      </c>
      <c r="BC44" s="19">
        <f t="shared" si="12"/>
        <v>7.7605321507760561E-2</v>
      </c>
      <c r="BD44" s="19">
        <f t="shared" si="12"/>
        <v>6.1383928571428603E-2</v>
      </c>
      <c r="BE44" s="19">
        <f t="shared" si="12"/>
        <v>7.6576576576576461E-2</v>
      </c>
      <c r="BF44" s="19">
        <f t="shared" si="12"/>
        <v>9.3928980526918782E-2</v>
      </c>
      <c r="BG44" s="19">
        <f t="shared" si="12"/>
        <v>6.7114093959731447E-2</v>
      </c>
      <c r="BH44" s="19">
        <f t="shared" si="12"/>
        <v>4.9052396878483728E-2</v>
      </c>
      <c r="BI44" s="19">
        <f t="shared" si="12"/>
        <v>3.6995515695067205E-2</v>
      </c>
      <c r="BJ44" s="19">
        <f t="shared" si="12"/>
        <v>5.8628318584070804E-2</v>
      </c>
      <c r="BK44" s="19">
        <f t="shared" si="12"/>
        <v>-1.3874066168623189E-2</v>
      </c>
      <c r="BL44" s="19">
        <f t="shared" si="12"/>
        <v>-5.6426332288401326E-2</v>
      </c>
      <c r="BM44" s="19">
        <f t="shared" si="12"/>
        <v>-7.6374745417515322E-2</v>
      </c>
      <c r="BN44" s="19">
        <f t="shared" si="12"/>
        <v>-6.8252326783867723E-2</v>
      </c>
      <c r="BO44" s="19">
        <f t="shared" si="12"/>
        <v>-6.2176165803108807E-2</v>
      </c>
      <c r="BP44" s="19">
        <f t="shared" si="12"/>
        <v>-5.3861788617886264E-2</v>
      </c>
      <c r="BQ44" s="19">
        <f t="shared" si="12"/>
        <v>2.2471910112359383E-2</v>
      </c>
      <c r="BR44" s="19">
        <f t="shared" si="12"/>
        <v>-1.3374485596707841E-2</v>
      </c>
      <c r="BS44" s="19">
        <f t="shared" si="12"/>
        <v>4.6267087276551155E-2</v>
      </c>
      <c r="BT44" s="19">
        <f t="shared" si="12"/>
        <v>6.0669456066945626E-2</v>
      </c>
      <c r="BU44" s="19">
        <f t="shared" si="12"/>
        <v>5.026178010471205E-2</v>
      </c>
      <c r="BV44" s="19">
        <f t="shared" si="12"/>
        <v>7.3375262054507395E-2</v>
      </c>
      <c r="BW44" s="19">
        <f t="shared" si="12"/>
        <v>8.0765143464399669E-2</v>
      </c>
      <c r="BX44" s="19">
        <f t="shared" si="12"/>
        <v>0.10702702702702704</v>
      </c>
      <c r="BY44" s="19">
        <f t="shared" si="12"/>
        <v>7.5235109717868287E-2</v>
      </c>
      <c r="BZ44" s="19">
        <f t="shared" si="12"/>
        <v>0.1385281385281385</v>
      </c>
      <c r="CA44" s="19">
        <f t="shared" si="12"/>
        <v>0.18604651162790686</v>
      </c>
      <c r="CB44" s="19">
        <f t="shared" si="12"/>
        <v>0.18412348401323042</v>
      </c>
      <c r="CC44" s="19">
        <f t="shared" si="12"/>
        <v>0.19200887902330765</v>
      </c>
      <c r="CD44" s="19">
        <f t="shared" ref="CD44:EO44" si="13">CD26/BO26-1</f>
        <v>0.2232044198895029</v>
      </c>
      <c r="CE44" s="19">
        <f t="shared" si="13"/>
        <v>0.16541353383458657</v>
      </c>
      <c r="CF44" s="19">
        <f t="shared" si="13"/>
        <v>9.1908091908091905E-2</v>
      </c>
      <c r="CG44" s="19">
        <f t="shared" si="13"/>
        <v>0.1564129301355579</v>
      </c>
      <c r="CH44" s="19">
        <f t="shared" si="13"/>
        <v>0.1195979899497488</v>
      </c>
      <c r="CI44" s="19">
        <f t="shared" si="13"/>
        <v>8.2840236686390512E-2</v>
      </c>
      <c r="CJ44" s="19">
        <f t="shared" si="13"/>
        <v>0.1046859421734796</v>
      </c>
      <c r="CK44" s="19">
        <f t="shared" si="13"/>
        <v>8.69140625E-2</v>
      </c>
      <c r="CL44" s="19">
        <f t="shared" si="13"/>
        <v>7.6696165191740384E-2</v>
      </c>
      <c r="CM44" s="19">
        <f t="shared" si="13"/>
        <v>0.11425781249999978</v>
      </c>
      <c r="CN44" s="19">
        <f t="shared" si="13"/>
        <v>9.5238095238095122E-2</v>
      </c>
      <c r="CO44" s="19">
        <f t="shared" si="13"/>
        <v>4.5627376425855459E-2</v>
      </c>
      <c r="CP44" s="19">
        <f t="shared" si="13"/>
        <v>4.6685340802987918E-2</v>
      </c>
      <c r="CQ44" s="19">
        <f t="shared" si="13"/>
        <v>4.6554934823091143E-2</v>
      </c>
      <c r="CR44" s="19">
        <f t="shared" si="13"/>
        <v>8.1936685288640509E-2</v>
      </c>
      <c r="CS44" s="19">
        <f t="shared" si="13"/>
        <v>0.11291779584462502</v>
      </c>
      <c r="CT44" s="19">
        <f t="shared" si="13"/>
        <v>0.1225806451612903</v>
      </c>
      <c r="CU44" s="19">
        <f t="shared" si="13"/>
        <v>5.4894784995425328E-2</v>
      </c>
      <c r="CV44" s="19">
        <f t="shared" si="13"/>
        <v>5.2299368800721391E-2</v>
      </c>
      <c r="CW44" s="19">
        <f t="shared" si="13"/>
        <v>2.8725314183123851E-2</v>
      </c>
      <c r="CX44" s="19">
        <f t="shared" si="13"/>
        <v>5.3734061930783339E-2</v>
      </c>
      <c r="CY44" s="19">
        <f t="shared" si="13"/>
        <v>4.6028880866425981E-2</v>
      </c>
      <c r="CZ44" s="19">
        <f t="shared" si="13"/>
        <v>1.6172506738544534E-2</v>
      </c>
      <c r="DA44" s="19">
        <f t="shared" si="13"/>
        <v>2.739726027397138E-3</v>
      </c>
      <c r="DB44" s="19">
        <f t="shared" si="13"/>
        <v>-3.5056967572305031E-2</v>
      </c>
      <c r="DC44" s="19">
        <f t="shared" si="13"/>
        <v>-9.0505767524401093E-2</v>
      </c>
      <c r="DD44" s="19">
        <f t="shared" si="13"/>
        <v>-0.1427272727272727</v>
      </c>
      <c r="DE44" s="19">
        <f t="shared" si="13"/>
        <v>-0.26404995539696696</v>
      </c>
      <c r="DF44" s="19">
        <f t="shared" si="13"/>
        <v>-0.32028469750889677</v>
      </c>
      <c r="DG44" s="19">
        <f t="shared" si="13"/>
        <v>-0.38812392426850262</v>
      </c>
      <c r="DH44" s="19">
        <f t="shared" si="13"/>
        <v>-0.46103896103896103</v>
      </c>
      <c r="DI44" s="19">
        <f t="shared" si="13"/>
        <v>-0.44417077175697861</v>
      </c>
      <c r="DJ44" s="19">
        <f t="shared" si="13"/>
        <v>-0.36166522116218569</v>
      </c>
      <c r="DK44" s="19">
        <f t="shared" si="13"/>
        <v>-0.33847472150814051</v>
      </c>
      <c r="DL44" s="19">
        <f t="shared" si="13"/>
        <v>-0.27486910994764402</v>
      </c>
      <c r="DM44" s="19">
        <f t="shared" si="13"/>
        <v>-0.27917026793431288</v>
      </c>
      <c r="DN44" s="19">
        <f t="shared" si="13"/>
        <v>-0.23727351164797239</v>
      </c>
      <c r="DO44" s="19">
        <f t="shared" si="13"/>
        <v>-0.20866489832007074</v>
      </c>
      <c r="DP44" s="19">
        <f t="shared" si="13"/>
        <v>-0.21220400728597444</v>
      </c>
      <c r="DQ44" s="19">
        <f t="shared" si="13"/>
        <v>-0.17438692098092634</v>
      </c>
      <c r="DR44" s="19">
        <f t="shared" si="13"/>
        <v>-0.15024390243902441</v>
      </c>
      <c r="DS44" s="19">
        <f t="shared" si="13"/>
        <v>-4.7720042417815467E-2</v>
      </c>
      <c r="DT44" s="19">
        <f t="shared" si="13"/>
        <v>0.14060606060606062</v>
      </c>
      <c r="DU44" s="19">
        <f t="shared" si="13"/>
        <v>0.25916230366492132</v>
      </c>
      <c r="DV44" s="19">
        <f t="shared" si="13"/>
        <v>0.47679324894514785</v>
      </c>
      <c r="DW44" s="19">
        <f t="shared" si="13"/>
        <v>0.49397590361445776</v>
      </c>
      <c r="DX44" s="19">
        <f t="shared" si="13"/>
        <v>0.49187592319054652</v>
      </c>
      <c r="DY44" s="19">
        <f t="shared" si="13"/>
        <v>0.36141304347826098</v>
      </c>
      <c r="DZ44" s="19">
        <f t="shared" si="13"/>
        <v>0.29792746113989632</v>
      </c>
      <c r="EA44" s="19">
        <f t="shared" si="13"/>
        <v>0.22503008423586035</v>
      </c>
      <c r="EB44" s="19">
        <f t="shared" si="13"/>
        <v>0.22182254196642681</v>
      </c>
      <c r="EC44" s="19">
        <f t="shared" si="13"/>
        <v>0.17307692307692313</v>
      </c>
      <c r="ED44" s="19">
        <f t="shared" si="13"/>
        <v>0.14301675977653638</v>
      </c>
      <c r="EE44" s="19">
        <f t="shared" si="13"/>
        <v>0.24855491329479773</v>
      </c>
      <c r="EF44" s="19">
        <f t="shared" si="13"/>
        <v>0.1705170517051704</v>
      </c>
      <c r="EG44" s="19">
        <f t="shared" si="13"/>
        <v>0.23765786452353632</v>
      </c>
      <c r="EH44" s="19">
        <f t="shared" si="13"/>
        <v>0.17483296213808464</v>
      </c>
      <c r="EI44" s="19">
        <f t="shared" si="13"/>
        <v>0.12327311370882055</v>
      </c>
      <c r="EJ44" s="19">
        <f t="shared" si="13"/>
        <v>0.11434511434511441</v>
      </c>
      <c r="EK44" s="19">
        <f t="shared" si="13"/>
        <v>9.52380952380949E-3</v>
      </c>
      <c r="EL44" s="19">
        <f t="shared" si="13"/>
        <v>9.7782258064516236E-2</v>
      </c>
      <c r="EM44" s="19">
        <f t="shared" si="13"/>
        <v>3.3663366336633693E-2</v>
      </c>
      <c r="EN44" s="19">
        <f t="shared" si="13"/>
        <v>5.4890219560878251E-2</v>
      </c>
      <c r="EO44" s="19">
        <f t="shared" si="13"/>
        <v>9.9800399201597223E-3</v>
      </c>
      <c r="EP44" s="19">
        <f t="shared" ref="EP44:GB44" si="14">EP26/EA26-1</f>
        <v>3.8310412573673958E-2</v>
      </c>
      <c r="EQ44" s="19">
        <f t="shared" si="14"/>
        <v>1.9627085377821318E-2</v>
      </c>
      <c r="ER44" s="19">
        <f t="shared" si="14"/>
        <v>5.7859209257473676E-3</v>
      </c>
      <c r="ES44" s="19">
        <f t="shared" si="14"/>
        <v>-3.910068426197344E-3</v>
      </c>
      <c r="ET44" s="19">
        <f t="shared" si="14"/>
        <v>-4.7222222222222165E-2</v>
      </c>
      <c r="EU44" s="19">
        <f t="shared" si="14"/>
        <v>-3.1015037593985051E-2</v>
      </c>
      <c r="EV44" s="19">
        <f t="shared" si="14"/>
        <v>-4.730983302411873E-2</v>
      </c>
      <c r="EW44" s="19">
        <f t="shared" si="14"/>
        <v>-4.0758293838862536E-2</v>
      </c>
      <c r="EX44" s="19">
        <f t="shared" si="14"/>
        <v>-2.2705771050141932E-2</v>
      </c>
      <c r="EY44" s="19">
        <f t="shared" si="14"/>
        <v>-8.4888059701492602E-2</v>
      </c>
      <c r="EZ44" s="19">
        <f t="shared" si="14"/>
        <v>-4.6226415094339668E-2</v>
      </c>
      <c r="FA44" s="19">
        <f t="shared" si="14"/>
        <v>-7.4380165289256284E-2</v>
      </c>
      <c r="FB44" s="19">
        <f t="shared" si="14"/>
        <v>-8.6206896551724865E-3</v>
      </c>
      <c r="FC44" s="19">
        <f t="shared" si="14"/>
        <v>-5.7710501419110716E-2</v>
      </c>
      <c r="FD44" s="19">
        <f t="shared" si="14"/>
        <v>-3.9525691699605625E-3</v>
      </c>
      <c r="FE44" s="19">
        <f t="shared" si="14"/>
        <v>-5.2980132450331174E-2</v>
      </c>
      <c r="FF44" s="19">
        <f t="shared" si="14"/>
        <v>-2.8873917228103951E-2</v>
      </c>
      <c r="FG44" s="19">
        <f t="shared" si="14"/>
        <v>-2.9721955896452434E-2</v>
      </c>
      <c r="FH44" s="19">
        <f t="shared" si="14"/>
        <v>3.1403336604514109E-2</v>
      </c>
      <c r="FI44" s="19">
        <f t="shared" si="14"/>
        <v>4.8590864917394949E-3</v>
      </c>
      <c r="FJ44" s="19">
        <f t="shared" si="14"/>
        <v>9.6993210475266878E-3</v>
      </c>
      <c r="FK44" s="19">
        <f t="shared" si="14"/>
        <v>9.7370983446933845E-3</v>
      </c>
      <c r="FL44" s="19">
        <f t="shared" si="14"/>
        <v>2.7667984189723382E-2</v>
      </c>
      <c r="FM44" s="19">
        <f t="shared" si="14"/>
        <v>-6.776379477250738E-3</v>
      </c>
      <c r="FN44" s="19">
        <f t="shared" si="14"/>
        <v>7.6452599388379117E-2</v>
      </c>
      <c r="FO44" s="19">
        <f t="shared" si="14"/>
        <v>3.8575667655786461E-2</v>
      </c>
      <c r="FP44" s="19">
        <f t="shared" si="14"/>
        <v>5.3571428571428603E-2</v>
      </c>
      <c r="FQ44" s="19">
        <f t="shared" si="14"/>
        <v>4.0579710144927672E-2</v>
      </c>
      <c r="FR44" s="19">
        <f t="shared" si="14"/>
        <v>4.7188755020080242E-2</v>
      </c>
      <c r="FS44" s="19">
        <f t="shared" si="14"/>
        <v>1.6865079365079305E-2</v>
      </c>
      <c r="FT44" s="19">
        <f t="shared" si="14"/>
        <v>3.3966033966033926E-2</v>
      </c>
      <c r="FU44" s="19">
        <f t="shared" si="14"/>
        <v>4.5589692765113821E-2</v>
      </c>
      <c r="FV44" s="19">
        <f t="shared" si="14"/>
        <v>4.1501976284584963E-2</v>
      </c>
      <c r="FW44" s="19">
        <f t="shared" si="14"/>
        <v>1.9029495718363432E-3</v>
      </c>
      <c r="FX44" s="19">
        <f t="shared" si="14"/>
        <v>2.8046421663442844E-2</v>
      </c>
      <c r="FY44" s="19">
        <f t="shared" si="14"/>
        <v>-2.4975984630163262E-2</v>
      </c>
      <c r="FZ44" s="19">
        <f t="shared" si="14"/>
        <v>9.6432015429122053E-3</v>
      </c>
      <c r="GA44" s="19">
        <f t="shared" si="14"/>
        <v>2.1153846153846079E-2</v>
      </c>
      <c r="GB44" s="19">
        <f t="shared" si="14"/>
        <v>0</v>
      </c>
      <c r="GC44" s="19">
        <f t="shared" si="3"/>
        <v>-2.9356060606060552E-2</v>
      </c>
      <c r="GD44" s="19">
        <f t="shared" si="4"/>
        <v>3.8095238095239292E-3</v>
      </c>
      <c r="GE44" s="19">
        <f t="shared" si="5"/>
        <v>-1.883239171374762E-2</v>
      </c>
      <c r="GF44" s="19">
        <f t="shared" si="6"/>
        <v>-3.6211699164345412E-2</v>
      </c>
      <c r="GG44" s="19">
        <f t="shared" si="7"/>
        <v>-9.5877277085331114E-3</v>
      </c>
      <c r="GH44" s="19">
        <f t="shared" si="8"/>
        <v>-1.9512195121951237E-3</v>
      </c>
      <c r="GI44" s="19">
        <f t="shared" si="9"/>
        <v>-1.8357487922705418E-2</v>
      </c>
      <c r="GJ44" s="19">
        <f t="shared" si="10"/>
        <v>-4.2654028436018954E-2</v>
      </c>
      <c r="GK44" s="19">
        <f t="shared" si="11"/>
        <v>-9.4876660341569607E-4</v>
      </c>
    </row>
    <row r="45" spans="1:210" ht="28.8" x14ac:dyDescent="0.3">
      <c r="A45" s="22" t="s">
        <v>140</v>
      </c>
      <c r="B45" t="s">
        <v>127</v>
      </c>
      <c r="R45" s="19">
        <f t="shared" ref="R45:CC45" si="15">R27/C27-1</f>
        <v>1.9607843137254832E-2</v>
      </c>
      <c r="S45" s="19">
        <f t="shared" si="15"/>
        <v>5.9914407988587826E-2</v>
      </c>
      <c r="T45" s="19">
        <f t="shared" si="15"/>
        <v>-1.9099590723055782E-2</v>
      </c>
      <c r="U45" s="19">
        <f t="shared" si="15"/>
        <v>-7.8666666666666774E-2</v>
      </c>
      <c r="V45" s="19">
        <f t="shared" si="15"/>
        <v>-9.8944591029023754E-2</v>
      </c>
      <c r="W45" s="19">
        <f t="shared" si="15"/>
        <v>-0.180891719745223</v>
      </c>
      <c r="X45" s="19">
        <f t="shared" si="15"/>
        <v>-0.16233766233766234</v>
      </c>
      <c r="Y45" s="19">
        <f t="shared" si="15"/>
        <v>-0.20481927710843373</v>
      </c>
      <c r="Z45" s="19">
        <f t="shared" si="15"/>
        <v>-0.12823674475955604</v>
      </c>
      <c r="AA45" s="19">
        <f t="shared" si="15"/>
        <v>-0.18215613382899631</v>
      </c>
      <c r="AB45" s="19">
        <f t="shared" si="15"/>
        <v>-9.428950863213803E-2</v>
      </c>
      <c r="AC45" s="19">
        <f t="shared" si="15"/>
        <v>-0.11528497409326433</v>
      </c>
      <c r="AD45" s="19">
        <f t="shared" si="15"/>
        <v>-5.8011049723756924E-2</v>
      </c>
      <c r="AE45" s="19">
        <f t="shared" si="15"/>
        <v>-6.9199457259158881E-2</v>
      </c>
      <c r="AF45" s="19">
        <f t="shared" si="15"/>
        <v>-9.1269841269841168E-2</v>
      </c>
      <c r="AG45" s="19">
        <f t="shared" si="15"/>
        <v>-3.8461538461538436E-2</v>
      </c>
      <c r="AH45" s="19">
        <f t="shared" si="15"/>
        <v>-8.6137281292059109E-2</v>
      </c>
      <c r="AI45" s="19">
        <f t="shared" si="15"/>
        <v>-4.728789986091797E-2</v>
      </c>
      <c r="AJ45" s="19">
        <f t="shared" si="15"/>
        <v>-1.3024602026049048E-2</v>
      </c>
      <c r="AK45" s="19">
        <f t="shared" si="15"/>
        <v>3.0746705710102518E-2</v>
      </c>
      <c r="AL45" s="19">
        <f t="shared" si="15"/>
        <v>4.9766718506998542E-2</v>
      </c>
      <c r="AM45" s="19">
        <f t="shared" si="15"/>
        <v>7.2868217054263607E-2</v>
      </c>
      <c r="AN45" s="19">
        <f t="shared" si="15"/>
        <v>3.7878787878787845E-2</v>
      </c>
      <c r="AO45" s="19">
        <f t="shared" si="15"/>
        <v>-3.9603960396039528E-2</v>
      </c>
      <c r="AP45" s="19">
        <f t="shared" si="15"/>
        <v>2.8787878787878807E-2</v>
      </c>
      <c r="AQ45" s="19">
        <f t="shared" si="15"/>
        <v>-3.0791788856305069E-2</v>
      </c>
      <c r="AR45" s="19">
        <f t="shared" si="15"/>
        <v>2.3426061493411643E-2</v>
      </c>
      <c r="AS45" s="19">
        <f t="shared" si="15"/>
        <v>2.346041055718473E-2</v>
      </c>
      <c r="AT45" s="19">
        <f t="shared" si="15"/>
        <v>2.3323615160349975E-2</v>
      </c>
      <c r="AU45" s="19">
        <f t="shared" si="15"/>
        <v>6.9868995633187714E-2</v>
      </c>
      <c r="AV45" s="19">
        <f t="shared" si="15"/>
        <v>0.10153846153846136</v>
      </c>
      <c r="AW45" s="19">
        <f t="shared" si="15"/>
        <v>9.1310751104565435E-2</v>
      </c>
      <c r="AX45" s="19">
        <f t="shared" si="15"/>
        <v>7.0072992700729975E-2</v>
      </c>
      <c r="AY45" s="19">
        <f t="shared" si="15"/>
        <v>5.7184750733137779E-2</v>
      </c>
      <c r="AZ45" s="19">
        <f t="shared" si="15"/>
        <v>6.534090909090895E-2</v>
      </c>
      <c r="BA45" s="19">
        <f t="shared" si="15"/>
        <v>8.74074074074076E-2</v>
      </c>
      <c r="BB45" s="19">
        <f t="shared" si="15"/>
        <v>6.6473988439306186E-2</v>
      </c>
      <c r="BC45" s="19">
        <f t="shared" si="15"/>
        <v>0.1226277372262774</v>
      </c>
      <c r="BD45" s="19">
        <f t="shared" si="15"/>
        <v>0.11929307805596445</v>
      </c>
      <c r="BE45" s="19">
        <f t="shared" si="15"/>
        <v>0.14285714285714257</v>
      </c>
      <c r="BF45" s="19">
        <f t="shared" si="15"/>
        <v>0.14069591527987924</v>
      </c>
      <c r="BG45" s="19">
        <f t="shared" si="15"/>
        <v>6.5808297567954144E-2</v>
      </c>
      <c r="BH45" s="19">
        <f t="shared" si="15"/>
        <v>9.1690544412607489E-2</v>
      </c>
      <c r="BI45" s="19">
        <f t="shared" si="15"/>
        <v>6.9800569800569701E-2</v>
      </c>
      <c r="BJ45" s="19">
        <f t="shared" si="15"/>
        <v>2.5850340136054584E-2</v>
      </c>
      <c r="BK45" s="19">
        <f t="shared" si="15"/>
        <v>9.6368715083799072E-2</v>
      </c>
      <c r="BL45" s="19">
        <f t="shared" si="15"/>
        <v>4.0485829959514108E-2</v>
      </c>
      <c r="BM45" s="19">
        <f t="shared" si="15"/>
        <v>8.1855388813096841E-2</v>
      </c>
      <c r="BN45" s="19">
        <f t="shared" si="15"/>
        <v>0.10263522884882126</v>
      </c>
      <c r="BO45" s="19">
        <f t="shared" si="15"/>
        <v>7.4666666666666659E-2</v>
      </c>
      <c r="BP45" s="19">
        <f t="shared" si="15"/>
        <v>0.12942779291553141</v>
      </c>
      <c r="BQ45" s="19">
        <f t="shared" si="15"/>
        <v>0.13008130081300817</v>
      </c>
      <c r="BR45" s="19">
        <f t="shared" si="15"/>
        <v>0.10403120936280885</v>
      </c>
      <c r="BS45" s="19">
        <f t="shared" si="15"/>
        <v>0.13289473684210518</v>
      </c>
      <c r="BT45" s="19">
        <f t="shared" si="15"/>
        <v>0.10824742268041243</v>
      </c>
      <c r="BU45" s="19">
        <f t="shared" si="15"/>
        <v>0.16976127320954904</v>
      </c>
      <c r="BV45" s="19">
        <f t="shared" si="15"/>
        <v>0.19865771812080535</v>
      </c>
      <c r="BW45" s="19">
        <f t="shared" si="15"/>
        <v>0.17979002624671914</v>
      </c>
      <c r="BX45" s="19">
        <f t="shared" si="15"/>
        <v>0.24101198402130497</v>
      </c>
      <c r="BY45" s="19">
        <f t="shared" si="15"/>
        <v>0.22811671087533147</v>
      </c>
      <c r="BZ45" s="19">
        <f t="shared" si="15"/>
        <v>0.20509554140127384</v>
      </c>
      <c r="CA45" s="19">
        <f t="shared" si="15"/>
        <v>0.21789883268482502</v>
      </c>
      <c r="CB45" s="19">
        <f t="shared" si="15"/>
        <v>0.18284993694829765</v>
      </c>
      <c r="CC45" s="19">
        <f t="shared" si="15"/>
        <v>0.18993710691823895</v>
      </c>
      <c r="CD45" s="19">
        <f t="shared" ref="CD45:EO45" si="16">CD27/BO27-1</f>
        <v>0.20223325062034747</v>
      </c>
      <c r="CE45" s="19">
        <f t="shared" si="16"/>
        <v>0.17370325693606747</v>
      </c>
      <c r="CF45" s="19">
        <f t="shared" si="16"/>
        <v>0.184652278177458</v>
      </c>
      <c r="CG45" s="19">
        <f t="shared" si="16"/>
        <v>0.14369846878680792</v>
      </c>
      <c r="CH45" s="19">
        <f t="shared" si="16"/>
        <v>0.15795586527293848</v>
      </c>
      <c r="CI45" s="19">
        <f t="shared" si="16"/>
        <v>0.14534883720930236</v>
      </c>
      <c r="CJ45" s="19">
        <f t="shared" si="16"/>
        <v>0.11904761904761907</v>
      </c>
      <c r="CK45" s="19">
        <f t="shared" si="16"/>
        <v>0.17805151175811873</v>
      </c>
      <c r="CL45" s="19">
        <f t="shared" si="16"/>
        <v>0.10678531701890992</v>
      </c>
      <c r="CM45" s="19">
        <f t="shared" si="16"/>
        <v>0.11909871244635184</v>
      </c>
      <c r="CN45" s="19">
        <f t="shared" si="16"/>
        <v>0.1187904967602591</v>
      </c>
      <c r="CO45" s="19">
        <f t="shared" si="16"/>
        <v>9.8308668076110051E-2</v>
      </c>
      <c r="CP45" s="19">
        <f t="shared" si="16"/>
        <v>0.11288604898828525</v>
      </c>
      <c r="CQ45" s="19">
        <f t="shared" si="16"/>
        <v>0.14285714285714302</v>
      </c>
      <c r="CR45" s="19">
        <f t="shared" si="16"/>
        <v>0.16490486257928128</v>
      </c>
      <c r="CS45" s="19">
        <f t="shared" si="16"/>
        <v>0.13003095975232193</v>
      </c>
      <c r="CT45" s="19">
        <f t="shared" si="16"/>
        <v>0.14696813977389511</v>
      </c>
      <c r="CU45" s="19">
        <f t="shared" si="16"/>
        <v>0.11437246963562742</v>
      </c>
      <c r="CV45" s="19">
        <f t="shared" si="16"/>
        <v>0.10813594232749746</v>
      </c>
      <c r="CW45" s="19">
        <f t="shared" si="16"/>
        <v>8.5255767301905649E-2</v>
      </c>
      <c r="CX45" s="19">
        <f t="shared" si="16"/>
        <v>9.7461928934010178E-2</v>
      </c>
      <c r="CY45" s="19">
        <f t="shared" si="16"/>
        <v>0.1043566362715298</v>
      </c>
      <c r="CZ45" s="19">
        <f t="shared" si="16"/>
        <v>-1.0456273764258617E-2</v>
      </c>
      <c r="DA45" s="19">
        <f t="shared" si="16"/>
        <v>3.6180904522612911E-2</v>
      </c>
      <c r="DB45" s="19">
        <f t="shared" si="16"/>
        <v>1.9175455417066223E-2</v>
      </c>
      <c r="DC45" s="19">
        <f t="shared" si="16"/>
        <v>-2.7992277992277881E-2</v>
      </c>
      <c r="DD45" s="19">
        <f t="shared" si="16"/>
        <v>-3.3686236766121258E-2</v>
      </c>
      <c r="DE45" s="19">
        <f t="shared" si="16"/>
        <v>-8.8038277511961804E-2</v>
      </c>
      <c r="DF45" s="19">
        <f t="shared" si="16"/>
        <v>-0.13526119402985071</v>
      </c>
      <c r="DG45" s="19">
        <f t="shared" si="16"/>
        <v>-0.25408348457350272</v>
      </c>
      <c r="DH45" s="19">
        <f t="shared" si="16"/>
        <v>-0.28584474885844746</v>
      </c>
      <c r="DI45" s="19">
        <f t="shared" si="16"/>
        <v>-0.29569892473118287</v>
      </c>
      <c r="DJ45" s="19">
        <f t="shared" si="16"/>
        <v>-0.28519527702089009</v>
      </c>
      <c r="DK45" s="19">
        <f t="shared" si="16"/>
        <v>-0.26672862453531587</v>
      </c>
      <c r="DL45" s="19">
        <f t="shared" si="16"/>
        <v>-0.25046210720887252</v>
      </c>
      <c r="DM45" s="19">
        <f t="shared" si="16"/>
        <v>-0.21739130434782605</v>
      </c>
      <c r="DN45" s="19">
        <f t="shared" si="16"/>
        <v>-0.20550458715596331</v>
      </c>
      <c r="DO45" s="19">
        <f t="shared" si="16"/>
        <v>-0.12487992315081653</v>
      </c>
      <c r="DP45" s="19">
        <f t="shared" si="16"/>
        <v>-0.11833171677982535</v>
      </c>
      <c r="DQ45" s="19">
        <f t="shared" si="16"/>
        <v>-0.1326434619002822</v>
      </c>
      <c r="DR45" s="19">
        <f t="shared" si="16"/>
        <v>-9.235352532274077E-2</v>
      </c>
      <c r="DS45" s="19">
        <f t="shared" si="16"/>
        <v>-9.1633466135458197E-2</v>
      </c>
      <c r="DT45" s="19">
        <f t="shared" si="16"/>
        <v>-3.0430220356768012E-2</v>
      </c>
      <c r="DU45" s="19">
        <f t="shared" si="16"/>
        <v>1.6181229773462702E-2</v>
      </c>
      <c r="DV45" s="19">
        <f t="shared" si="16"/>
        <v>0.16058394160583944</v>
      </c>
      <c r="DW45" s="19">
        <f t="shared" si="16"/>
        <v>0.27749360613810747</v>
      </c>
      <c r="DX45" s="19">
        <f t="shared" si="16"/>
        <v>0.28371501272264643</v>
      </c>
      <c r="DY45" s="19">
        <f t="shared" si="16"/>
        <v>0.30495552731893261</v>
      </c>
      <c r="DZ45" s="19">
        <f t="shared" si="16"/>
        <v>0.26742712294043081</v>
      </c>
      <c r="EA45" s="19">
        <f t="shared" si="16"/>
        <v>0.21578298397040685</v>
      </c>
      <c r="EB45" s="19">
        <f t="shared" si="16"/>
        <v>0.219858156028369</v>
      </c>
      <c r="EC45" s="19">
        <f t="shared" si="16"/>
        <v>0.29676674364896072</v>
      </c>
      <c r="ED45" s="19">
        <f t="shared" si="16"/>
        <v>0.14270032930845233</v>
      </c>
      <c r="EE45" s="19">
        <f t="shared" si="16"/>
        <v>0.19031903190319022</v>
      </c>
      <c r="EF45" s="19">
        <f t="shared" si="16"/>
        <v>0.15618221258134479</v>
      </c>
      <c r="EG45" s="19">
        <f t="shared" si="16"/>
        <v>0.15426695842450755</v>
      </c>
      <c r="EH45" s="19">
        <f t="shared" si="16"/>
        <v>0.17214912280701755</v>
      </c>
      <c r="EI45" s="19">
        <f t="shared" si="16"/>
        <v>0.24134199134199119</v>
      </c>
      <c r="EJ45" s="19">
        <f t="shared" si="16"/>
        <v>0.11889596602972397</v>
      </c>
      <c r="EK45" s="19">
        <f t="shared" si="16"/>
        <v>0.20230607966457015</v>
      </c>
      <c r="EL45" s="19">
        <f t="shared" si="16"/>
        <v>8.1081081081080919E-2</v>
      </c>
      <c r="EM45" s="19">
        <f t="shared" si="16"/>
        <v>6.2438057482655962E-2</v>
      </c>
      <c r="EN45" s="19">
        <f t="shared" si="16"/>
        <v>1.2658227848101333E-2</v>
      </c>
      <c r="EO45" s="19">
        <f t="shared" si="16"/>
        <v>2.8000000000000025E-2</v>
      </c>
      <c r="EP45" s="19">
        <f t="shared" ref="EP45:GB45" si="17">EP27/EA27-1</f>
        <v>6.4908722109533468E-2</v>
      </c>
      <c r="EQ45" s="19">
        <f t="shared" si="17"/>
        <v>-1.9379844961240345E-3</v>
      </c>
      <c r="ER45" s="19">
        <f t="shared" si="17"/>
        <v>-6.5894924309884195E-2</v>
      </c>
      <c r="ES45" s="19">
        <f t="shared" si="17"/>
        <v>-2.4975984630163262E-2</v>
      </c>
      <c r="ET45" s="19">
        <f t="shared" si="17"/>
        <v>-6.6543438077634076E-2</v>
      </c>
      <c r="EU45" s="19">
        <f t="shared" si="17"/>
        <v>-1.7823639774859235E-2</v>
      </c>
      <c r="EV45" s="19">
        <f t="shared" si="17"/>
        <v>-4.6445497630331789E-2</v>
      </c>
      <c r="EW45" s="19">
        <f t="shared" si="17"/>
        <v>-4.7708138447146942E-2</v>
      </c>
      <c r="EX45" s="19">
        <f t="shared" si="17"/>
        <v>-0.10287707061900608</v>
      </c>
      <c r="EY45" s="19">
        <f t="shared" si="17"/>
        <v>-5.6925996204933549E-2</v>
      </c>
      <c r="EZ45" s="19">
        <f t="shared" si="17"/>
        <v>-0.1377506538796861</v>
      </c>
      <c r="FA45" s="19">
        <f t="shared" si="17"/>
        <v>-7.407407407407407E-2</v>
      </c>
      <c r="FB45" s="19">
        <f t="shared" si="17"/>
        <v>-7.9291044776119368E-2</v>
      </c>
      <c r="FC45" s="19">
        <f t="shared" si="17"/>
        <v>-2.0192307692307621E-2</v>
      </c>
      <c r="FD45" s="19">
        <f t="shared" si="17"/>
        <v>-2.6264591439688734E-2</v>
      </c>
      <c r="FE45" s="19">
        <f t="shared" si="17"/>
        <v>6.0000000000000053E-2</v>
      </c>
      <c r="FF45" s="19">
        <f t="shared" si="17"/>
        <v>-8.7378640776699656E-3</v>
      </c>
      <c r="FG45" s="19">
        <f t="shared" si="17"/>
        <v>-4.6711153479504386E-2</v>
      </c>
      <c r="FH45" s="19">
        <f t="shared" si="17"/>
        <v>1.0837438423645374E-2</v>
      </c>
      <c r="FI45" s="19">
        <f t="shared" si="17"/>
        <v>-8.9108910891089188E-3</v>
      </c>
      <c r="FJ45" s="19">
        <f t="shared" si="17"/>
        <v>-3.1518624641833748E-2</v>
      </c>
      <c r="FK45" s="19">
        <f t="shared" si="17"/>
        <v>6.958250497017815E-3</v>
      </c>
      <c r="FL45" s="19">
        <f t="shared" si="17"/>
        <v>5.3045186640471531E-2</v>
      </c>
      <c r="FM45" s="19">
        <f t="shared" si="17"/>
        <v>3.4013605442176909E-2</v>
      </c>
      <c r="FN45" s="19">
        <f t="shared" si="17"/>
        <v>4.4265593561368055E-2</v>
      </c>
      <c r="FO45" s="19">
        <f t="shared" si="17"/>
        <v>7.8867542972699711E-2</v>
      </c>
      <c r="FP45" s="19">
        <f t="shared" si="17"/>
        <v>4.9000000000000155E-2</v>
      </c>
      <c r="FQ45" s="19">
        <f t="shared" si="17"/>
        <v>5.7750759878419489E-2</v>
      </c>
      <c r="FR45" s="19">
        <f t="shared" si="17"/>
        <v>6.0843964671246198E-2</v>
      </c>
      <c r="FS45" s="19">
        <f t="shared" si="17"/>
        <v>6.7932067932068074E-2</v>
      </c>
      <c r="FT45" s="19">
        <f t="shared" si="17"/>
        <v>-5.9299191374662996E-2</v>
      </c>
      <c r="FU45" s="19">
        <f t="shared" si="17"/>
        <v>4.9951028403526054E-2</v>
      </c>
      <c r="FV45" s="19">
        <f t="shared" si="17"/>
        <v>4.8000000000000043E-2</v>
      </c>
      <c r="FW45" s="19">
        <f t="shared" si="17"/>
        <v>1.2670565302144388E-2</v>
      </c>
      <c r="FX45" s="19">
        <f t="shared" si="17"/>
        <v>8.0919080919080955E-2</v>
      </c>
      <c r="FY45" s="19">
        <f t="shared" si="17"/>
        <v>5.12820512820511E-2</v>
      </c>
      <c r="FZ45" s="19">
        <f t="shared" si="17"/>
        <v>9.7729516288252771E-2</v>
      </c>
      <c r="GA45" s="19">
        <f t="shared" si="17"/>
        <v>0</v>
      </c>
      <c r="GB45" s="19">
        <f t="shared" si="17"/>
        <v>4.6992481203007586E-3</v>
      </c>
      <c r="GC45" s="19">
        <f t="shared" si="3"/>
        <v>4.7206165703275627E-2</v>
      </c>
      <c r="GD45" s="19">
        <f t="shared" si="4"/>
        <v>0</v>
      </c>
      <c r="GE45" s="19">
        <f t="shared" si="5"/>
        <v>3.336510962821726E-2</v>
      </c>
      <c r="GF45" s="19">
        <f t="shared" si="6"/>
        <v>5.1724137931034475E-2</v>
      </c>
      <c r="GG45" s="19">
        <f t="shared" si="7"/>
        <v>3.7002775208141436E-3</v>
      </c>
      <c r="GH45" s="19">
        <f t="shared" si="8"/>
        <v>-1.0289990645463098E-2</v>
      </c>
      <c r="GI45" s="19">
        <f t="shared" si="9"/>
        <v>2.387774594078329E-2</v>
      </c>
      <c r="GJ45" s="19">
        <f t="shared" si="10"/>
        <v>3.5447761194029814E-2</v>
      </c>
      <c r="GK45" s="19">
        <f t="shared" si="11"/>
        <v>8.3015267175572616E-2</v>
      </c>
    </row>
    <row r="46" spans="1:210" x14ac:dyDescent="0.3">
      <c r="A46" s="22" t="s">
        <v>141</v>
      </c>
      <c r="B46" t="s">
        <v>128</v>
      </c>
      <c r="R46" s="19">
        <f t="shared" ref="R46:CC46" si="18">R28/C28-1</f>
        <v>1.8292682926829285E-2</v>
      </c>
      <c r="S46" s="19">
        <f t="shared" si="18"/>
        <v>1.504629629629628E-2</v>
      </c>
      <c r="T46" s="19">
        <f t="shared" si="18"/>
        <v>-3.3564814814814881E-2</v>
      </c>
      <c r="U46" s="19">
        <f t="shared" si="18"/>
        <v>-4.5506257110352721E-2</v>
      </c>
      <c r="V46" s="19">
        <f t="shared" si="18"/>
        <v>-8.0808080808080662E-2</v>
      </c>
      <c r="W46" s="19">
        <f t="shared" si="18"/>
        <v>-4.3329532497149326E-2</v>
      </c>
      <c r="X46" s="19">
        <f t="shared" si="18"/>
        <v>-9.3099671412924412E-2</v>
      </c>
      <c r="Y46" s="19">
        <f t="shared" si="18"/>
        <v>-0.16201716738197436</v>
      </c>
      <c r="Z46" s="19">
        <f t="shared" si="18"/>
        <v>-3.3370411568409364E-2</v>
      </c>
      <c r="AA46" s="19">
        <f t="shared" si="18"/>
        <v>-8.5106382978723305E-2</v>
      </c>
      <c r="AB46" s="19">
        <f t="shared" si="18"/>
        <v>-0.10566448801742923</v>
      </c>
      <c r="AC46" s="19">
        <f t="shared" si="18"/>
        <v>-7.0945945945945943E-2</v>
      </c>
      <c r="AD46" s="19">
        <f t="shared" si="18"/>
        <v>-6.0810810810810745E-2</v>
      </c>
      <c r="AE46" s="19">
        <f t="shared" si="18"/>
        <v>-5.6433408577878152E-2</v>
      </c>
      <c r="AF46" s="19">
        <f t="shared" si="18"/>
        <v>-1.9209039548022666E-2</v>
      </c>
      <c r="AG46" s="19">
        <f t="shared" si="18"/>
        <v>-1.7964071856287456E-2</v>
      </c>
      <c r="AH46" s="19">
        <f t="shared" si="18"/>
        <v>-4.6750285062713948E-2</v>
      </c>
      <c r="AI46" s="19">
        <f t="shared" si="18"/>
        <v>1.1976047904191711E-2</v>
      </c>
      <c r="AJ46" s="19">
        <f t="shared" si="18"/>
        <v>-2.0262216924910592E-2</v>
      </c>
      <c r="AK46" s="19">
        <f t="shared" si="18"/>
        <v>5.12820512820511E-2</v>
      </c>
      <c r="AL46" s="19">
        <f t="shared" si="18"/>
        <v>-2.1454112038140738E-2</v>
      </c>
      <c r="AM46" s="19">
        <f t="shared" si="18"/>
        <v>3.1400966183575019E-2</v>
      </c>
      <c r="AN46" s="19">
        <f t="shared" si="18"/>
        <v>6.9142125480153638E-2</v>
      </c>
      <c r="AO46" s="19">
        <f t="shared" si="18"/>
        <v>-3.4522439585730758E-2</v>
      </c>
      <c r="AP46" s="19">
        <f t="shared" si="18"/>
        <v>1.9583843329253225E-2</v>
      </c>
      <c r="AQ46" s="19">
        <f t="shared" si="18"/>
        <v>-2.0706455542021773E-2</v>
      </c>
      <c r="AR46" s="19">
        <f t="shared" si="18"/>
        <v>4.8484848484848797E-3</v>
      </c>
      <c r="AS46" s="19">
        <f t="shared" si="18"/>
        <v>2.0383693045563422E-2</v>
      </c>
      <c r="AT46" s="19">
        <f t="shared" si="18"/>
        <v>-3.2296650717703268E-2</v>
      </c>
      <c r="AU46" s="19">
        <f t="shared" si="18"/>
        <v>-1.0368663594469973E-2</v>
      </c>
      <c r="AV46" s="19">
        <f t="shared" si="18"/>
        <v>9.2682926829268153E-2</v>
      </c>
      <c r="AW46" s="19">
        <f t="shared" si="18"/>
        <v>8.6124401913875603E-2</v>
      </c>
      <c r="AX46" s="19">
        <f t="shared" si="18"/>
        <v>9.9408284023668747E-2</v>
      </c>
      <c r="AY46" s="19">
        <f t="shared" si="18"/>
        <v>7.9075425790754217E-2</v>
      </c>
      <c r="AZ46" s="19">
        <f t="shared" si="18"/>
        <v>3.716608594657389E-2</v>
      </c>
      <c r="BA46" s="19">
        <f t="shared" si="18"/>
        <v>0.16686967113276507</v>
      </c>
      <c r="BB46" s="19">
        <f t="shared" si="18"/>
        <v>9.6018735362997543E-2</v>
      </c>
      <c r="BC46" s="19">
        <f t="shared" si="18"/>
        <v>0.14371257485029942</v>
      </c>
      <c r="BD46" s="19">
        <f t="shared" si="18"/>
        <v>0.10846245530393328</v>
      </c>
      <c r="BE46" s="19">
        <f t="shared" si="18"/>
        <v>0.14165666266506594</v>
      </c>
      <c r="BF46" s="19">
        <f t="shared" si="18"/>
        <v>0.1467661691542288</v>
      </c>
      <c r="BG46" s="19">
        <f t="shared" si="18"/>
        <v>0.10012062726176119</v>
      </c>
      <c r="BH46" s="19">
        <f t="shared" si="18"/>
        <v>4.7003525264394774E-2</v>
      </c>
      <c r="BI46" s="19">
        <f t="shared" si="18"/>
        <v>0.11619283065512964</v>
      </c>
      <c r="BJ46" s="19">
        <f t="shared" si="18"/>
        <v>8.7310826542491338E-2</v>
      </c>
      <c r="BK46" s="19">
        <f t="shared" si="18"/>
        <v>8.0357142857142794E-2</v>
      </c>
      <c r="BL46" s="19">
        <f t="shared" si="18"/>
        <v>4.0748898678414136E-2</v>
      </c>
      <c r="BM46" s="19">
        <f t="shared" si="18"/>
        <v>-1.3993541442411273E-2</v>
      </c>
      <c r="BN46" s="19">
        <f t="shared" si="18"/>
        <v>5.5242390078917625E-2</v>
      </c>
      <c r="BO46" s="19">
        <f t="shared" si="18"/>
        <v>5.935050391937291E-2</v>
      </c>
      <c r="BP46" s="19">
        <f t="shared" si="18"/>
        <v>9.394572025052339E-3</v>
      </c>
      <c r="BQ46" s="19">
        <f t="shared" si="18"/>
        <v>5.2350427350427386E-2</v>
      </c>
      <c r="BR46" s="19">
        <f t="shared" si="18"/>
        <v>3.0366492146596924E-2</v>
      </c>
      <c r="BS46" s="19">
        <f t="shared" si="18"/>
        <v>7.634408602150522E-2</v>
      </c>
      <c r="BT46" s="19">
        <f t="shared" si="18"/>
        <v>9.7791798107255579E-2</v>
      </c>
      <c r="BU46" s="19">
        <f t="shared" si="18"/>
        <v>0.12255965292841653</v>
      </c>
      <c r="BV46" s="19">
        <f t="shared" si="18"/>
        <v>0.10635964912280715</v>
      </c>
      <c r="BW46" s="19">
        <f t="shared" si="18"/>
        <v>0.20202020202020199</v>
      </c>
      <c r="BX46" s="19">
        <f t="shared" si="18"/>
        <v>0.115171650055371</v>
      </c>
      <c r="BY46" s="19">
        <f t="shared" si="18"/>
        <v>9.9571734475374596E-2</v>
      </c>
      <c r="BZ46" s="19">
        <f t="shared" si="18"/>
        <v>0.11983471074380181</v>
      </c>
      <c r="CA46" s="19">
        <f t="shared" si="18"/>
        <v>0.17777777777777781</v>
      </c>
      <c r="CB46" s="19">
        <f t="shared" si="18"/>
        <v>0.18668122270742371</v>
      </c>
      <c r="CC46" s="19">
        <f t="shared" si="18"/>
        <v>0.19337606837606858</v>
      </c>
      <c r="CD46" s="19">
        <f t="shared" ref="CD46:EO46" si="19">CD28/BO28-1</f>
        <v>0.21141649048625788</v>
      </c>
      <c r="CE46" s="19">
        <f t="shared" si="19"/>
        <v>0.1623578076525336</v>
      </c>
      <c r="CF46" s="19">
        <f t="shared" si="19"/>
        <v>0.18578680203045672</v>
      </c>
      <c r="CG46" s="19">
        <f t="shared" si="19"/>
        <v>0.16463414634146334</v>
      </c>
      <c r="CH46" s="19">
        <f t="shared" si="19"/>
        <v>0.14685314685314688</v>
      </c>
      <c r="CI46" s="19">
        <f t="shared" si="19"/>
        <v>0.16858237547892707</v>
      </c>
      <c r="CJ46" s="19">
        <f t="shared" si="19"/>
        <v>0.20869565217391295</v>
      </c>
      <c r="CK46" s="19">
        <f t="shared" si="19"/>
        <v>0.27353815659068381</v>
      </c>
      <c r="CL46" s="19">
        <f t="shared" si="19"/>
        <v>0.11017740429505141</v>
      </c>
      <c r="CM46" s="19">
        <f t="shared" si="19"/>
        <v>0.32274081429990065</v>
      </c>
      <c r="CN46" s="19">
        <f t="shared" si="19"/>
        <v>0.24342745861733195</v>
      </c>
      <c r="CO46" s="19">
        <f t="shared" si="19"/>
        <v>0.19464944649446481</v>
      </c>
      <c r="CP46" s="19">
        <f t="shared" si="19"/>
        <v>0.15094339622641506</v>
      </c>
      <c r="CQ46" s="19">
        <f t="shared" si="19"/>
        <v>0.16927322907083719</v>
      </c>
      <c r="CR46" s="19">
        <f t="shared" si="19"/>
        <v>0.18173679498657114</v>
      </c>
      <c r="CS46" s="19">
        <f t="shared" si="19"/>
        <v>0.13612565445026181</v>
      </c>
      <c r="CT46" s="19">
        <f t="shared" si="19"/>
        <v>0.19395017793594294</v>
      </c>
      <c r="CU46" s="19">
        <f t="shared" si="19"/>
        <v>0.12414383561643838</v>
      </c>
      <c r="CV46" s="19">
        <f t="shared" si="19"/>
        <v>0.15619546247818494</v>
      </c>
      <c r="CW46" s="19">
        <f t="shared" si="19"/>
        <v>0.14808362369338002</v>
      </c>
      <c r="CX46" s="19">
        <f t="shared" si="19"/>
        <v>0.10245901639344268</v>
      </c>
      <c r="CY46" s="19">
        <f t="shared" si="19"/>
        <v>-1.1191047162270151E-2</v>
      </c>
      <c r="CZ46" s="19">
        <f t="shared" si="19"/>
        <v>-5.214007782101171E-2</v>
      </c>
      <c r="DA46" s="19">
        <f t="shared" si="19"/>
        <v>3.364171572750152E-3</v>
      </c>
      <c r="DB46" s="19">
        <f t="shared" si="19"/>
        <v>-3.2282282282282138E-2</v>
      </c>
      <c r="DC46" s="19">
        <f t="shared" si="19"/>
        <v>-5.1683633516053318E-2</v>
      </c>
      <c r="DD46" s="19">
        <f t="shared" si="19"/>
        <v>-0.17837837837837833</v>
      </c>
      <c r="DE46" s="19">
        <f t="shared" si="19"/>
        <v>-0.23965651834504287</v>
      </c>
      <c r="DF46" s="19">
        <f t="shared" si="19"/>
        <v>-0.3595594020456333</v>
      </c>
      <c r="DG46" s="19">
        <f t="shared" si="19"/>
        <v>-0.42651515151515151</v>
      </c>
      <c r="DH46" s="19">
        <f t="shared" si="19"/>
        <v>-0.45622119815668205</v>
      </c>
      <c r="DI46" s="19">
        <f t="shared" si="19"/>
        <v>-0.45603576751117725</v>
      </c>
      <c r="DJ46" s="19">
        <f t="shared" si="19"/>
        <v>-0.48438690022848441</v>
      </c>
      <c r="DK46" s="19">
        <f t="shared" si="19"/>
        <v>-0.49509433962264149</v>
      </c>
      <c r="DL46" s="19">
        <f t="shared" si="19"/>
        <v>-0.45068285280728382</v>
      </c>
      <c r="DM46" s="19">
        <f t="shared" si="19"/>
        <v>-0.45873605947955387</v>
      </c>
      <c r="DN46" s="19">
        <f t="shared" si="19"/>
        <v>-0.40339531123686345</v>
      </c>
      <c r="DO46" s="19">
        <f t="shared" si="19"/>
        <v>-0.33415435139573069</v>
      </c>
      <c r="DP46" s="19">
        <f t="shared" si="19"/>
        <v>-0.33277451802179381</v>
      </c>
      <c r="DQ46" s="19">
        <f t="shared" si="19"/>
        <v>-0.32660977501939492</v>
      </c>
      <c r="DR46" s="19">
        <f t="shared" si="19"/>
        <v>-0.30140379851362509</v>
      </c>
      <c r="DS46" s="19">
        <f t="shared" si="19"/>
        <v>-0.22556390977443608</v>
      </c>
      <c r="DT46" s="19">
        <f t="shared" si="19"/>
        <v>-5.4414784394250626E-2</v>
      </c>
      <c r="DU46" s="19">
        <f t="shared" si="19"/>
        <v>0.12039312039312033</v>
      </c>
      <c r="DV46" s="19">
        <f t="shared" si="19"/>
        <v>0.23117569352708056</v>
      </c>
      <c r="DW46" s="19">
        <f t="shared" si="19"/>
        <v>0.37288135593220351</v>
      </c>
      <c r="DX46" s="19">
        <f t="shared" si="19"/>
        <v>0.36986301369863006</v>
      </c>
      <c r="DY46" s="19">
        <f t="shared" si="19"/>
        <v>0.48301329394387005</v>
      </c>
      <c r="DZ46" s="19">
        <f t="shared" si="19"/>
        <v>0.53064275037369213</v>
      </c>
      <c r="EA46" s="19">
        <f t="shared" si="19"/>
        <v>0.44613259668508287</v>
      </c>
      <c r="EB46" s="19">
        <f t="shared" si="19"/>
        <v>0.42170329670329676</v>
      </c>
      <c r="EC46" s="19">
        <f t="shared" si="19"/>
        <v>0.52710027100271017</v>
      </c>
      <c r="ED46" s="19">
        <f t="shared" si="19"/>
        <v>0.41430332922318147</v>
      </c>
      <c r="EE46" s="19">
        <f t="shared" si="19"/>
        <v>0.46482412060301503</v>
      </c>
      <c r="EF46" s="19">
        <f t="shared" si="19"/>
        <v>0.41820276497695841</v>
      </c>
      <c r="EG46" s="19">
        <f t="shared" si="19"/>
        <v>0.33924349881796689</v>
      </c>
      <c r="EH46" s="19">
        <f t="shared" si="19"/>
        <v>0.39320388349514546</v>
      </c>
      <c r="EI46" s="19">
        <f t="shared" si="19"/>
        <v>0.25950054288816515</v>
      </c>
      <c r="EJ46" s="19">
        <f t="shared" si="19"/>
        <v>0.26973684210526305</v>
      </c>
      <c r="EK46" s="19">
        <f t="shared" si="19"/>
        <v>0.2618025751072961</v>
      </c>
      <c r="EL46" s="19">
        <f t="shared" si="19"/>
        <v>0.16563786008230452</v>
      </c>
      <c r="EM46" s="19">
        <f t="shared" si="19"/>
        <v>6.2000000000000055E-2</v>
      </c>
      <c r="EN46" s="19">
        <f t="shared" si="19"/>
        <v>8.0677290836653315E-2</v>
      </c>
      <c r="EO46" s="19">
        <f t="shared" si="19"/>
        <v>6.8359375E-2</v>
      </c>
      <c r="EP46" s="19">
        <f t="shared" ref="EP46:GB46" si="20">EP28/EA28-1</f>
        <v>1.7191977077363862E-2</v>
      </c>
      <c r="EQ46" s="19">
        <f t="shared" si="20"/>
        <v>2.4154589371980784E-2</v>
      </c>
      <c r="ER46" s="19">
        <f t="shared" si="20"/>
        <v>-4.9689440993788914E-2</v>
      </c>
      <c r="ES46" s="19">
        <f t="shared" si="20"/>
        <v>-7.0619006102877191E-2</v>
      </c>
      <c r="ET46" s="19">
        <f t="shared" si="20"/>
        <v>-0.10977701543739282</v>
      </c>
      <c r="EU46" s="19">
        <f t="shared" si="20"/>
        <v>-7.311129163281882E-2</v>
      </c>
      <c r="EV46" s="19">
        <f t="shared" si="20"/>
        <v>-6.1782877316857943E-2</v>
      </c>
      <c r="EW46" s="19">
        <f t="shared" si="20"/>
        <v>-6.4459930313588765E-2</v>
      </c>
      <c r="EX46" s="19">
        <f t="shared" si="20"/>
        <v>-0.1103448275862069</v>
      </c>
      <c r="EY46" s="19">
        <f t="shared" si="20"/>
        <v>-7.5129533678756522E-2</v>
      </c>
      <c r="EZ46" s="19">
        <f t="shared" si="20"/>
        <v>-8.503401360544216E-2</v>
      </c>
      <c r="FA46" s="19">
        <f t="shared" si="20"/>
        <v>-9.7087378640776656E-2</v>
      </c>
      <c r="FB46" s="19">
        <f t="shared" si="20"/>
        <v>1.6007532956685555E-2</v>
      </c>
      <c r="FC46" s="19">
        <f t="shared" si="20"/>
        <v>-2.9493087557603714E-2</v>
      </c>
      <c r="FD46" s="19">
        <f t="shared" si="20"/>
        <v>-2.9250457038391242E-2</v>
      </c>
      <c r="FE46" s="19">
        <f t="shared" si="20"/>
        <v>2.5352112676056304E-2</v>
      </c>
      <c r="FF46" s="19">
        <f t="shared" si="20"/>
        <v>-1.6037735849056656E-2</v>
      </c>
      <c r="FG46" s="19">
        <f t="shared" si="20"/>
        <v>2.8011204481794838E-3</v>
      </c>
      <c r="FH46" s="19">
        <f t="shared" si="20"/>
        <v>1.8761726078799779E-3</v>
      </c>
      <c r="FI46" s="19">
        <f t="shared" si="20"/>
        <v>1.8304431599229343E-2</v>
      </c>
      <c r="FJ46" s="19">
        <f t="shared" si="20"/>
        <v>-3.1551270815074473E-2</v>
      </c>
      <c r="FK46" s="19">
        <f t="shared" si="20"/>
        <v>2.2577610536218318E-2</v>
      </c>
      <c r="FL46" s="19">
        <f t="shared" si="20"/>
        <v>6.5176908752326845E-3</v>
      </c>
      <c r="FM46" s="19">
        <f t="shared" si="20"/>
        <v>5.7170542635658794E-2</v>
      </c>
      <c r="FN46" s="19">
        <f t="shared" si="20"/>
        <v>-2.2408963585434094E-2</v>
      </c>
      <c r="FO46" s="19">
        <f t="shared" si="20"/>
        <v>4.4609665427509437E-2</v>
      </c>
      <c r="FP46" s="19">
        <f t="shared" si="20"/>
        <v>6.6471163245356735E-2</v>
      </c>
      <c r="FQ46" s="19">
        <f t="shared" si="20"/>
        <v>-1.3901760889712733E-2</v>
      </c>
      <c r="FR46" s="19">
        <f t="shared" si="20"/>
        <v>2.089268755935425E-2</v>
      </c>
      <c r="FS46" s="19">
        <f t="shared" si="20"/>
        <v>-1.4124293785310771E-2</v>
      </c>
      <c r="FT46" s="19">
        <f t="shared" si="20"/>
        <v>1.46520146520146E-2</v>
      </c>
      <c r="FU46" s="19">
        <f t="shared" si="20"/>
        <v>7.8619367209971314E-2</v>
      </c>
      <c r="FV46" s="19">
        <f t="shared" si="20"/>
        <v>3.5381750465549366E-2</v>
      </c>
      <c r="FW46" s="19">
        <f t="shared" si="20"/>
        <v>6.6479400749063666E-2</v>
      </c>
      <c r="FX46" s="19">
        <f t="shared" si="20"/>
        <v>4.2573320719015983E-2</v>
      </c>
      <c r="FY46" s="19">
        <f t="shared" si="20"/>
        <v>-2.3529411764705799E-2</v>
      </c>
      <c r="FZ46" s="19">
        <f t="shared" si="20"/>
        <v>2.3919043238270321E-2</v>
      </c>
      <c r="GA46" s="19">
        <f t="shared" si="20"/>
        <v>2.9602220166512483E-2</v>
      </c>
      <c r="GB46" s="19">
        <f t="shared" si="20"/>
        <v>1.1915673693859041E-2</v>
      </c>
      <c r="GC46" s="19">
        <f t="shared" si="3"/>
        <v>4.4890162368672382E-2</v>
      </c>
      <c r="GD46" s="19">
        <f t="shared" si="4"/>
        <v>3.6476868327402157E-2</v>
      </c>
      <c r="GE46" s="19">
        <f t="shared" si="5"/>
        <v>3.4830430797433642E-2</v>
      </c>
      <c r="GF46" s="19">
        <f t="shared" si="6"/>
        <v>2.4436090225563811E-2</v>
      </c>
      <c r="GG46" s="19">
        <f t="shared" si="7"/>
        <v>0.10046511627906973</v>
      </c>
      <c r="GH46" s="19">
        <f t="shared" si="8"/>
        <v>6.3037249283667496E-2</v>
      </c>
      <c r="GI46" s="19">
        <f t="shared" si="9"/>
        <v>5.4151624548737232E-3</v>
      </c>
      <c r="GJ46" s="19">
        <f t="shared" si="10"/>
        <v>-4.355555555555557E-2</v>
      </c>
      <c r="GK46" s="19">
        <f t="shared" si="11"/>
        <v>-4.4064748201438908E-2</v>
      </c>
    </row>
    <row r="47" spans="1:210" x14ac:dyDescent="0.3">
      <c r="A47" s="22" t="s">
        <v>142</v>
      </c>
      <c r="B47" t="s">
        <v>129</v>
      </c>
      <c r="R47" s="19">
        <f t="shared" ref="R47:CC47" si="21">R29/C29-1</f>
        <v>0.17679558011049723</v>
      </c>
      <c r="S47" s="19">
        <f t="shared" si="21"/>
        <v>0.10465116279069764</v>
      </c>
      <c r="T47" s="19">
        <f t="shared" si="21"/>
        <v>0.13315926892950403</v>
      </c>
      <c r="U47" s="19">
        <f t="shared" si="21"/>
        <v>6.1480552070263483E-2</v>
      </c>
      <c r="V47" s="19">
        <f t="shared" si="21"/>
        <v>0.12939698492462326</v>
      </c>
      <c r="W47" s="19">
        <f t="shared" si="21"/>
        <v>5.2697616060225938E-2</v>
      </c>
      <c r="X47" s="19">
        <f t="shared" si="21"/>
        <v>-2.4330900243308973E-3</v>
      </c>
      <c r="Y47" s="19">
        <f t="shared" si="21"/>
        <v>1.8472906403940836E-2</v>
      </c>
      <c r="Z47" s="19">
        <f t="shared" si="21"/>
        <v>8.4848484848485395E-3</v>
      </c>
      <c r="AA47" s="19">
        <f t="shared" si="21"/>
        <v>5.2503052503052539E-2</v>
      </c>
      <c r="AB47" s="19">
        <f t="shared" si="21"/>
        <v>-4.0000000000000036E-2</v>
      </c>
      <c r="AC47" s="19">
        <f t="shared" si="21"/>
        <v>1.4201183431952646E-2</v>
      </c>
      <c r="AD47" s="19">
        <f t="shared" si="21"/>
        <v>8.3135391923991886E-3</v>
      </c>
      <c r="AE47" s="19">
        <f t="shared" si="21"/>
        <v>-7.9817559863170073E-3</v>
      </c>
      <c r="AF47" s="19">
        <f t="shared" si="21"/>
        <v>3.0915576694411584E-2</v>
      </c>
      <c r="AG47" s="19">
        <f t="shared" si="21"/>
        <v>2.2300469483568008E-2</v>
      </c>
      <c r="AH47" s="19">
        <f t="shared" si="21"/>
        <v>0.11695906432748537</v>
      </c>
      <c r="AI47" s="19">
        <f t="shared" si="21"/>
        <v>1.8433179723502446E-2</v>
      </c>
      <c r="AJ47" s="19">
        <f t="shared" si="21"/>
        <v>3.664302600472813E-2</v>
      </c>
      <c r="AK47" s="19">
        <f t="shared" si="21"/>
        <v>-5.5617352614015791E-3</v>
      </c>
      <c r="AL47" s="19">
        <f t="shared" si="21"/>
        <v>3.5756853396899935E-3</v>
      </c>
      <c r="AM47" s="19">
        <f t="shared" si="21"/>
        <v>8.5365853658536661E-2</v>
      </c>
      <c r="AN47" s="19">
        <f t="shared" si="21"/>
        <v>9.5525997581620281E-2</v>
      </c>
      <c r="AO47" s="19">
        <f t="shared" si="21"/>
        <v>1.3221153846153744E-2</v>
      </c>
      <c r="AP47" s="19">
        <f t="shared" si="21"/>
        <v>-1.1600928074245953E-2</v>
      </c>
      <c r="AQ47" s="19">
        <f t="shared" si="21"/>
        <v>5.5147058823529438E-2</v>
      </c>
      <c r="AR47" s="19">
        <f t="shared" si="21"/>
        <v>-3.0338389731622062E-2</v>
      </c>
      <c r="AS47" s="19">
        <f t="shared" si="21"/>
        <v>4.7114252061246642E-3</v>
      </c>
      <c r="AT47" s="19">
        <f t="shared" si="21"/>
        <v>2.2988505747125743E-3</v>
      </c>
      <c r="AU47" s="19">
        <f t="shared" si="21"/>
        <v>-5.7670126874279637E-3</v>
      </c>
      <c r="AV47" s="19">
        <f t="shared" si="21"/>
        <v>-3.4443168771526311E-3</v>
      </c>
      <c r="AW47" s="19">
        <f t="shared" si="21"/>
        <v>-8.376963350785338E-2</v>
      </c>
      <c r="AX47" s="19">
        <f t="shared" si="21"/>
        <v>-4.5248868778281492E-3</v>
      </c>
      <c r="AY47" s="19">
        <f t="shared" si="21"/>
        <v>-5.7012542759407037E-3</v>
      </c>
      <c r="AZ47" s="19">
        <f t="shared" si="21"/>
        <v>-8.9485458612976743E-3</v>
      </c>
      <c r="BA47" s="19">
        <f t="shared" si="21"/>
        <v>6.5320665083135498E-2</v>
      </c>
      <c r="BB47" s="19">
        <f t="shared" si="21"/>
        <v>5.0561797752809001E-2</v>
      </c>
      <c r="BC47" s="19">
        <f t="shared" si="21"/>
        <v>3.6423841059602724E-2</v>
      </c>
      <c r="BD47" s="19">
        <f t="shared" si="21"/>
        <v>8.778173190984595E-2</v>
      </c>
      <c r="BE47" s="19">
        <f t="shared" si="21"/>
        <v>8.2159624413145504E-2</v>
      </c>
      <c r="BF47" s="19">
        <f t="shared" si="21"/>
        <v>3.4843205574912828E-2</v>
      </c>
      <c r="BG47" s="19">
        <f t="shared" si="21"/>
        <v>0.1107099879663056</v>
      </c>
      <c r="BH47" s="19">
        <f t="shared" si="21"/>
        <v>8.3235638921453692E-2</v>
      </c>
      <c r="BI47" s="19">
        <f t="shared" si="21"/>
        <v>3.7844036697247674E-2</v>
      </c>
      <c r="BJ47" s="19">
        <f t="shared" si="21"/>
        <v>0.11832946635730868</v>
      </c>
      <c r="BK47" s="19">
        <f t="shared" si="21"/>
        <v>3.4562211981566726E-2</v>
      </c>
      <c r="BL47" s="19">
        <f t="shared" si="21"/>
        <v>9.1428571428571193E-3</v>
      </c>
      <c r="BM47" s="19">
        <f t="shared" si="21"/>
        <v>7.0454545454545547E-2</v>
      </c>
      <c r="BN47" s="19">
        <f t="shared" si="21"/>
        <v>5.0458715596330084E-2</v>
      </c>
      <c r="BO47" s="19">
        <f t="shared" si="21"/>
        <v>3.4988713318284459E-2</v>
      </c>
      <c r="BP47" s="19">
        <f t="shared" si="21"/>
        <v>0.10033444816053505</v>
      </c>
      <c r="BQ47" s="19">
        <f t="shared" si="21"/>
        <v>3.3155080213903787E-2</v>
      </c>
      <c r="BR47" s="19">
        <f t="shared" si="21"/>
        <v>4.2598509052182987E-3</v>
      </c>
      <c r="BS47" s="19">
        <f t="shared" si="21"/>
        <v>9.1603053435114434E-2</v>
      </c>
      <c r="BT47" s="19">
        <f t="shared" si="21"/>
        <v>8.7852494577006501E-2</v>
      </c>
      <c r="BU47" s="19">
        <f t="shared" si="21"/>
        <v>0.1515151515151516</v>
      </c>
      <c r="BV47" s="19">
        <f t="shared" si="21"/>
        <v>3.4669555796316365E-2</v>
      </c>
      <c r="BW47" s="19">
        <f t="shared" si="21"/>
        <v>0.10606060606060597</v>
      </c>
      <c r="BX47" s="19">
        <f t="shared" si="21"/>
        <v>0.12265193370165739</v>
      </c>
      <c r="BY47" s="19">
        <f t="shared" si="21"/>
        <v>5.2904564315352731E-2</v>
      </c>
      <c r="BZ47" s="19">
        <f t="shared" si="21"/>
        <v>0.14476614699331858</v>
      </c>
      <c r="CA47" s="19">
        <f t="shared" si="21"/>
        <v>0.18233295583238962</v>
      </c>
      <c r="CB47" s="19">
        <f t="shared" si="21"/>
        <v>8.5987261146496685E-2</v>
      </c>
      <c r="CC47" s="19">
        <f t="shared" si="21"/>
        <v>0.11572052401746724</v>
      </c>
      <c r="CD47" s="19">
        <f t="shared" ref="CD47:EO47" si="22">CD29/BO29-1</f>
        <v>0.12431842966194107</v>
      </c>
      <c r="CE47" s="19">
        <f t="shared" si="22"/>
        <v>8.2066869300911893E-2</v>
      </c>
      <c r="CF47" s="19">
        <f t="shared" si="22"/>
        <v>6.00414078674949E-2</v>
      </c>
      <c r="CG47" s="19">
        <f t="shared" si="22"/>
        <v>0.10710498409331937</v>
      </c>
      <c r="CH47" s="19">
        <f t="shared" si="22"/>
        <v>3.8961038961039085E-2</v>
      </c>
      <c r="CI47" s="19">
        <f t="shared" si="22"/>
        <v>6.0817547357926216E-2</v>
      </c>
      <c r="CJ47" s="19">
        <f t="shared" si="22"/>
        <v>9.9415204678362512E-2</v>
      </c>
      <c r="CK47" s="19">
        <f t="shared" si="22"/>
        <v>0.13507853403141357</v>
      </c>
      <c r="CL47" s="19">
        <f t="shared" si="22"/>
        <v>4.3052837573385405E-2</v>
      </c>
      <c r="CM47" s="19">
        <f t="shared" si="22"/>
        <v>8.562992125984259E-2</v>
      </c>
      <c r="CN47" s="19">
        <f t="shared" si="22"/>
        <v>9.6551724137931005E-2</v>
      </c>
      <c r="CO47" s="19">
        <f t="shared" si="22"/>
        <v>8.3657587548638279E-2</v>
      </c>
      <c r="CP47" s="19">
        <f t="shared" si="22"/>
        <v>5.6513409961685745E-2</v>
      </c>
      <c r="CQ47" s="19">
        <f t="shared" si="22"/>
        <v>8.602150537634401E-2</v>
      </c>
      <c r="CR47" s="19">
        <f t="shared" si="22"/>
        <v>0.12720156555772988</v>
      </c>
      <c r="CS47" s="19">
        <f t="shared" si="22"/>
        <v>8.6323957322987477E-2</v>
      </c>
      <c r="CT47" s="19">
        <f t="shared" si="22"/>
        <v>0.11610486891385774</v>
      </c>
      <c r="CU47" s="19">
        <f t="shared" si="22"/>
        <v>7.2265625E-2</v>
      </c>
      <c r="CV47" s="19">
        <f t="shared" si="22"/>
        <v>6.8007662835249061E-2</v>
      </c>
      <c r="CW47" s="19">
        <f t="shared" si="22"/>
        <v>5.2884615384615419E-2</v>
      </c>
      <c r="CX47" s="19">
        <f t="shared" si="22"/>
        <v>3.7593984962406068E-2</v>
      </c>
      <c r="CY47" s="19">
        <f t="shared" si="22"/>
        <v>-6.0283687943262443E-2</v>
      </c>
      <c r="CZ47" s="19">
        <f t="shared" si="22"/>
        <v>-1.8450184501844991E-2</v>
      </c>
      <c r="DA47" s="19">
        <f t="shared" si="22"/>
        <v>-0.10037523452157593</v>
      </c>
      <c r="DB47" s="19">
        <f t="shared" si="22"/>
        <v>-8.6128739800543919E-2</v>
      </c>
      <c r="DC47" s="19">
        <f t="shared" si="22"/>
        <v>-0.15992812219227315</v>
      </c>
      <c r="DD47" s="19">
        <f t="shared" si="22"/>
        <v>-0.26660682226211851</v>
      </c>
      <c r="DE47" s="19">
        <f t="shared" si="22"/>
        <v>-0.32094288304623741</v>
      </c>
      <c r="DF47" s="19">
        <f t="shared" si="22"/>
        <v>-0.36633663366336622</v>
      </c>
      <c r="DG47" s="19">
        <f t="shared" si="22"/>
        <v>-0.42013888888888895</v>
      </c>
      <c r="DH47" s="19">
        <f t="shared" si="22"/>
        <v>-0.36785714285714288</v>
      </c>
      <c r="DI47" s="19">
        <f t="shared" si="22"/>
        <v>-0.35486577181208045</v>
      </c>
      <c r="DJ47" s="19">
        <f t="shared" si="22"/>
        <v>-0.31056466302367935</v>
      </c>
      <c r="DK47" s="19">
        <f t="shared" si="22"/>
        <v>-0.25381165919282511</v>
      </c>
      <c r="DL47" s="19">
        <f t="shared" si="22"/>
        <v>-0.21552511415525111</v>
      </c>
      <c r="DM47" s="19">
        <f t="shared" si="22"/>
        <v>-0.26721014492753625</v>
      </c>
      <c r="DN47" s="19">
        <f t="shared" si="22"/>
        <v>-0.14150943396226412</v>
      </c>
      <c r="DO47" s="19">
        <f t="shared" si="22"/>
        <v>-0.15507518796992481</v>
      </c>
      <c r="DP47" s="19">
        <f t="shared" si="22"/>
        <v>-9.4890510948905216E-2</v>
      </c>
      <c r="DQ47" s="19">
        <f t="shared" si="22"/>
        <v>-0.12301587301587291</v>
      </c>
      <c r="DR47" s="19">
        <f t="shared" si="22"/>
        <v>-5.2406417112299541E-2</v>
      </c>
      <c r="DS47" s="19">
        <f t="shared" si="22"/>
        <v>9.3023255813953432E-2</v>
      </c>
      <c r="DT47" s="19">
        <f t="shared" si="22"/>
        <v>0.20427236315086783</v>
      </c>
      <c r="DU47" s="19">
        <f t="shared" si="22"/>
        <v>0.33948863636363624</v>
      </c>
      <c r="DV47" s="19">
        <f t="shared" si="22"/>
        <v>0.52245508982035949</v>
      </c>
      <c r="DW47" s="19">
        <f t="shared" si="22"/>
        <v>0.41666666666666674</v>
      </c>
      <c r="DX47" s="19">
        <f t="shared" si="22"/>
        <v>0.27828348504551359</v>
      </c>
      <c r="DY47" s="19">
        <f t="shared" si="22"/>
        <v>0.33157199471598409</v>
      </c>
      <c r="DZ47" s="19">
        <f t="shared" si="22"/>
        <v>0.26682692307692313</v>
      </c>
      <c r="EA47" s="19">
        <f t="shared" si="22"/>
        <v>0.19324796274738065</v>
      </c>
      <c r="EB47" s="19">
        <f t="shared" si="22"/>
        <v>0.26699629171817052</v>
      </c>
      <c r="EC47" s="19">
        <f t="shared" si="22"/>
        <v>0.16373626373626382</v>
      </c>
      <c r="ED47" s="19">
        <f t="shared" si="22"/>
        <v>0.16240266963292549</v>
      </c>
      <c r="EE47" s="19">
        <f t="shared" si="22"/>
        <v>0.24193548387096775</v>
      </c>
      <c r="EF47" s="19">
        <f t="shared" si="22"/>
        <v>0.21945701357466052</v>
      </c>
      <c r="EG47" s="19">
        <f t="shared" si="22"/>
        <v>0.1873589164785554</v>
      </c>
      <c r="EH47" s="19">
        <f t="shared" si="22"/>
        <v>0.15565509518477061</v>
      </c>
      <c r="EI47" s="19">
        <f t="shared" si="22"/>
        <v>0.15188470066518844</v>
      </c>
      <c r="EJ47" s="19">
        <f t="shared" si="22"/>
        <v>0.12831389183457054</v>
      </c>
      <c r="EK47" s="19">
        <f t="shared" si="22"/>
        <v>3.34316617502457E-2</v>
      </c>
      <c r="EL47" s="19">
        <f t="shared" si="22"/>
        <v>6.480558325024921E-2</v>
      </c>
      <c r="EM47" s="19">
        <f t="shared" si="22"/>
        <v>9.5625635808748832E-2</v>
      </c>
      <c r="EN47" s="19">
        <f t="shared" si="22"/>
        <v>3.9682539682539764E-2</v>
      </c>
      <c r="EO47" s="19">
        <f t="shared" si="22"/>
        <v>-3.7950664136623402E-3</v>
      </c>
      <c r="EP47" s="19">
        <f t="shared" ref="EP47:GB47" si="23">EP29/EA29-1</f>
        <v>1.8536585365853675E-2</v>
      </c>
      <c r="EQ47" s="19">
        <f t="shared" si="23"/>
        <v>2.5365853658536608E-2</v>
      </c>
      <c r="ER47" s="19">
        <f t="shared" si="23"/>
        <v>7.5542965061379252E-3</v>
      </c>
      <c r="ES47" s="19">
        <f t="shared" si="23"/>
        <v>9.5693779904306719E-3</v>
      </c>
      <c r="ET47" s="19">
        <f t="shared" si="23"/>
        <v>1.1131725417439675E-2</v>
      </c>
      <c r="EU47" s="19">
        <f t="shared" si="23"/>
        <v>-1.8552875695732829E-2</v>
      </c>
      <c r="EV47" s="19">
        <f t="shared" si="23"/>
        <v>1.2357414448669113E-2</v>
      </c>
      <c r="EW47" s="19">
        <f t="shared" si="23"/>
        <v>3.8759689922480689E-2</v>
      </c>
      <c r="EX47" s="19">
        <f t="shared" si="23"/>
        <v>1.5399422521655382E-2</v>
      </c>
      <c r="EY47" s="19">
        <f t="shared" si="23"/>
        <v>-2.3496240601503793E-2</v>
      </c>
      <c r="EZ47" s="19">
        <f t="shared" si="23"/>
        <v>-1.9980970504281603E-2</v>
      </c>
      <c r="FA47" s="19">
        <f t="shared" si="23"/>
        <v>-3.7453183520598232E-3</v>
      </c>
      <c r="FB47" s="19">
        <f t="shared" si="23"/>
        <v>-1.5784586815227541E-2</v>
      </c>
      <c r="FC47" s="19">
        <f t="shared" si="23"/>
        <v>-1.1450381679389388E-2</v>
      </c>
      <c r="FD47" s="19">
        <f t="shared" si="23"/>
        <v>3.8095238095239292E-3</v>
      </c>
      <c r="FE47" s="19">
        <f t="shared" si="23"/>
        <v>3.2567049808428949E-2</v>
      </c>
      <c r="FF47" s="19">
        <f t="shared" si="23"/>
        <v>3.6156041864890742E-2</v>
      </c>
      <c r="FG47" s="19">
        <f t="shared" si="23"/>
        <v>2.9053420805998043E-2</v>
      </c>
      <c r="FH47" s="19">
        <f t="shared" si="23"/>
        <v>5.8767772511848282E-2</v>
      </c>
      <c r="FI47" s="19">
        <f t="shared" si="23"/>
        <v>-7.3394495412844041E-3</v>
      </c>
      <c r="FJ47" s="19">
        <f t="shared" si="23"/>
        <v>7.844990548204156E-2</v>
      </c>
      <c r="FK47" s="19">
        <f t="shared" si="23"/>
        <v>6.0093896713615091E-2</v>
      </c>
      <c r="FL47" s="19">
        <f t="shared" si="23"/>
        <v>9.3283582089553896E-4</v>
      </c>
      <c r="FM47" s="19">
        <f t="shared" si="23"/>
        <v>6.9194312796208468E-2</v>
      </c>
      <c r="FN47" s="19">
        <f t="shared" si="23"/>
        <v>0.11645813282001916</v>
      </c>
      <c r="FO47" s="19">
        <f t="shared" si="23"/>
        <v>0.1300970873786409</v>
      </c>
      <c r="FP47" s="19">
        <f t="shared" si="23"/>
        <v>8.7406015037593932E-2</v>
      </c>
      <c r="FQ47" s="19">
        <f t="shared" si="23"/>
        <v>9.0566037735849036E-2</v>
      </c>
      <c r="FR47" s="19">
        <f t="shared" si="23"/>
        <v>0.12065637065637058</v>
      </c>
      <c r="FS47" s="19">
        <f t="shared" si="23"/>
        <v>8.6337760910815797E-2</v>
      </c>
      <c r="FT47" s="19">
        <f t="shared" si="23"/>
        <v>6.4935064935064846E-2</v>
      </c>
      <c r="FU47" s="19">
        <f t="shared" si="23"/>
        <v>9.0909090909090828E-2</v>
      </c>
      <c r="FV47" s="19">
        <f t="shared" si="23"/>
        <v>8.19672131147553E-3</v>
      </c>
      <c r="FW47" s="19">
        <f t="shared" si="23"/>
        <v>4.118173679498649E-2</v>
      </c>
      <c r="FX47" s="19">
        <f t="shared" si="23"/>
        <v>0.12199630314232901</v>
      </c>
      <c r="FY47" s="19">
        <f t="shared" si="23"/>
        <v>5.609114811568805E-2</v>
      </c>
      <c r="FZ47" s="19">
        <f t="shared" si="23"/>
        <v>8.5031000885739561E-2</v>
      </c>
      <c r="GA47" s="19">
        <f t="shared" si="23"/>
        <v>0.1705498602050326</v>
      </c>
      <c r="GB47" s="19">
        <f t="shared" si="23"/>
        <v>6.9148936170212671E-2</v>
      </c>
      <c r="GC47" s="19">
        <f t="shared" si="3"/>
        <v>6.8965517241379448E-3</v>
      </c>
      <c r="GD47" s="19">
        <f t="shared" si="4"/>
        <v>4.2955326460481169E-2</v>
      </c>
      <c r="GE47" s="19">
        <f t="shared" si="5"/>
        <v>6.6551426101987943E-2</v>
      </c>
      <c r="GF47" s="19">
        <f t="shared" si="6"/>
        <v>0.10640138408304511</v>
      </c>
      <c r="GG47" s="19">
        <f t="shared" si="7"/>
        <v>3.1869078380706295E-2</v>
      </c>
      <c r="GH47" s="19">
        <f t="shared" si="8"/>
        <v>-1.3973799126637543E-2</v>
      </c>
      <c r="GI47" s="19">
        <f t="shared" si="9"/>
        <v>-2.8745644599303066E-2</v>
      </c>
      <c r="GJ47" s="19">
        <f t="shared" si="10"/>
        <v>-2.525252525252486E-3</v>
      </c>
      <c r="GK47" s="19">
        <f t="shared" si="11"/>
        <v>5.6910569105691033E-2</v>
      </c>
    </row>
    <row r="48" spans="1:210" x14ac:dyDescent="0.3">
      <c r="A48" s="23" t="s">
        <v>130</v>
      </c>
      <c r="B48" t="s">
        <v>2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</row>
    <row r="49" spans="1:210" x14ac:dyDescent="0.3">
      <c r="A49" s="22" t="s">
        <v>131</v>
      </c>
      <c r="B49" t="s">
        <v>132</v>
      </c>
      <c r="R49" s="19">
        <f t="shared" ref="R49:CC49" si="24">R31/C31-1</f>
        <v>1.3054830287206221E-2</v>
      </c>
      <c r="S49" s="19">
        <f t="shared" si="24"/>
        <v>9.9502487562188602E-3</v>
      </c>
      <c r="T49" s="19">
        <f t="shared" si="24"/>
        <v>-3.1400966183574797E-2</v>
      </c>
      <c r="U49" s="19">
        <f t="shared" si="24"/>
        <v>-4.756097560975614E-2</v>
      </c>
      <c r="V49" s="19">
        <f t="shared" si="24"/>
        <v>-5.6152927120669105E-2</v>
      </c>
      <c r="W49" s="19">
        <f t="shared" si="24"/>
        <v>-9.1775923718712793E-2</v>
      </c>
      <c r="X49" s="19">
        <f t="shared" si="24"/>
        <v>-0.10520094562647742</v>
      </c>
      <c r="Y49" s="19">
        <f t="shared" si="24"/>
        <v>-0.15217391304347838</v>
      </c>
      <c r="Z49" s="19">
        <f t="shared" si="24"/>
        <v>-7.953216374269001E-2</v>
      </c>
      <c r="AA49" s="19">
        <f t="shared" si="24"/>
        <v>-8.2142857142857184E-2</v>
      </c>
      <c r="AB49" s="19">
        <f t="shared" si="24"/>
        <v>-4.4685990338164339E-2</v>
      </c>
      <c r="AC49" s="19">
        <f t="shared" si="24"/>
        <v>-6.3170441001192068E-2</v>
      </c>
      <c r="AD49" s="19">
        <f t="shared" si="24"/>
        <v>-1.3480392156862697E-2</v>
      </c>
      <c r="AE49" s="19">
        <f t="shared" si="24"/>
        <v>-1.1124845488257207E-2</v>
      </c>
      <c r="AF49" s="19">
        <f t="shared" si="24"/>
        <v>4.9813200498132204E-3</v>
      </c>
      <c r="AG49" s="19">
        <f t="shared" si="24"/>
        <v>2.3195876288659933E-2</v>
      </c>
      <c r="AH49" s="19">
        <f t="shared" si="24"/>
        <v>-2.5862068965517349E-2</v>
      </c>
      <c r="AI49" s="19">
        <f t="shared" si="24"/>
        <v>9.9750623441396957E-3</v>
      </c>
      <c r="AJ49" s="19">
        <f t="shared" si="24"/>
        <v>1.9206145966709443E-2</v>
      </c>
      <c r="AK49" s="19">
        <f t="shared" si="24"/>
        <v>2.6582278481012578E-2</v>
      </c>
      <c r="AL49" s="19">
        <f t="shared" si="24"/>
        <v>4.1994750656167978E-2</v>
      </c>
      <c r="AM49" s="19">
        <f t="shared" si="24"/>
        <v>6.07661822985468E-2</v>
      </c>
      <c r="AN49" s="19">
        <f t="shared" si="24"/>
        <v>8.2321187584345701E-2</v>
      </c>
      <c r="AO49" s="19">
        <f t="shared" si="24"/>
        <v>1.5247776365946653E-2</v>
      </c>
      <c r="AP49" s="19">
        <f t="shared" si="24"/>
        <v>2.4643320363164856E-2</v>
      </c>
      <c r="AQ49" s="19">
        <f t="shared" si="24"/>
        <v>-2.6548672566371612E-2</v>
      </c>
      <c r="AR49" s="19">
        <f t="shared" si="24"/>
        <v>5.0890585241731845E-3</v>
      </c>
      <c r="AS49" s="19">
        <f t="shared" si="24"/>
        <v>-4.9689440993789802E-3</v>
      </c>
      <c r="AT49" s="19">
        <f t="shared" si="24"/>
        <v>-6.2499999999999778E-3</v>
      </c>
      <c r="AU49" s="19">
        <f t="shared" si="24"/>
        <v>3.7174721189590088E-3</v>
      </c>
      <c r="AV49" s="19">
        <f t="shared" si="24"/>
        <v>3.5264483627204024E-2</v>
      </c>
      <c r="AW49" s="19">
        <f t="shared" si="24"/>
        <v>5.4361567635904162E-2</v>
      </c>
      <c r="AX49" s="19">
        <f t="shared" si="24"/>
        <v>5.3086419753086478E-2</v>
      </c>
      <c r="AY49" s="19">
        <f t="shared" si="24"/>
        <v>5.9045226130653328E-2</v>
      </c>
      <c r="AZ49" s="19">
        <f t="shared" si="24"/>
        <v>5.3020961775585906E-2</v>
      </c>
      <c r="BA49" s="19">
        <f t="shared" si="24"/>
        <v>7.6826196473551489E-2</v>
      </c>
      <c r="BB49" s="19">
        <f t="shared" si="24"/>
        <v>7.4719800747198084E-2</v>
      </c>
      <c r="BC49" s="19">
        <f t="shared" si="24"/>
        <v>7.8553615960099687E-2</v>
      </c>
      <c r="BD49" s="19">
        <f t="shared" si="24"/>
        <v>6.758448060075084E-2</v>
      </c>
      <c r="BE49" s="19">
        <f t="shared" si="24"/>
        <v>9.2405063291139289E-2</v>
      </c>
      <c r="BF49" s="19">
        <f t="shared" si="24"/>
        <v>0.12207792207792223</v>
      </c>
      <c r="BG49" s="19">
        <f t="shared" si="24"/>
        <v>8.9873417721519022E-2</v>
      </c>
      <c r="BH49" s="19">
        <f t="shared" si="24"/>
        <v>5.9925093632958948E-2</v>
      </c>
      <c r="BI49" s="19">
        <f t="shared" si="24"/>
        <v>6.4150943396226401E-2</v>
      </c>
      <c r="BJ49" s="19">
        <f t="shared" si="24"/>
        <v>5.555555555555558E-2</v>
      </c>
      <c r="BK49" s="19">
        <f t="shared" si="24"/>
        <v>5.5961070559610526E-2</v>
      </c>
      <c r="BL49" s="19">
        <f t="shared" si="24"/>
        <v>2.0383693045563422E-2</v>
      </c>
      <c r="BM49" s="19">
        <f t="shared" si="24"/>
        <v>-5.8616647127783805E-3</v>
      </c>
      <c r="BN49" s="19">
        <f t="shared" si="24"/>
        <v>8.3036773428233346E-3</v>
      </c>
      <c r="BO49" s="19">
        <f t="shared" si="24"/>
        <v>5.8548009367680454E-3</v>
      </c>
      <c r="BP49" s="19">
        <f t="shared" si="24"/>
        <v>1.9883040935672502E-2</v>
      </c>
      <c r="BQ49" s="19">
        <f t="shared" si="24"/>
        <v>5.6778679026651346E-2</v>
      </c>
      <c r="BR49" s="19">
        <f t="shared" si="24"/>
        <v>3.4682080924855585E-2</v>
      </c>
      <c r="BS49" s="19">
        <f t="shared" si="24"/>
        <v>6.3305978898007043E-2</v>
      </c>
      <c r="BT49" s="19">
        <f t="shared" si="24"/>
        <v>6.9524913093858665E-2</v>
      </c>
      <c r="BU49" s="19">
        <f t="shared" si="24"/>
        <v>7.4074074074073959E-2</v>
      </c>
      <c r="BV49" s="19">
        <f t="shared" si="24"/>
        <v>9.9883855981417025E-2</v>
      </c>
      <c r="BW49" s="19">
        <f t="shared" si="24"/>
        <v>9.658421672555928E-2</v>
      </c>
      <c r="BX49" s="19">
        <f t="shared" si="24"/>
        <v>0.12293144208037843</v>
      </c>
      <c r="BY49" s="19">
        <f t="shared" si="24"/>
        <v>9.9415204678362512E-2</v>
      </c>
      <c r="BZ49" s="19">
        <f t="shared" si="24"/>
        <v>0.11751152073732718</v>
      </c>
      <c r="CA49" s="19">
        <f t="shared" si="24"/>
        <v>0.14218566392479448</v>
      </c>
      <c r="CB49" s="19">
        <f t="shared" si="24"/>
        <v>0.16627358490566047</v>
      </c>
      <c r="CC49" s="19">
        <f t="shared" si="24"/>
        <v>0.15411764705882347</v>
      </c>
      <c r="CD49" s="19">
        <f t="shared" ref="CD49:EO49" si="25">CD31/BO31-1</f>
        <v>0.15948777648428392</v>
      </c>
      <c r="CE49" s="19">
        <f t="shared" si="25"/>
        <v>0.1433486238532109</v>
      </c>
      <c r="CF49" s="19">
        <f t="shared" si="25"/>
        <v>0.10964912280701755</v>
      </c>
      <c r="CG49" s="19">
        <f t="shared" si="25"/>
        <v>0.1407821229050279</v>
      </c>
      <c r="CH49" s="19">
        <f t="shared" si="25"/>
        <v>0.11907386990077184</v>
      </c>
      <c r="CI49" s="19">
        <f t="shared" si="25"/>
        <v>9.9674972914409521E-2</v>
      </c>
      <c r="CJ49" s="19">
        <f t="shared" si="25"/>
        <v>9.9137931034482873E-2</v>
      </c>
      <c r="CK49" s="19">
        <f t="shared" si="25"/>
        <v>0.1087645195353748</v>
      </c>
      <c r="CL49" s="19">
        <f t="shared" si="25"/>
        <v>9.3447905477980653E-2</v>
      </c>
      <c r="CM49" s="19">
        <f t="shared" si="25"/>
        <v>0.1021052631578947</v>
      </c>
      <c r="CN49" s="19">
        <f t="shared" si="25"/>
        <v>0.13936170212765941</v>
      </c>
      <c r="CO49" s="19">
        <f t="shared" si="25"/>
        <v>6.8041237113402042E-2</v>
      </c>
      <c r="CP49" s="19">
        <f t="shared" si="25"/>
        <v>7.9218106995884829E-2</v>
      </c>
      <c r="CQ49" s="19">
        <f t="shared" si="25"/>
        <v>7.6845298281091878E-2</v>
      </c>
      <c r="CR49" s="19">
        <f t="shared" si="25"/>
        <v>9.0723751274210063E-2</v>
      </c>
      <c r="CS49" s="19">
        <f t="shared" si="25"/>
        <v>0.13654618473895597</v>
      </c>
      <c r="CT49" s="19">
        <f t="shared" si="25"/>
        <v>0.11634904714142413</v>
      </c>
      <c r="CU49" s="19">
        <f t="shared" si="25"/>
        <v>6.0276679841897218E-2</v>
      </c>
      <c r="CV49" s="19">
        <f t="shared" si="25"/>
        <v>4.4074436826640584E-2</v>
      </c>
      <c r="CW49" s="19">
        <f t="shared" si="25"/>
        <v>6.2068965517241281E-2</v>
      </c>
      <c r="CX49" s="19">
        <f t="shared" si="25"/>
        <v>4.6305418719211788E-2</v>
      </c>
      <c r="CY49" s="19">
        <f t="shared" si="25"/>
        <v>4.705882352941182E-2</v>
      </c>
      <c r="CZ49" s="19">
        <f t="shared" si="25"/>
        <v>-3.8095238095238182E-3</v>
      </c>
      <c r="DA49" s="19">
        <f t="shared" si="25"/>
        <v>1.6699410609037457E-2</v>
      </c>
      <c r="DB49" s="19">
        <f t="shared" si="25"/>
        <v>-2.8653295128939771E-3</v>
      </c>
      <c r="DC49" s="19">
        <f t="shared" si="25"/>
        <v>-7.2829131652661028E-2</v>
      </c>
      <c r="DD49" s="19">
        <f t="shared" si="25"/>
        <v>-8.4942084942084883E-2</v>
      </c>
      <c r="DE49" s="19">
        <f t="shared" si="25"/>
        <v>-0.18493803622497618</v>
      </c>
      <c r="DF49" s="19">
        <f t="shared" si="25"/>
        <v>-0.24882629107981225</v>
      </c>
      <c r="DG49" s="19">
        <f t="shared" si="25"/>
        <v>-0.30280373831775709</v>
      </c>
      <c r="DH49" s="19">
        <f t="shared" si="25"/>
        <v>-0.37367491166077738</v>
      </c>
      <c r="DI49" s="19">
        <f t="shared" si="25"/>
        <v>-0.35130278526504932</v>
      </c>
      <c r="DJ49" s="19">
        <f t="shared" si="25"/>
        <v>-0.29450139794967378</v>
      </c>
      <c r="DK49" s="19">
        <f t="shared" si="25"/>
        <v>-0.2673545966228893</v>
      </c>
      <c r="DL49" s="19">
        <f t="shared" si="25"/>
        <v>-0.23376623376623384</v>
      </c>
      <c r="DM49" s="19">
        <f t="shared" si="25"/>
        <v>-0.2024482109227872</v>
      </c>
      <c r="DN49" s="19">
        <f t="shared" si="25"/>
        <v>-0.17696629213483139</v>
      </c>
      <c r="DO49" s="19">
        <f t="shared" si="25"/>
        <v>-0.1367112810707457</v>
      </c>
      <c r="DP49" s="19">
        <f t="shared" si="25"/>
        <v>-0.12367149758454099</v>
      </c>
      <c r="DQ49" s="19">
        <f t="shared" si="25"/>
        <v>-0.12260536398467448</v>
      </c>
      <c r="DR49" s="19">
        <f t="shared" si="25"/>
        <v>-9.8690835850956726E-2</v>
      </c>
      <c r="DS49" s="19">
        <f t="shared" si="25"/>
        <v>-2.320675105485237E-2</v>
      </c>
      <c r="DT49" s="19">
        <f t="shared" si="25"/>
        <v>0.10760233918128659</v>
      </c>
      <c r="DU49" s="19">
        <f t="shared" si="25"/>
        <v>0.21875</v>
      </c>
      <c r="DV49" s="19">
        <f t="shared" si="25"/>
        <v>0.35790884718498672</v>
      </c>
      <c r="DW49" s="19">
        <f t="shared" si="25"/>
        <v>0.39492242595204519</v>
      </c>
      <c r="DX49" s="19">
        <f t="shared" si="25"/>
        <v>0.38504155124653727</v>
      </c>
      <c r="DY49" s="19">
        <f t="shared" si="25"/>
        <v>0.3408190224570673</v>
      </c>
      <c r="DZ49" s="19">
        <f t="shared" si="25"/>
        <v>0.29449423815621012</v>
      </c>
      <c r="EA49" s="19">
        <f t="shared" si="25"/>
        <v>0.22154963680387429</v>
      </c>
      <c r="EB49" s="19">
        <f t="shared" si="25"/>
        <v>0.19952774498229031</v>
      </c>
      <c r="EC49" s="19">
        <f t="shared" si="25"/>
        <v>0.16496018202502838</v>
      </c>
      <c r="ED49" s="19">
        <f t="shared" si="25"/>
        <v>0.14174972314507195</v>
      </c>
      <c r="EE49" s="19">
        <f t="shared" si="25"/>
        <v>0.18963616317530319</v>
      </c>
      <c r="EF49" s="19">
        <f t="shared" si="25"/>
        <v>0.1593886462882097</v>
      </c>
      <c r="EG49" s="19">
        <f t="shared" si="25"/>
        <v>0.19664804469273744</v>
      </c>
      <c r="EH49" s="19">
        <f t="shared" si="25"/>
        <v>0.14146868250539968</v>
      </c>
      <c r="EI49" s="19">
        <f t="shared" si="25"/>
        <v>0.12671594508975703</v>
      </c>
      <c r="EJ49" s="19">
        <f t="shared" si="25"/>
        <v>6.4615384615384519E-2</v>
      </c>
      <c r="EK49" s="19">
        <f t="shared" si="25"/>
        <v>5.2319842053307086E-2</v>
      </c>
      <c r="EL49" s="19">
        <f t="shared" si="25"/>
        <v>7.7856420626895684E-2</v>
      </c>
      <c r="EM49" s="19">
        <f t="shared" si="25"/>
        <v>2.2999999999999909E-2</v>
      </c>
      <c r="EN49" s="19">
        <f t="shared" si="25"/>
        <v>2.9556650246305161E-3</v>
      </c>
      <c r="EO49" s="19">
        <f t="shared" si="25"/>
        <v>-2.1760633036597365E-2</v>
      </c>
      <c r="EP49" s="19">
        <f t="shared" ref="EP49:GB49" si="26">EP31/EA31-1</f>
        <v>3.9643211100097719E-3</v>
      </c>
      <c r="EQ49" s="19">
        <f t="shared" si="26"/>
        <v>5.9055118110236116E-3</v>
      </c>
      <c r="ER49" s="19">
        <f t="shared" si="26"/>
        <v>-4.8828125E-3</v>
      </c>
      <c r="ES49" s="19">
        <f t="shared" si="26"/>
        <v>-3.1037827352085268E-2</v>
      </c>
      <c r="ET49" s="19">
        <f t="shared" si="26"/>
        <v>-6.6728452270620964E-2</v>
      </c>
      <c r="EU49" s="19">
        <f t="shared" si="26"/>
        <v>-4.3314500941619705E-2</v>
      </c>
      <c r="EV49" s="19">
        <f t="shared" si="26"/>
        <v>-7.8431372549019551E-2</v>
      </c>
      <c r="EW49" s="19">
        <f t="shared" si="26"/>
        <v>-6.0548722800378485E-2</v>
      </c>
      <c r="EX49" s="19">
        <f t="shared" si="26"/>
        <v>-5.2483598875351478E-2</v>
      </c>
      <c r="EY49" s="19">
        <f t="shared" si="26"/>
        <v>-6.4547206165703308E-2</v>
      </c>
      <c r="EZ49" s="19">
        <f t="shared" si="26"/>
        <v>-7.1294559099437049E-2</v>
      </c>
      <c r="FA49" s="19">
        <f t="shared" si="26"/>
        <v>-8.536585365853655E-2</v>
      </c>
      <c r="FB49" s="19">
        <f t="shared" si="26"/>
        <v>-4.692082111436946E-2</v>
      </c>
      <c r="FC49" s="19">
        <f t="shared" si="26"/>
        <v>-4.223968565815317E-2</v>
      </c>
      <c r="FD49" s="19">
        <f t="shared" si="26"/>
        <v>-9.1001011122345821E-3</v>
      </c>
      <c r="FE49" s="19">
        <f t="shared" si="26"/>
        <v>4.9358341559724295E-3</v>
      </c>
      <c r="FF49" s="19">
        <f t="shared" si="26"/>
        <v>-3.7181996086105618E-2</v>
      </c>
      <c r="FG49" s="19">
        <f t="shared" si="26"/>
        <v>-2.9440628066732089E-2</v>
      </c>
      <c r="FH49" s="19">
        <f t="shared" si="26"/>
        <v>-1.0010010010010006E-2</v>
      </c>
      <c r="FI49" s="19">
        <f t="shared" si="26"/>
        <v>-1.0923535253227534E-2</v>
      </c>
      <c r="FJ49" s="19">
        <f t="shared" si="26"/>
        <v>-5.9055118110236116E-3</v>
      </c>
      <c r="FK49" s="19">
        <f t="shared" si="26"/>
        <v>2.0263424518743633E-2</v>
      </c>
      <c r="FL49" s="19">
        <f t="shared" si="26"/>
        <v>4.8338368580060465E-2</v>
      </c>
      <c r="FM49" s="19">
        <f t="shared" si="26"/>
        <v>4.9455984174084922E-3</v>
      </c>
      <c r="FN49" s="19">
        <f t="shared" si="26"/>
        <v>3.2955715756951554E-2</v>
      </c>
      <c r="FO49" s="19">
        <f t="shared" si="26"/>
        <v>4.0404040404040442E-2</v>
      </c>
      <c r="FP49" s="19">
        <f t="shared" si="26"/>
        <v>5.0256410256410255E-2</v>
      </c>
      <c r="FQ49" s="19">
        <f t="shared" si="26"/>
        <v>4.8205128205128345E-2</v>
      </c>
      <c r="FR49" s="19">
        <f t="shared" si="26"/>
        <v>5.5384615384615365E-2</v>
      </c>
      <c r="FS49" s="19">
        <f t="shared" si="26"/>
        <v>2.1428571428571352E-2</v>
      </c>
      <c r="FT49" s="19">
        <f t="shared" si="26"/>
        <v>0</v>
      </c>
      <c r="FU49" s="19">
        <f t="shared" si="26"/>
        <v>4.1666666666666519E-2</v>
      </c>
      <c r="FV49" s="19">
        <f t="shared" si="26"/>
        <v>1.7189079878665137E-2</v>
      </c>
      <c r="FW49" s="19">
        <f t="shared" si="26"/>
        <v>2.7300303336703635E-2</v>
      </c>
      <c r="FX49" s="19">
        <f t="shared" si="26"/>
        <v>4.2168674698795261E-2</v>
      </c>
      <c r="FY49" s="19">
        <f t="shared" si="26"/>
        <v>-9.9009900990099098E-3</v>
      </c>
      <c r="FZ49" s="19">
        <f t="shared" si="26"/>
        <v>3.1777557100297837E-2</v>
      </c>
      <c r="GA49" s="19">
        <f t="shared" si="26"/>
        <v>-1.056676272814594E-2</v>
      </c>
      <c r="GB49" s="19">
        <f t="shared" si="26"/>
        <v>-5.9055118110236116E-3</v>
      </c>
      <c r="GC49" s="19">
        <f t="shared" ref="GC49:GC51" si="27">GC31/FN31-1</f>
        <v>1.2961116650049842E-2</v>
      </c>
      <c r="GD49" s="19">
        <f t="shared" ref="GD49:GD51" si="28">GD31/FO31-1</f>
        <v>-2.6213592233009786E-2</v>
      </c>
      <c r="GE49" s="19">
        <f t="shared" ref="GE49:GE51" si="29">GE31/FP31-1</f>
        <v>-6.8359375E-3</v>
      </c>
      <c r="GF49" s="19">
        <f t="shared" ref="GF49:GF51" si="30">GF31/FQ31-1</f>
        <v>-9.7847358121339045E-4</v>
      </c>
      <c r="GG49" s="19">
        <f t="shared" ref="GG49:GG51" si="31">GG31/FR31-1</f>
        <v>-1.8464528668610369E-2</v>
      </c>
      <c r="GH49" s="19">
        <f t="shared" ref="GH49:GH51" si="32">GH31/FS31-1</f>
        <v>-9.9900099900096517E-4</v>
      </c>
      <c r="GI49" s="19">
        <f t="shared" ref="GI49:GI51" si="33">GI31/FT31-1</f>
        <v>-1.1787819253438192E-2</v>
      </c>
      <c r="GJ49" s="19">
        <f t="shared" ref="GJ49:GJ51" si="34">GJ31/FU31-1</f>
        <v>-1.2682926829268304E-2</v>
      </c>
      <c r="GK49" s="19">
        <f t="shared" ref="GK49:GK51" si="35">GK31/FV31-1</f>
        <v>2.7833001988071704E-2</v>
      </c>
    </row>
    <row r="50" spans="1:210" x14ac:dyDescent="0.3">
      <c r="A50" s="22" t="s">
        <v>133</v>
      </c>
      <c r="B50" t="s">
        <v>134</v>
      </c>
      <c r="R50" s="19">
        <f t="shared" ref="R50:CC50" si="36">R32/C32-1</f>
        <v>9.8814229249011953E-2</v>
      </c>
      <c r="S50" s="19">
        <f t="shared" si="36"/>
        <v>5.2890528905289003E-2</v>
      </c>
      <c r="T50" s="19">
        <f t="shared" si="36"/>
        <v>4.2270531400966149E-2</v>
      </c>
      <c r="U50" s="19">
        <f t="shared" si="36"/>
        <v>-1.5330188679245293E-2</v>
      </c>
      <c r="V50" s="19">
        <f t="shared" si="36"/>
        <v>3.5756853396899935E-3</v>
      </c>
      <c r="W50" s="19">
        <f t="shared" si="36"/>
        <v>-6.0989643268124394E-2</v>
      </c>
      <c r="X50" s="19">
        <f t="shared" si="36"/>
        <v>-7.7277970011534025E-2</v>
      </c>
      <c r="Y50" s="19">
        <f t="shared" si="36"/>
        <v>-5.1522248243559776E-2</v>
      </c>
      <c r="Z50" s="19">
        <f t="shared" si="36"/>
        <v>-1.0538641686182681E-2</v>
      </c>
      <c r="AA50" s="19">
        <f t="shared" si="36"/>
        <v>-6.2857142857142834E-2</v>
      </c>
      <c r="AB50" s="19">
        <f t="shared" si="36"/>
        <v>-9.3679458239277591E-2</v>
      </c>
      <c r="AC50" s="19">
        <f t="shared" si="36"/>
        <v>-7.7691453940066602E-2</v>
      </c>
      <c r="AD50" s="19">
        <f t="shared" si="36"/>
        <v>-3.8372093023255727E-2</v>
      </c>
      <c r="AE50" s="19">
        <f t="shared" si="36"/>
        <v>-4.5558086560363309E-3</v>
      </c>
      <c r="AF50" s="19">
        <f t="shared" si="36"/>
        <v>-1.3808975834292303E-2</v>
      </c>
      <c r="AG50" s="19">
        <f t="shared" si="36"/>
        <v>5.9952038369304184E-3</v>
      </c>
      <c r="AH50" s="19">
        <f t="shared" si="36"/>
        <v>2.219626168224309E-2</v>
      </c>
      <c r="AI50" s="19">
        <f t="shared" si="36"/>
        <v>-3.0127462340671984E-2</v>
      </c>
      <c r="AJ50" s="19">
        <f t="shared" si="36"/>
        <v>7.1856287425149379E-3</v>
      </c>
      <c r="AK50" s="19">
        <f t="shared" si="36"/>
        <v>1.1876484560570111E-2</v>
      </c>
      <c r="AL50" s="19">
        <f t="shared" si="36"/>
        <v>0</v>
      </c>
      <c r="AM50" s="19">
        <f t="shared" si="36"/>
        <v>6.4999999999999947E-2</v>
      </c>
      <c r="AN50" s="19">
        <f t="shared" si="36"/>
        <v>4.9382716049382713E-2</v>
      </c>
      <c r="AO50" s="19">
        <f t="shared" si="36"/>
        <v>-2.8402366863905404E-2</v>
      </c>
      <c r="AP50" s="19">
        <f t="shared" si="36"/>
        <v>1.2195121951219523E-2</v>
      </c>
      <c r="AQ50" s="19">
        <f t="shared" si="36"/>
        <v>9.9626400996264408E-3</v>
      </c>
      <c r="AR50" s="19">
        <f t="shared" si="36"/>
        <v>2.2864019253911128E-2</v>
      </c>
      <c r="AS50" s="19">
        <f t="shared" si="36"/>
        <v>2.4183796856107609E-3</v>
      </c>
      <c r="AT50" s="19">
        <f t="shared" si="36"/>
        <v>-4.1189931350114506E-2</v>
      </c>
      <c r="AU50" s="19">
        <f t="shared" si="36"/>
        <v>-1.166861143524045E-3</v>
      </c>
      <c r="AV50" s="19">
        <f t="shared" si="36"/>
        <v>2.9797377830750982E-2</v>
      </c>
      <c r="AW50" s="19">
        <f t="shared" si="36"/>
        <v>-1.0285714285714342E-2</v>
      </c>
      <c r="AX50" s="19">
        <f t="shared" si="36"/>
        <v>5.6152927120669105E-2</v>
      </c>
      <c r="AY50" s="19">
        <f t="shared" si="36"/>
        <v>2.7348394768133222E-2</v>
      </c>
      <c r="AZ50" s="19">
        <f t="shared" si="36"/>
        <v>1.9953051643192499E-2</v>
      </c>
      <c r="BA50" s="19">
        <f t="shared" si="36"/>
        <v>8.9460784313725616E-2</v>
      </c>
      <c r="BB50" s="19">
        <f t="shared" si="36"/>
        <v>5.7511737089201764E-2</v>
      </c>
      <c r="BC50" s="19">
        <f t="shared" si="36"/>
        <v>7.0588235294117618E-2</v>
      </c>
      <c r="BD50" s="19">
        <f t="shared" si="36"/>
        <v>0.1023142509135202</v>
      </c>
      <c r="BE50" s="19">
        <f t="shared" si="36"/>
        <v>9.6385542168674787E-2</v>
      </c>
      <c r="BF50" s="19">
        <f t="shared" si="36"/>
        <v>8.8779284833538918E-2</v>
      </c>
      <c r="BG50" s="19">
        <f t="shared" si="36"/>
        <v>7.2941176470588287E-2</v>
      </c>
      <c r="BH50" s="19">
        <f t="shared" si="36"/>
        <v>0.10012062726176119</v>
      </c>
      <c r="BI50" s="19">
        <f t="shared" si="36"/>
        <v>5.3699284009546489E-2</v>
      </c>
      <c r="BJ50" s="19">
        <f t="shared" si="36"/>
        <v>0.14719626168224309</v>
      </c>
      <c r="BK50" s="19">
        <f t="shared" si="36"/>
        <v>6.944444444444442E-2</v>
      </c>
      <c r="BL50" s="19">
        <f t="shared" si="36"/>
        <v>4.3879907621247272E-2</v>
      </c>
      <c r="BM50" s="19">
        <f t="shared" si="36"/>
        <v>5.9954751131221728E-2</v>
      </c>
      <c r="BN50" s="19">
        <f t="shared" si="36"/>
        <v>6.8287037037036979E-2</v>
      </c>
      <c r="BO50" s="19">
        <f t="shared" si="36"/>
        <v>6.6743383199079354E-2</v>
      </c>
      <c r="BP50" s="19">
        <f t="shared" si="36"/>
        <v>9.3363329583801891E-2</v>
      </c>
      <c r="BQ50" s="19">
        <f t="shared" si="36"/>
        <v>8.8790233074361735E-2</v>
      </c>
      <c r="BR50" s="19">
        <f t="shared" si="36"/>
        <v>4.8351648351648402E-2</v>
      </c>
      <c r="BS50" s="19">
        <f t="shared" si="36"/>
        <v>0.1060773480662982</v>
      </c>
      <c r="BT50" s="19">
        <f t="shared" si="36"/>
        <v>0.11318681318681323</v>
      </c>
      <c r="BU50" s="19">
        <f t="shared" si="36"/>
        <v>0.16647791619479047</v>
      </c>
      <c r="BV50" s="19">
        <f t="shared" si="36"/>
        <v>0.10526315789473673</v>
      </c>
      <c r="BW50" s="19">
        <f t="shared" si="36"/>
        <v>0.13486842105263164</v>
      </c>
      <c r="BX50" s="19">
        <f t="shared" si="36"/>
        <v>0.1596828992072481</v>
      </c>
      <c r="BY50" s="19">
        <f t="shared" si="36"/>
        <v>3.5641547861507084E-2</v>
      </c>
      <c r="BZ50" s="19">
        <f t="shared" si="36"/>
        <v>0.12770562770562766</v>
      </c>
      <c r="CA50" s="19">
        <f t="shared" si="36"/>
        <v>0.1581858407079646</v>
      </c>
      <c r="CB50" s="19">
        <f t="shared" si="36"/>
        <v>8.00426894343651E-2</v>
      </c>
      <c r="CC50" s="19">
        <f t="shared" si="36"/>
        <v>0.15059588299024917</v>
      </c>
      <c r="CD50" s="19">
        <f t="shared" ref="CD50:EO50" si="37">CD32/BO32-1</f>
        <v>0.19956850053937436</v>
      </c>
      <c r="CE50" s="19">
        <f t="shared" si="37"/>
        <v>0.11316872427983538</v>
      </c>
      <c r="CF50" s="19">
        <f t="shared" si="37"/>
        <v>8.2568807339449712E-2</v>
      </c>
      <c r="CG50" s="19">
        <f t="shared" si="37"/>
        <v>0.11006289308176109</v>
      </c>
      <c r="CH50" s="19">
        <f t="shared" si="37"/>
        <v>8.0919080919080955E-2</v>
      </c>
      <c r="CI50" s="19">
        <f t="shared" si="37"/>
        <v>9.081934846989137E-2</v>
      </c>
      <c r="CJ50" s="19">
        <f t="shared" si="37"/>
        <v>0.12427184466019425</v>
      </c>
      <c r="CK50" s="19">
        <f t="shared" si="37"/>
        <v>0.125</v>
      </c>
      <c r="CL50" s="19">
        <f t="shared" si="37"/>
        <v>9.5652173913043592E-2</v>
      </c>
      <c r="CM50" s="19">
        <f t="shared" si="37"/>
        <v>0.150390625</v>
      </c>
      <c r="CN50" s="19">
        <f t="shared" si="37"/>
        <v>0.21140609636184848</v>
      </c>
      <c r="CO50" s="19">
        <f t="shared" si="37"/>
        <v>0.11324376199616126</v>
      </c>
      <c r="CP50" s="19">
        <f t="shared" si="37"/>
        <v>0.1098376313276026</v>
      </c>
      <c r="CQ50" s="19">
        <f t="shared" si="37"/>
        <v>0.13735177865612647</v>
      </c>
      <c r="CR50" s="19">
        <f t="shared" si="37"/>
        <v>0.16101694915254239</v>
      </c>
      <c r="CS50" s="19">
        <f t="shared" si="37"/>
        <v>0.11241007194244612</v>
      </c>
      <c r="CT50" s="19">
        <f t="shared" si="37"/>
        <v>0.13585951940850283</v>
      </c>
      <c r="CU50" s="19">
        <f t="shared" si="37"/>
        <v>0.13559322033898291</v>
      </c>
      <c r="CV50" s="19">
        <f t="shared" si="37"/>
        <v>0.15108593012275739</v>
      </c>
      <c r="CW50" s="19">
        <f t="shared" si="37"/>
        <v>8.9648798521256845E-2</v>
      </c>
      <c r="CX50" s="19">
        <f t="shared" si="37"/>
        <v>8.5067873303167563E-2</v>
      </c>
      <c r="CY50" s="19">
        <f t="shared" si="37"/>
        <v>-1.1226252158894612E-2</v>
      </c>
      <c r="CZ50" s="19">
        <f t="shared" si="37"/>
        <v>-4.1446208112874805E-2</v>
      </c>
      <c r="DA50" s="19">
        <f t="shared" si="37"/>
        <v>-4.585537918871252E-2</v>
      </c>
      <c r="DB50" s="19">
        <f t="shared" si="37"/>
        <v>-5.5178268251273366E-2</v>
      </c>
      <c r="DC50" s="19">
        <f t="shared" si="37"/>
        <v>-0.17451298701298701</v>
      </c>
      <c r="DD50" s="19">
        <f t="shared" si="37"/>
        <v>-0.19655172413793098</v>
      </c>
      <c r="DE50" s="19">
        <f t="shared" si="37"/>
        <v>-0.25387263339070565</v>
      </c>
      <c r="DF50" s="19">
        <f t="shared" si="37"/>
        <v>-0.30060816681146829</v>
      </c>
      <c r="DG50" s="19">
        <f t="shared" si="37"/>
        <v>-0.40064882400648816</v>
      </c>
      <c r="DH50" s="19">
        <f t="shared" si="37"/>
        <v>-0.41067097817299913</v>
      </c>
      <c r="DI50" s="19">
        <f t="shared" si="37"/>
        <v>-0.37184703010577702</v>
      </c>
      <c r="DJ50" s="19">
        <f t="shared" si="37"/>
        <v>-0.38805970149253732</v>
      </c>
      <c r="DK50" s="19">
        <f t="shared" si="37"/>
        <v>-0.365053322395406</v>
      </c>
      <c r="DL50" s="19">
        <f t="shared" si="37"/>
        <v>-0.32400339270568279</v>
      </c>
      <c r="DM50" s="19">
        <f t="shared" si="37"/>
        <v>-0.29774812343619683</v>
      </c>
      <c r="DN50" s="19">
        <f t="shared" si="37"/>
        <v>-0.26986899563318778</v>
      </c>
      <c r="DO50" s="19">
        <f t="shared" si="37"/>
        <v>-0.20239190432382703</v>
      </c>
      <c r="DP50" s="19">
        <f t="shared" si="37"/>
        <v>-0.23844731977818856</v>
      </c>
      <c r="DQ50" s="19">
        <f t="shared" si="37"/>
        <v>-0.22371967654986513</v>
      </c>
      <c r="DR50" s="19">
        <f t="shared" si="37"/>
        <v>-0.16027531956735497</v>
      </c>
      <c r="DS50" s="19">
        <f t="shared" si="37"/>
        <v>-4.5064377682403456E-2</v>
      </c>
      <c r="DT50" s="19">
        <f t="shared" si="37"/>
        <v>2.0761245674740358E-2</v>
      </c>
      <c r="DU50" s="19">
        <f t="shared" si="37"/>
        <v>0.16521739130434776</v>
      </c>
      <c r="DV50" s="19">
        <f t="shared" si="37"/>
        <v>0.30581867388362638</v>
      </c>
      <c r="DW50" s="19">
        <f t="shared" si="37"/>
        <v>0.35390946502057608</v>
      </c>
      <c r="DX50" s="19">
        <f t="shared" si="37"/>
        <v>0.31994818652849744</v>
      </c>
      <c r="DY50" s="19">
        <f t="shared" si="37"/>
        <v>0.34823848238482391</v>
      </c>
      <c r="DZ50" s="19">
        <f t="shared" si="37"/>
        <v>0.35658914728682167</v>
      </c>
      <c r="EA50" s="19">
        <f t="shared" si="37"/>
        <v>0.2823086574654956</v>
      </c>
      <c r="EB50" s="19">
        <f t="shared" si="37"/>
        <v>0.21496437054631823</v>
      </c>
      <c r="EC50" s="19">
        <f t="shared" si="37"/>
        <v>0.33732057416267947</v>
      </c>
      <c r="ED50" s="19">
        <f t="shared" si="37"/>
        <v>0.2145328719723183</v>
      </c>
      <c r="EE50" s="19">
        <f t="shared" si="37"/>
        <v>0.33495145631067946</v>
      </c>
      <c r="EF50" s="19">
        <f t="shared" si="37"/>
        <v>0.31134259259259256</v>
      </c>
      <c r="EG50" s="19">
        <f t="shared" si="37"/>
        <v>0.2447306791569086</v>
      </c>
      <c r="EH50" s="19">
        <f t="shared" si="37"/>
        <v>0.23483146067415728</v>
      </c>
      <c r="EI50" s="19">
        <f t="shared" si="37"/>
        <v>0.30960451977401138</v>
      </c>
      <c r="EJ50" s="19">
        <f t="shared" si="37"/>
        <v>0.24733475479744138</v>
      </c>
      <c r="EK50" s="19">
        <f t="shared" si="37"/>
        <v>0.13678756476683951</v>
      </c>
      <c r="EL50" s="19">
        <f t="shared" si="37"/>
        <v>0.11246200607902734</v>
      </c>
      <c r="EM50" s="19">
        <f t="shared" si="37"/>
        <v>3.3366045142296352E-2</v>
      </c>
      <c r="EN50" s="19">
        <f t="shared" si="37"/>
        <v>9.2462311557788945E-2</v>
      </c>
      <c r="EO50" s="19">
        <f t="shared" si="37"/>
        <v>-4.761904761904745E-3</v>
      </c>
      <c r="EP50" s="19">
        <f t="shared" ref="EP50:GB50" si="38">EP32/EA32-1</f>
        <v>4.2074363992172126E-2</v>
      </c>
      <c r="EQ50" s="19">
        <f t="shared" si="38"/>
        <v>8.7976539589442737E-3</v>
      </c>
      <c r="ER50" s="19">
        <f t="shared" si="38"/>
        <v>-5.9033989266547349E-2</v>
      </c>
      <c r="ES50" s="19">
        <f t="shared" si="38"/>
        <v>4.7483380816714105E-2</v>
      </c>
      <c r="ET50" s="19">
        <f t="shared" si="38"/>
        <v>-3.7272727272727235E-2</v>
      </c>
      <c r="EU50" s="19">
        <f t="shared" si="38"/>
        <v>-4.5895851721094449E-2</v>
      </c>
      <c r="EV50" s="19">
        <f t="shared" si="38"/>
        <v>-8.4666039510817859E-3</v>
      </c>
      <c r="EW50" s="19">
        <f t="shared" si="38"/>
        <v>-3.2757051865332176E-2</v>
      </c>
      <c r="EX50" s="19">
        <f t="shared" si="38"/>
        <v>-9.6635030198446992E-2</v>
      </c>
      <c r="EY50" s="19">
        <f t="shared" si="38"/>
        <v>-0.11880341880341883</v>
      </c>
      <c r="EZ50" s="19">
        <f t="shared" si="38"/>
        <v>-1.4585232452142272E-2</v>
      </c>
      <c r="FA50" s="19">
        <f t="shared" si="38"/>
        <v>-5.1912568306010987E-2</v>
      </c>
      <c r="FB50" s="19">
        <f t="shared" si="38"/>
        <v>-1.8993352326686086E-3</v>
      </c>
      <c r="FC50" s="19">
        <f t="shared" si="38"/>
        <v>-3.2198712051517919E-2</v>
      </c>
      <c r="FD50" s="19">
        <f t="shared" si="38"/>
        <v>3.8277511961722466E-2</v>
      </c>
      <c r="FE50" s="19">
        <f t="shared" si="38"/>
        <v>3.0046948356807546E-2</v>
      </c>
      <c r="FF50" s="19">
        <f t="shared" si="38"/>
        <v>2.8100775193798277E-2</v>
      </c>
      <c r="FG50" s="19">
        <f t="shared" si="38"/>
        <v>1.4258555133079831E-2</v>
      </c>
      <c r="FH50" s="19">
        <f t="shared" si="38"/>
        <v>4.7144152311876741E-2</v>
      </c>
      <c r="FI50" s="19">
        <f t="shared" si="38"/>
        <v>3.7771482530689404E-2</v>
      </c>
      <c r="FJ50" s="19">
        <f t="shared" si="38"/>
        <v>2.6827012025901986E-2</v>
      </c>
      <c r="FK50" s="19">
        <f t="shared" si="38"/>
        <v>9.4876660341556063E-2</v>
      </c>
      <c r="FL50" s="19">
        <f t="shared" si="38"/>
        <v>4.1392285983066879E-2</v>
      </c>
      <c r="FM50" s="19">
        <f t="shared" si="38"/>
        <v>9.1690544412607489E-2</v>
      </c>
      <c r="FN50" s="19">
        <f t="shared" si="38"/>
        <v>0.10184287099903</v>
      </c>
      <c r="FO50" s="19">
        <f t="shared" si="38"/>
        <v>5.8279370952821541E-2</v>
      </c>
      <c r="FP50" s="19">
        <f t="shared" si="38"/>
        <v>0.10566762728146006</v>
      </c>
      <c r="FQ50" s="19">
        <f t="shared" si="38"/>
        <v>6.3748810656517607E-2</v>
      </c>
      <c r="FR50" s="19">
        <f t="shared" si="38"/>
        <v>9.3155893536121637E-2</v>
      </c>
      <c r="FS50" s="19">
        <f t="shared" si="38"/>
        <v>1.7511520737327313E-2</v>
      </c>
      <c r="FT50" s="19">
        <f t="shared" si="38"/>
        <v>-1.0027347310847867E-2</v>
      </c>
      <c r="FU50" s="19">
        <f t="shared" si="38"/>
        <v>0.14137606032045236</v>
      </c>
      <c r="FV50" s="19">
        <f t="shared" si="38"/>
        <v>4.6860356138706649E-2</v>
      </c>
      <c r="FW50" s="19">
        <f t="shared" si="38"/>
        <v>-1.2121212121212199E-2</v>
      </c>
      <c r="FX50" s="19">
        <f t="shared" si="38"/>
        <v>5.9144676979071775E-2</v>
      </c>
      <c r="FY50" s="19">
        <f t="shared" si="38"/>
        <v>3.0630630630630762E-2</v>
      </c>
      <c r="FZ50" s="19">
        <f t="shared" si="38"/>
        <v>2.8596187175043308E-2</v>
      </c>
      <c r="GA50" s="19">
        <f t="shared" si="38"/>
        <v>4.9683830171635135E-2</v>
      </c>
      <c r="GB50" s="19">
        <f t="shared" si="38"/>
        <v>0</v>
      </c>
      <c r="GC50" s="19">
        <f t="shared" si="27"/>
        <v>2.464788732394374E-2</v>
      </c>
      <c r="GD50" s="19">
        <f t="shared" si="28"/>
        <v>3.8461538461538325E-2</v>
      </c>
      <c r="GE50" s="19">
        <f t="shared" si="29"/>
        <v>1.5638575152041811E-2</v>
      </c>
      <c r="GF50" s="19">
        <f t="shared" si="30"/>
        <v>8.8550983899821079E-2</v>
      </c>
      <c r="GG50" s="19">
        <f t="shared" si="31"/>
        <v>3.2173913043478386E-2</v>
      </c>
      <c r="GH50" s="19">
        <f t="shared" si="32"/>
        <v>4.8913043478260754E-2</v>
      </c>
      <c r="GI50" s="19">
        <f t="shared" si="33"/>
        <v>4.6961325966850875E-2</v>
      </c>
      <c r="GJ50" s="19">
        <f t="shared" si="34"/>
        <v>-5.5326176713459851E-2</v>
      </c>
      <c r="GK50" s="19">
        <f t="shared" si="35"/>
        <v>3.1333930170098556E-2</v>
      </c>
    </row>
    <row r="51" spans="1:210" x14ac:dyDescent="0.3">
      <c r="A51" s="22" t="s">
        <v>135</v>
      </c>
      <c r="B51" t="s">
        <v>136</v>
      </c>
      <c r="R51" s="19">
        <f t="shared" ref="R51:CC51" si="39">R33/C33-1</f>
        <v>7.5451647183847115E-2</v>
      </c>
      <c r="S51" s="19">
        <f t="shared" si="39"/>
        <v>5.2523171987641781E-2</v>
      </c>
      <c r="T51" s="19">
        <f t="shared" si="39"/>
        <v>5.888324873096451E-2</v>
      </c>
      <c r="U51" s="19">
        <f t="shared" si="39"/>
        <v>4.5824847250509171E-2</v>
      </c>
      <c r="V51" s="19">
        <f t="shared" si="39"/>
        <v>3.0120481927710774E-2</v>
      </c>
      <c r="W51" s="19">
        <f t="shared" si="39"/>
        <v>-1.4985014985015033E-2</v>
      </c>
      <c r="X51" s="19">
        <f t="shared" si="39"/>
        <v>1.7085427135678399E-2</v>
      </c>
      <c r="Y51" s="19">
        <f t="shared" si="39"/>
        <v>1.102204408817653E-2</v>
      </c>
      <c r="Z51" s="19">
        <f t="shared" si="39"/>
        <v>-1.0721247563352798E-2</v>
      </c>
      <c r="AA51" s="19">
        <f t="shared" si="39"/>
        <v>3.4205231388329871E-2</v>
      </c>
      <c r="AB51" s="19">
        <f t="shared" si="39"/>
        <v>-2.4826216484607699E-2</v>
      </c>
      <c r="AC51" s="19">
        <f t="shared" si="39"/>
        <v>5.8422590068158975E-3</v>
      </c>
      <c r="AD51" s="19">
        <f t="shared" si="39"/>
        <v>-1.747572815533982E-2</v>
      </c>
      <c r="AE51" s="19">
        <f t="shared" si="39"/>
        <v>-2.378592666005952E-2</v>
      </c>
      <c r="AF51" s="19">
        <f t="shared" si="39"/>
        <v>-2.589641434262957E-2</v>
      </c>
      <c r="AG51" s="19">
        <f t="shared" si="39"/>
        <v>-1.8774703557312256E-2</v>
      </c>
      <c r="AH51" s="19">
        <f t="shared" si="39"/>
        <v>-3.131115459882583E-2</v>
      </c>
      <c r="AI51" s="19">
        <f t="shared" si="39"/>
        <v>-2.0134228187919434E-2</v>
      </c>
      <c r="AJ51" s="19">
        <f t="shared" si="39"/>
        <v>-2.2395326192794496E-2</v>
      </c>
      <c r="AK51" s="19">
        <f t="shared" si="39"/>
        <v>-7.7972709551656916E-3</v>
      </c>
      <c r="AL51" s="19">
        <f t="shared" si="39"/>
        <v>-9.1277890466530121E-3</v>
      </c>
      <c r="AM51" s="19">
        <f t="shared" si="39"/>
        <v>-1.1857707509881465E-2</v>
      </c>
      <c r="AN51" s="19">
        <f t="shared" si="39"/>
        <v>-1.5857284440039754E-2</v>
      </c>
      <c r="AO51" s="19">
        <f t="shared" si="39"/>
        <v>-4.5320197044334876E-2</v>
      </c>
      <c r="AP51" s="19">
        <f t="shared" si="39"/>
        <v>-4.8638132295719894E-2</v>
      </c>
      <c r="AQ51" s="19">
        <f t="shared" si="39"/>
        <v>-1.323828920570258E-2</v>
      </c>
      <c r="AR51" s="19">
        <f t="shared" si="39"/>
        <v>-5.6147144240077385E-2</v>
      </c>
      <c r="AS51" s="19">
        <f t="shared" si="39"/>
        <v>-2.9644268774703608E-2</v>
      </c>
      <c r="AT51" s="19">
        <f t="shared" si="39"/>
        <v>-1.1167512690355319E-2</v>
      </c>
      <c r="AU51" s="19">
        <f t="shared" si="39"/>
        <v>6.1349693251535609E-3</v>
      </c>
      <c r="AV51" s="19">
        <f t="shared" si="39"/>
        <v>2.7190332326284095E-2</v>
      </c>
      <c r="AW51" s="19">
        <f t="shared" si="39"/>
        <v>-1.4141414141414232E-2</v>
      </c>
      <c r="AX51" s="19">
        <f t="shared" si="39"/>
        <v>3.9138943248531177E-3</v>
      </c>
      <c r="AY51" s="19">
        <f t="shared" si="39"/>
        <v>-2.8884462151394508E-2</v>
      </c>
      <c r="AZ51" s="19">
        <f t="shared" si="39"/>
        <v>-3.7328094302554016E-2</v>
      </c>
      <c r="BA51" s="19">
        <f t="shared" si="39"/>
        <v>3.0706243602864891E-3</v>
      </c>
      <c r="BB51" s="19">
        <f t="shared" si="39"/>
        <v>8.0000000000000071E-3</v>
      </c>
      <c r="BC51" s="19">
        <f t="shared" si="39"/>
        <v>-5.0352467270896595E-3</v>
      </c>
      <c r="BD51" s="19">
        <f t="shared" si="39"/>
        <v>-1.0319917440660964E-3</v>
      </c>
      <c r="BE51" s="19">
        <f t="shared" si="39"/>
        <v>3.3742331288343586E-2</v>
      </c>
      <c r="BF51" s="19">
        <f t="shared" si="39"/>
        <v>0</v>
      </c>
      <c r="BG51" s="19">
        <f t="shared" si="39"/>
        <v>8.2051282051280872E-3</v>
      </c>
      <c r="BH51" s="19">
        <f t="shared" si="39"/>
        <v>-1.0183299389002753E-3</v>
      </c>
      <c r="BI51" s="19">
        <f t="shared" si="39"/>
        <v>7.1868583162215671E-3</v>
      </c>
      <c r="BJ51" s="19">
        <f t="shared" si="39"/>
        <v>1.4227642276422703E-2</v>
      </c>
      <c r="BK51" s="19">
        <f t="shared" si="39"/>
        <v>1.4705882352941124E-2</v>
      </c>
      <c r="BL51" s="19">
        <f t="shared" si="39"/>
        <v>6.3524590163934525E-2</v>
      </c>
      <c r="BM51" s="19">
        <f t="shared" si="39"/>
        <v>1.949317738791434E-2</v>
      </c>
      <c r="BN51" s="19">
        <f t="shared" si="39"/>
        <v>5.7435897435897276E-2</v>
      </c>
      <c r="BO51" s="19">
        <f t="shared" si="39"/>
        <v>4.6938775510203978E-2</v>
      </c>
      <c r="BP51" s="19">
        <f t="shared" si="39"/>
        <v>5.7142857142857162E-2</v>
      </c>
      <c r="BQ51" s="19">
        <f t="shared" si="39"/>
        <v>4.4642857142857206E-2</v>
      </c>
      <c r="BR51" s="19">
        <f t="shared" si="39"/>
        <v>5.5668016194331926E-2</v>
      </c>
      <c r="BS51" s="19">
        <f t="shared" si="39"/>
        <v>7.1280991735537258E-2</v>
      </c>
      <c r="BT51" s="19">
        <f t="shared" si="39"/>
        <v>3.7586547972304762E-2</v>
      </c>
      <c r="BU51" s="19">
        <f t="shared" si="39"/>
        <v>8.6687306501547878E-2</v>
      </c>
      <c r="BV51" s="19">
        <f t="shared" si="39"/>
        <v>7.3245167853509763E-2</v>
      </c>
      <c r="BW51" s="19">
        <f t="shared" si="39"/>
        <v>6.9317023445463866E-2</v>
      </c>
      <c r="BX51" s="19">
        <f t="shared" si="39"/>
        <v>9.1743119266055162E-2</v>
      </c>
      <c r="BY51" s="19">
        <f t="shared" si="39"/>
        <v>6.6132264529058293E-2</v>
      </c>
      <c r="BZ51" s="19">
        <f t="shared" si="39"/>
        <v>4.6376811594202927E-2</v>
      </c>
      <c r="CA51" s="19">
        <f t="shared" si="39"/>
        <v>4.9132947976878727E-2</v>
      </c>
      <c r="CB51" s="19">
        <f t="shared" si="39"/>
        <v>0</v>
      </c>
      <c r="CC51" s="19">
        <f t="shared" si="39"/>
        <v>6.8865179437439528E-2</v>
      </c>
      <c r="CD51" s="19">
        <f t="shared" ref="CD51:EO51" si="40">CD33/BO33-1</f>
        <v>8.284600389863539E-2</v>
      </c>
      <c r="CE51" s="19">
        <f t="shared" si="40"/>
        <v>5.9845559845559837E-2</v>
      </c>
      <c r="CF51" s="19">
        <f t="shared" si="40"/>
        <v>5.4131054131054235E-2</v>
      </c>
      <c r="CG51" s="19">
        <f t="shared" si="40"/>
        <v>9.491850431447757E-2</v>
      </c>
      <c r="CH51" s="19">
        <f t="shared" si="40"/>
        <v>6.1716489874638292E-2</v>
      </c>
      <c r="CI51" s="19">
        <f t="shared" si="40"/>
        <v>6.3870352716873136E-2</v>
      </c>
      <c r="CJ51" s="19">
        <f t="shared" si="40"/>
        <v>8.8319088319088301E-2</v>
      </c>
      <c r="CK51" s="19">
        <f t="shared" si="40"/>
        <v>7.9620853080568876E-2</v>
      </c>
      <c r="CL51" s="19">
        <f t="shared" si="40"/>
        <v>8.9609151572926482E-2</v>
      </c>
      <c r="CM51" s="19">
        <f t="shared" si="40"/>
        <v>8.4967320261438051E-2</v>
      </c>
      <c r="CN51" s="19">
        <f t="shared" si="40"/>
        <v>0.10056390977443597</v>
      </c>
      <c r="CO51" s="19">
        <f t="shared" si="40"/>
        <v>7.1098799630655574E-2</v>
      </c>
      <c r="CP51" s="19">
        <f t="shared" si="40"/>
        <v>7.2543617998163334E-2</v>
      </c>
      <c r="CQ51" s="19">
        <f t="shared" si="40"/>
        <v>0.10898661567877643</v>
      </c>
      <c r="CR51" s="19">
        <f t="shared" si="40"/>
        <v>9.8911070780399291E-2</v>
      </c>
      <c r="CS51" s="19">
        <f t="shared" si="40"/>
        <v>4.5004500450045004E-2</v>
      </c>
      <c r="CT51" s="19">
        <f t="shared" si="40"/>
        <v>4.2805100182149447E-2</v>
      </c>
      <c r="CU51" s="19">
        <f t="shared" si="40"/>
        <v>3.3333333333333437E-2</v>
      </c>
      <c r="CV51" s="19">
        <f t="shared" si="40"/>
        <v>0</v>
      </c>
      <c r="CW51" s="19">
        <f t="shared" si="40"/>
        <v>1.5440508628519645E-2</v>
      </c>
      <c r="CX51" s="19">
        <f t="shared" si="40"/>
        <v>8.0645161290322509E-3</v>
      </c>
      <c r="CY51" s="19">
        <f t="shared" si="40"/>
        <v>-3.7521815008725978E-2</v>
      </c>
      <c r="CZ51" s="19">
        <f t="shared" si="40"/>
        <v>-2.6338893766461813E-2</v>
      </c>
      <c r="DA51" s="19">
        <f t="shared" si="40"/>
        <v>-4.4619422572178435E-2</v>
      </c>
      <c r="DB51" s="19">
        <f t="shared" si="40"/>
        <v>-3.9586919104991458E-2</v>
      </c>
      <c r="DC51" s="19">
        <f t="shared" si="40"/>
        <v>-6.7463706233988008E-2</v>
      </c>
      <c r="DD51" s="19">
        <f t="shared" si="40"/>
        <v>-7.413793103448274E-2</v>
      </c>
      <c r="DE51" s="19">
        <f t="shared" si="40"/>
        <v>-8.7328767123287743E-2</v>
      </c>
      <c r="DF51" s="19">
        <f t="shared" si="40"/>
        <v>-0.1103448275862069</v>
      </c>
      <c r="DG51" s="19">
        <f t="shared" si="40"/>
        <v>-0.19735755573905855</v>
      </c>
      <c r="DH51" s="19">
        <f t="shared" si="40"/>
        <v>-0.21102497846683899</v>
      </c>
      <c r="DI51" s="19">
        <f t="shared" si="40"/>
        <v>-0.19912663755458515</v>
      </c>
      <c r="DJ51" s="19">
        <f t="shared" si="40"/>
        <v>-0.18395815170008722</v>
      </c>
      <c r="DK51" s="19">
        <f t="shared" si="40"/>
        <v>-0.16987740805604212</v>
      </c>
      <c r="DL51" s="19">
        <f t="shared" si="40"/>
        <v>-0.15205724508050089</v>
      </c>
      <c r="DM51" s="19">
        <f t="shared" si="40"/>
        <v>-0.15822222222222215</v>
      </c>
      <c r="DN51" s="19">
        <f t="shared" si="40"/>
        <v>-0.16137805983680864</v>
      </c>
      <c r="DO51" s="19">
        <f t="shared" si="40"/>
        <v>-0.11361587015329133</v>
      </c>
      <c r="DP51" s="19">
        <f t="shared" si="40"/>
        <v>-0.10989010989010983</v>
      </c>
      <c r="DQ51" s="19">
        <f t="shared" si="40"/>
        <v>-0.11200716845878134</v>
      </c>
      <c r="DR51" s="19">
        <f t="shared" si="40"/>
        <v>-9.5238095238095233E-2</v>
      </c>
      <c r="DS51" s="19">
        <f t="shared" si="40"/>
        <v>-7.8212290502793325E-2</v>
      </c>
      <c r="DT51" s="19">
        <f t="shared" si="40"/>
        <v>-0.10975609756097549</v>
      </c>
      <c r="DU51" s="19">
        <f t="shared" si="40"/>
        <v>-3.488372093023262E-2</v>
      </c>
      <c r="DV51" s="19">
        <f t="shared" si="40"/>
        <v>7.2016460905350854E-3</v>
      </c>
      <c r="DW51" s="19">
        <f t="shared" si="40"/>
        <v>9.6069868995633412E-2</v>
      </c>
      <c r="DX51" s="19">
        <f t="shared" si="40"/>
        <v>0.10577971646673934</v>
      </c>
      <c r="DY51" s="19">
        <f t="shared" si="40"/>
        <v>6.5170940170940161E-2</v>
      </c>
      <c r="DZ51" s="19">
        <f t="shared" si="40"/>
        <v>4.9578059071730074E-2</v>
      </c>
      <c r="EA51" s="19">
        <f t="shared" si="40"/>
        <v>5.3797468354430444E-2</v>
      </c>
      <c r="EB51" s="19">
        <f t="shared" si="40"/>
        <v>6.863780359028504E-2</v>
      </c>
      <c r="EC51" s="19">
        <f t="shared" si="40"/>
        <v>9.6216216216216344E-2</v>
      </c>
      <c r="ED51" s="19">
        <f t="shared" si="40"/>
        <v>1.5259409969481164E-2</v>
      </c>
      <c r="EE51" s="19">
        <f t="shared" si="40"/>
        <v>4.0123456790123413E-2</v>
      </c>
      <c r="EF51" s="19">
        <f t="shared" si="40"/>
        <v>5.5499495459132131E-2</v>
      </c>
      <c r="EG51" s="19">
        <f t="shared" si="40"/>
        <v>3.4412955465587203E-2</v>
      </c>
      <c r="EH51" s="19">
        <f t="shared" si="40"/>
        <v>5.0505050505050608E-2</v>
      </c>
      <c r="EI51" s="19">
        <f t="shared" si="40"/>
        <v>8.4299262381454243E-2</v>
      </c>
      <c r="EJ51" s="19">
        <f t="shared" si="40"/>
        <v>1.3052208835341528E-2</v>
      </c>
      <c r="EK51" s="19">
        <f t="shared" si="40"/>
        <v>8.8866189989785349E-2</v>
      </c>
      <c r="EL51" s="19">
        <f t="shared" si="40"/>
        <v>1.294820717131473E-2</v>
      </c>
      <c r="EM51" s="19">
        <f t="shared" si="40"/>
        <v>1.9723865877712132E-2</v>
      </c>
      <c r="EN51" s="19">
        <f t="shared" si="40"/>
        <v>2.5075225677031021E-2</v>
      </c>
      <c r="EO51" s="19">
        <f t="shared" si="40"/>
        <v>2.6130653266331683E-2</v>
      </c>
      <c r="EP51" s="19">
        <f t="shared" ref="EP51:GB51" si="41">EP33/EA33-1</f>
        <v>1.3013013013013053E-2</v>
      </c>
      <c r="EQ51" s="19">
        <f t="shared" si="41"/>
        <v>-1.5810276679842028E-2</v>
      </c>
      <c r="ER51" s="19">
        <f t="shared" si="41"/>
        <v>-2.0710059171597739E-2</v>
      </c>
      <c r="ES51" s="19">
        <f t="shared" si="41"/>
        <v>4.7094188376753499E-2</v>
      </c>
      <c r="ET51" s="19">
        <f t="shared" si="41"/>
        <v>-2.4727992087042572E-2</v>
      </c>
      <c r="EU51" s="19">
        <f t="shared" si="41"/>
        <v>-1.4340344168260022E-2</v>
      </c>
      <c r="EV51" s="19">
        <f t="shared" si="41"/>
        <v>2.9354207436398383E-3</v>
      </c>
      <c r="EW51" s="19">
        <f t="shared" si="41"/>
        <v>-1.4423076923076872E-2</v>
      </c>
      <c r="EX51" s="19">
        <f t="shared" si="41"/>
        <v>3.8872691933915515E-3</v>
      </c>
      <c r="EY51" s="19">
        <f t="shared" si="41"/>
        <v>1.8830525272546916E-2</v>
      </c>
      <c r="EZ51" s="19">
        <f t="shared" si="41"/>
        <v>-3.3771106941838602E-2</v>
      </c>
      <c r="FA51" s="19">
        <f t="shared" si="41"/>
        <v>-3.9331366764995268E-3</v>
      </c>
      <c r="FB51" s="19">
        <f t="shared" si="41"/>
        <v>-1.934235976789167E-2</v>
      </c>
      <c r="FC51" s="19">
        <f t="shared" si="41"/>
        <v>-3.8160469667319008E-2</v>
      </c>
      <c r="FD51" s="19">
        <f t="shared" si="41"/>
        <v>-1.3712047012732542E-2</v>
      </c>
      <c r="FE51" s="19">
        <f t="shared" si="41"/>
        <v>-7.905138339920903E-3</v>
      </c>
      <c r="FF51" s="19">
        <f t="shared" si="41"/>
        <v>5.0200803212851364E-2</v>
      </c>
      <c r="FG51" s="19">
        <f t="shared" si="41"/>
        <v>3.3232628398791597E-2</v>
      </c>
      <c r="FH51" s="19">
        <f t="shared" si="41"/>
        <v>-2.5837320574162659E-2</v>
      </c>
      <c r="FI51" s="19">
        <f t="shared" si="41"/>
        <v>5.3752535496957465E-2</v>
      </c>
      <c r="FJ51" s="19">
        <f t="shared" si="41"/>
        <v>-8.7293889427739746E-3</v>
      </c>
      <c r="FK51" s="19">
        <f t="shared" si="41"/>
        <v>5.1707317073170778E-2</v>
      </c>
      <c r="FL51" s="19">
        <f t="shared" si="41"/>
        <v>3.8048780487804912E-2</v>
      </c>
      <c r="FM51" s="19">
        <f t="shared" si="41"/>
        <v>6.0987415295256531E-2</v>
      </c>
      <c r="FN51" s="19">
        <f t="shared" si="41"/>
        <v>6.809338521400754E-3</v>
      </c>
      <c r="FO51" s="19">
        <f t="shared" si="41"/>
        <v>7.087378640776687E-2</v>
      </c>
      <c r="FP51" s="19">
        <f t="shared" si="41"/>
        <v>7.9960513326752247E-2</v>
      </c>
      <c r="FQ51" s="19">
        <f t="shared" si="41"/>
        <v>1.4792899408283988E-2</v>
      </c>
      <c r="FR51" s="19">
        <f t="shared" si="41"/>
        <v>0.10274669379450674</v>
      </c>
      <c r="FS51" s="19">
        <f t="shared" si="41"/>
        <v>5.4617676266137005E-2</v>
      </c>
      <c r="FT51" s="19">
        <f t="shared" si="41"/>
        <v>6.3745019920318668E-2</v>
      </c>
      <c r="FU51" s="19">
        <f t="shared" si="41"/>
        <v>1.1472275334608151E-2</v>
      </c>
      <c r="FV51" s="19">
        <f t="shared" si="41"/>
        <v>5.0682261208577106E-2</v>
      </c>
      <c r="FW51" s="19">
        <f t="shared" si="41"/>
        <v>5.4027504911591251E-2</v>
      </c>
      <c r="FX51" s="19">
        <f t="shared" si="41"/>
        <v>3.7536092396535103E-2</v>
      </c>
      <c r="FY51" s="19">
        <f t="shared" si="41"/>
        <v>6.3600782778864939E-2</v>
      </c>
      <c r="FZ51" s="19">
        <f t="shared" si="41"/>
        <v>-1.8552875695732829E-2</v>
      </c>
      <c r="GA51" s="19">
        <f t="shared" si="41"/>
        <v>1.4097744360902276E-2</v>
      </c>
      <c r="GB51" s="19">
        <f t="shared" si="41"/>
        <v>1.4598540145985384E-2</v>
      </c>
      <c r="GC51" s="19">
        <f t="shared" si="27"/>
        <v>2.801932367149762E-2</v>
      </c>
      <c r="GD51" s="19">
        <f t="shared" si="28"/>
        <v>7.2529465095194645E-3</v>
      </c>
      <c r="GE51" s="19">
        <f t="shared" si="29"/>
        <v>8.2266910420474293E-3</v>
      </c>
      <c r="GF51" s="19">
        <f t="shared" si="30"/>
        <v>8.0660835762876637E-2</v>
      </c>
      <c r="GG51" s="19">
        <f t="shared" si="31"/>
        <v>0</v>
      </c>
      <c r="GH51" s="19">
        <f t="shared" si="32"/>
        <v>9.416195856872811E-4</v>
      </c>
      <c r="GI51" s="19">
        <f t="shared" si="33"/>
        <v>1.2172284644194731E-2</v>
      </c>
      <c r="GJ51" s="19">
        <f t="shared" si="34"/>
        <v>6.1436672967863926E-2</v>
      </c>
      <c r="GK51" s="19">
        <f t="shared" si="35"/>
        <v>1.3914656771799594E-2</v>
      </c>
    </row>
    <row r="54" spans="1:210" x14ac:dyDescent="0.3">
      <c r="A54" s="23" t="s">
        <v>122</v>
      </c>
      <c r="B54" t="s">
        <v>2</v>
      </c>
    </row>
    <row r="55" spans="1:210" x14ac:dyDescent="0.3">
      <c r="A55" s="23" t="s">
        <v>123</v>
      </c>
      <c r="B55" s="7" t="s">
        <v>38</v>
      </c>
      <c r="C55" s="7">
        <f>_xll.BDH($B$20,$B$19,"1/1/2000","","Dir=H","Dts=S","Sort=A","Quote=C","QtTyp=Y","Days=T","Per=cm","DtFmt=D","UseDPDF=Y","cols=208;rows=2")</f>
        <v>36556</v>
      </c>
      <c r="D55" s="7">
        <v>36585</v>
      </c>
      <c r="E55" s="7">
        <v>36616</v>
      </c>
      <c r="F55" s="7">
        <v>36646</v>
      </c>
      <c r="G55" s="7">
        <v>36677</v>
      </c>
      <c r="H55" s="7">
        <v>36707</v>
      </c>
      <c r="I55" s="7">
        <v>36738</v>
      </c>
      <c r="J55" s="7">
        <v>36769</v>
      </c>
      <c r="K55" s="7">
        <v>36799</v>
      </c>
      <c r="L55" s="7">
        <v>36830</v>
      </c>
      <c r="M55" s="7">
        <v>36860</v>
      </c>
      <c r="N55" s="7">
        <v>36891</v>
      </c>
      <c r="O55" s="7">
        <v>36922</v>
      </c>
      <c r="P55" s="7">
        <v>36950</v>
      </c>
      <c r="Q55" s="7">
        <v>36981</v>
      </c>
      <c r="R55" s="7">
        <v>37011</v>
      </c>
      <c r="S55" s="7">
        <v>37042</v>
      </c>
      <c r="T55" s="7">
        <v>37072</v>
      </c>
      <c r="U55" s="7">
        <v>37103</v>
      </c>
      <c r="V55" s="7">
        <v>37134</v>
      </c>
      <c r="W55" s="7">
        <v>37164</v>
      </c>
      <c r="X55" s="7">
        <v>37195</v>
      </c>
      <c r="Y55" s="7">
        <v>37225</v>
      </c>
      <c r="Z55" s="7">
        <v>37256</v>
      </c>
      <c r="AA55" s="7">
        <v>37287</v>
      </c>
      <c r="AB55" s="7">
        <v>37315</v>
      </c>
      <c r="AC55" s="7">
        <v>37346</v>
      </c>
      <c r="AD55" s="7">
        <v>37376</v>
      </c>
      <c r="AE55" s="7">
        <v>37407</v>
      </c>
      <c r="AF55" s="7">
        <v>37437</v>
      </c>
      <c r="AG55" s="7">
        <v>37468</v>
      </c>
      <c r="AH55" s="7">
        <v>37499</v>
      </c>
      <c r="AI55" s="7">
        <v>37529</v>
      </c>
      <c r="AJ55" s="7">
        <v>37560</v>
      </c>
      <c r="AK55" s="7">
        <v>37590</v>
      </c>
      <c r="AL55" s="7">
        <v>37621</v>
      </c>
      <c r="AM55" s="7">
        <v>37652</v>
      </c>
      <c r="AN55" s="7">
        <v>37680</v>
      </c>
      <c r="AO55" s="7">
        <v>37711</v>
      </c>
      <c r="AP55" s="7">
        <v>37741</v>
      </c>
      <c r="AQ55" s="7">
        <v>37772</v>
      </c>
      <c r="AR55" s="7">
        <v>37802</v>
      </c>
      <c r="AS55" s="7">
        <v>37833</v>
      </c>
      <c r="AT55" s="7">
        <v>37864</v>
      </c>
      <c r="AU55" s="7">
        <v>37894</v>
      </c>
      <c r="AV55" s="7">
        <v>37925</v>
      </c>
      <c r="AW55" s="7">
        <v>37955</v>
      </c>
      <c r="AX55" s="7">
        <v>37986</v>
      </c>
      <c r="AY55" s="7">
        <v>38017</v>
      </c>
      <c r="AZ55" s="7">
        <v>38046</v>
      </c>
      <c r="BA55" s="7">
        <v>38077</v>
      </c>
      <c r="BB55" s="7">
        <v>38107</v>
      </c>
      <c r="BC55" s="7">
        <v>38138</v>
      </c>
      <c r="BD55" s="7">
        <v>38168</v>
      </c>
      <c r="BE55" s="7">
        <v>38199</v>
      </c>
      <c r="BF55" s="7">
        <v>38230</v>
      </c>
      <c r="BG55" s="7">
        <v>38260</v>
      </c>
      <c r="BH55" s="7">
        <v>38291</v>
      </c>
      <c r="BI55" s="7">
        <v>38321</v>
      </c>
      <c r="BJ55" s="7">
        <v>38352</v>
      </c>
      <c r="BK55" s="7">
        <v>38383</v>
      </c>
      <c r="BL55" s="7">
        <v>38411</v>
      </c>
      <c r="BM55" s="7">
        <v>38442</v>
      </c>
      <c r="BN55" s="7">
        <v>38472</v>
      </c>
      <c r="BO55" s="7">
        <v>38503</v>
      </c>
      <c r="BP55" s="7">
        <v>38533</v>
      </c>
      <c r="BQ55" s="7">
        <v>38564</v>
      </c>
      <c r="BR55" s="7">
        <v>38595</v>
      </c>
      <c r="BS55" s="7">
        <v>38625</v>
      </c>
      <c r="BT55" s="7">
        <v>38656</v>
      </c>
      <c r="BU55" s="7">
        <v>38686</v>
      </c>
      <c r="BV55" s="7">
        <v>38717</v>
      </c>
      <c r="BW55" s="7">
        <v>38748</v>
      </c>
      <c r="BX55" s="7">
        <v>38776</v>
      </c>
      <c r="BY55" s="7">
        <v>38807</v>
      </c>
      <c r="BZ55" s="7">
        <v>38837</v>
      </c>
      <c r="CA55" s="7">
        <v>38868</v>
      </c>
      <c r="CB55" s="7">
        <v>38898</v>
      </c>
      <c r="CC55" s="7">
        <v>38929</v>
      </c>
      <c r="CD55" s="7">
        <v>38960</v>
      </c>
      <c r="CE55" s="7">
        <v>38990</v>
      </c>
      <c r="CF55" s="7">
        <v>39021</v>
      </c>
      <c r="CG55" s="7">
        <v>39051</v>
      </c>
      <c r="CH55" s="7">
        <v>39082</v>
      </c>
      <c r="CI55" s="7">
        <v>39113</v>
      </c>
      <c r="CJ55" s="7">
        <v>39141</v>
      </c>
      <c r="CK55" s="7">
        <v>39172</v>
      </c>
      <c r="CL55" s="7">
        <v>39202</v>
      </c>
      <c r="CM55" s="7">
        <v>39233</v>
      </c>
      <c r="CN55" s="7">
        <v>39263</v>
      </c>
      <c r="CO55" s="7">
        <v>39294</v>
      </c>
      <c r="CP55" s="7">
        <v>39325</v>
      </c>
      <c r="CQ55" s="7">
        <v>39355</v>
      </c>
      <c r="CR55" s="7">
        <v>39386</v>
      </c>
      <c r="CS55" s="7">
        <v>39416</v>
      </c>
      <c r="CT55" s="7">
        <v>39447</v>
      </c>
      <c r="CU55" s="7">
        <v>39478</v>
      </c>
      <c r="CV55" s="7">
        <v>39507</v>
      </c>
      <c r="CW55" s="7">
        <v>39538</v>
      </c>
      <c r="CX55" s="7">
        <v>39568</v>
      </c>
      <c r="CY55" s="7">
        <v>39599</v>
      </c>
      <c r="CZ55" s="7">
        <v>39629</v>
      </c>
      <c r="DA55" s="7">
        <v>39660</v>
      </c>
      <c r="DB55" s="7">
        <v>39691</v>
      </c>
      <c r="DC55" s="7">
        <v>39721</v>
      </c>
      <c r="DD55" s="7">
        <v>39752</v>
      </c>
      <c r="DE55" s="7">
        <v>39782</v>
      </c>
      <c r="DF55" s="7">
        <v>39813</v>
      </c>
      <c r="DG55" s="7">
        <v>39844</v>
      </c>
      <c r="DH55" s="7">
        <v>39872</v>
      </c>
      <c r="DI55" s="7">
        <v>39903</v>
      </c>
      <c r="DJ55" s="7">
        <v>39933</v>
      </c>
      <c r="DK55" s="7">
        <v>39964</v>
      </c>
      <c r="DL55" s="7">
        <v>39994</v>
      </c>
      <c r="DM55" s="7">
        <v>40025</v>
      </c>
      <c r="DN55" s="7">
        <v>40056</v>
      </c>
      <c r="DO55" s="7">
        <v>40086</v>
      </c>
      <c r="DP55" s="7">
        <v>40117</v>
      </c>
      <c r="DQ55" s="7">
        <v>40147</v>
      </c>
      <c r="DR55" s="7">
        <v>40178</v>
      </c>
      <c r="DS55" s="7">
        <v>40209</v>
      </c>
      <c r="DT55" s="7">
        <v>40237</v>
      </c>
      <c r="DU55" s="7">
        <v>40268</v>
      </c>
      <c r="DV55" s="7">
        <v>40298</v>
      </c>
      <c r="DW55" s="7">
        <v>40329</v>
      </c>
      <c r="DX55" s="7">
        <v>40359</v>
      </c>
      <c r="DY55" s="7">
        <v>40390</v>
      </c>
      <c r="DZ55" s="7">
        <v>40421</v>
      </c>
      <c r="EA55" s="7">
        <v>40451</v>
      </c>
      <c r="EB55" s="7">
        <v>40482</v>
      </c>
      <c r="EC55" s="7">
        <v>40512</v>
      </c>
      <c r="ED55" s="7">
        <v>40543</v>
      </c>
      <c r="EE55" s="7">
        <v>40574</v>
      </c>
      <c r="EF55" s="7">
        <v>40602</v>
      </c>
      <c r="EG55" s="7">
        <v>40633</v>
      </c>
      <c r="EH55" s="7">
        <v>40663</v>
      </c>
      <c r="EI55" s="7">
        <v>40694</v>
      </c>
      <c r="EJ55" s="7">
        <v>40724</v>
      </c>
      <c r="EK55" s="7">
        <v>40755</v>
      </c>
      <c r="EL55" s="7">
        <v>40786</v>
      </c>
      <c r="EM55" s="7">
        <v>40816</v>
      </c>
      <c r="EN55" s="7">
        <v>40847</v>
      </c>
      <c r="EO55" s="7">
        <v>40877</v>
      </c>
      <c r="EP55" s="7">
        <v>40908</v>
      </c>
      <c r="EQ55" s="7">
        <v>40939</v>
      </c>
      <c r="ER55" s="7">
        <v>40968</v>
      </c>
      <c r="ES55" s="7">
        <v>40999</v>
      </c>
      <c r="ET55" s="7">
        <v>41029</v>
      </c>
      <c r="EU55" s="7">
        <v>41060</v>
      </c>
      <c r="EV55" s="7">
        <v>41090</v>
      </c>
      <c r="EW55" s="7">
        <v>41121</v>
      </c>
      <c r="EX55" s="7">
        <v>41152</v>
      </c>
      <c r="EY55" s="7">
        <v>41182</v>
      </c>
      <c r="EZ55" s="7">
        <v>41213</v>
      </c>
      <c r="FA55" s="7">
        <v>41243</v>
      </c>
      <c r="FB55" s="7">
        <v>41274</v>
      </c>
      <c r="FC55" s="7">
        <v>41305</v>
      </c>
      <c r="FD55" s="7">
        <v>41333</v>
      </c>
      <c r="FE55" s="7">
        <v>41364</v>
      </c>
      <c r="FF55" s="7">
        <v>41394</v>
      </c>
      <c r="FG55" s="7">
        <v>41425</v>
      </c>
      <c r="FH55" s="7">
        <v>41455</v>
      </c>
      <c r="FI55" s="7">
        <v>41486</v>
      </c>
      <c r="FJ55" s="7">
        <v>41517</v>
      </c>
      <c r="FK55" s="7">
        <v>41547</v>
      </c>
      <c r="FL55" s="7">
        <v>41578</v>
      </c>
      <c r="FM55" s="7">
        <v>41608</v>
      </c>
      <c r="FN55" s="7">
        <v>41639</v>
      </c>
      <c r="FO55" s="7">
        <v>41670</v>
      </c>
      <c r="FP55" s="7">
        <v>41698</v>
      </c>
      <c r="FQ55" s="7">
        <v>41729</v>
      </c>
      <c r="FR55" s="7">
        <v>41759</v>
      </c>
      <c r="FS55" s="7">
        <v>41790</v>
      </c>
      <c r="FT55" s="7">
        <v>41820</v>
      </c>
      <c r="FU55" s="7">
        <v>41851</v>
      </c>
      <c r="FV55" s="7">
        <v>41882</v>
      </c>
      <c r="FW55" s="7">
        <v>41912</v>
      </c>
      <c r="FX55" s="7">
        <v>41943</v>
      </c>
      <c r="FY55" s="7">
        <v>41973</v>
      </c>
      <c r="FZ55" s="7">
        <v>42004</v>
      </c>
      <c r="GA55" s="7">
        <v>42035</v>
      </c>
      <c r="GB55" s="7">
        <v>42063</v>
      </c>
      <c r="GC55" s="6">
        <v>42094</v>
      </c>
      <c r="GD55" s="6">
        <v>42124</v>
      </c>
      <c r="GE55" s="6">
        <v>42155</v>
      </c>
      <c r="GF55" s="6">
        <v>42185</v>
      </c>
      <c r="GG55" s="6">
        <v>42216</v>
      </c>
      <c r="GH55" s="6">
        <v>42247</v>
      </c>
      <c r="GI55" s="6">
        <v>42277</v>
      </c>
      <c r="GJ55" s="6">
        <v>42308</v>
      </c>
      <c r="GK55" s="6">
        <v>42338</v>
      </c>
      <c r="GL55" s="6">
        <v>42369</v>
      </c>
      <c r="GM55" s="6">
        <v>42400</v>
      </c>
      <c r="GN55" s="6">
        <v>42429</v>
      </c>
      <c r="GO55" s="6">
        <v>42460</v>
      </c>
      <c r="GP55" s="6">
        <v>42490</v>
      </c>
      <c r="GQ55" s="6">
        <v>42521</v>
      </c>
      <c r="GR55" s="6">
        <v>42551</v>
      </c>
      <c r="GS55" s="6">
        <v>42582</v>
      </c>
      <c r="GT55" s="6">
        <v>42613</v>
      </c>
      <c r="GU55" s="6">
        <v>42643</v>
      </c>
      <c r="GV55" s="6">
        <v>42674</v>
      </c>
      <c r="GW55" s="6">
        <v>42704</v>
      </c>
      <c r="GX55" s="6">
        <v>42735</v>
      </c>
      <c r="GY55" s="6">
        <v>42766</v>
      </c>
      <c r="GZ55" s="6">
        <v>42794</v>
      </c>
      <c r="HA55" s="6">
        <v>42825</v>
      </c>
      <c r="HB55" s="6">
        <v>42855</v>
      </c>
    </row>
    <row r="56" spans="1:210" x14ac:dyDescent="0.3">
      <c r="A56" s="23" t="s">
        <v>4</v>
      </c>
      <c r="B56" t="s">
        <v>124</v>
      </c>
      <c r="C56">
        <v>77.400000000000006</v>
      </c>
      <c r="D56" s="19">
        <v>82.1</v>
      </c>
      <c r="E56" s="19">
        <v>84</v>
      </c>
      <c r="F56" s="19">
        <v>84.8</v>
      </c>
      <c r="G56" s="19">
        <v>85</v>
      </c>
      <c r="H56" s="19">
        <v>86.8</v>
      </c>
      <c r="I56" s="19">
        <v>86.8</v>
      </c>
      <c r="J56" s="19">
        <v>87.2</v>
      </c>
      <c r="K56" s="19">
        <v>86.8</v>
      </c>
      <c r="L56" s="19">
        <v>87</v>
      </c>
      <c r="M56" s="19">
        <v>87.3</v>
      </c>
      <c r="N56" s="19">
        <v>88.7</v>
      </c>
      <c r="O56" s="19">
        <v>85.7</v>
      </c>
      <c r="P56" s="19">
        <v>86.1</v>
      </c>
      <c r="Q56" s="19">
        <v>85.3</v>
      </c>
      <c r="R56" s="19">
        <v>82.4</v>
      </c>
      <c r="S56" s="19">
        <v>85.1</v>
      </c>
      <c r="T56" s="19">
        <v>85.3</v>
      </c>
      <c r="U56" s="19">
        <v>82.7</v>
      </c>
      <c r="V56" s="19">
        <v>83.6</v>
      </c>
      <c r="W56" s="19">
        <v>80.8</v>
      </c>
      <c r="X56" s="19">
        <v>79.8</v>
      </c>
      <c r="Y56" s="19">
        <v>79.8</v>
      </c>
      <c r="Z56" s="19">
        <v>83.4</v>
      </c>
      <c r="AA56" s="19">
        <v>81.7</v>
      </c>
      <c r="AB56" s="19">
        <v>81.2</v>
      </c>
      <c r="AC56" s="19">
        <v>82.9</v>
      </c>
      <c r="AD56" s="19">
        <v>83.1</v>
      </c>
      <c r="AE56" s="19">
        <v>85.4</v>
      </c>
      <c r="AF56" s="19">
        <v>84.6</v>
      </c>
      <c r="AG56" s="19">
        <v>83.4</v>
      </c>
      <c r="AH56" s="19">
        <v>85.1</v>
      </c>
      <c r="AI56" s="19">
        <v>84</v>
      </c>
      <c r="AJ56" s="19">
        <v>83.6</v>
      </c>
      <c r="AK56" s="19">
        <v>84.9</v>
      </c>
      <c r="AL56" s="19">
        <v>82</v>
      </c>
      <c r="AM56" s="19">
        <v>84.4</v>
      </c>
      <c r="AN56" s="19">
        <v>84.2</v>
      </c>
      <c r="AO56" s="19">
        <v>82.4</v>
      </c>
      <c r="AP56" s="19">
        <v>82.6</v>
      </c>
      <c r="AQ56" s="19">
        <v>80.599999999999994</v>
      </c>
      <c r="AR56" s="19">
        <v>83.8</v>
      </c>
      <c r="AS56" s="19">
        <v>82.8</v>
      </c>
      <c r="AT56" s="19">
        <v>83.1</v>
      </c>
      <c r="AU56" s="19">
        <v>84.8</v>
      </c>
      <c r="AV56" s="19">
        <v>85.9</v>
      </c>
      <c r="AW56" s="19">
        <v>86.2</v>
      </c>
      <c r="AX56" s="19">
        <v>88.3</v>
      </c>
      <c r="AY56" s="19">
        <v>86.3</v>
      </c>
      <c r="AZ56" s="19">
        <v>87.1</v>
      </c>
      <c r="BA56" s="19">
        <v>88.4</v>
      </c>
      <c r="BB56" s="19">
        <v>89.5</v>
      </c>
      <c r="BC56" s="19">
        <v>89.9</v>
      </c>
      <c r="BD56" s="19">
        <v>88.9</v>
      </c>
      <c r="BE56" s="19">
        <v>89.9</v>
      </c>
      <c r="BF56" s="19">
        <v>88.2</v>
      </c>
      <c r="BG56" s="19">
        <v>89.8</v>
      </c>
      <c r="BH56" s="19">
        <v>89.2</v>
      </c>
      <c r="BI56" s="19">
        <v>87.7</v>
      </c>
      <c r="BJ56" s="19">
        <v>93.4</v>
      </c>
      <c r="BK56" s="19">
        <v>91</v>
      </c>
      <c r="BL56" s="19">
        <v>89.3</v>
      </c>
      <c r="BM56" s="19">
        <v>91.1</v>
      </c>
      <c r="BN56" s="19">
        <v>90.3</v>
      </c>
      <c r="BO56" s="19">
        <v>90.8</v>
      </c>
      <c r="BP56" s="19">
        <v>93.8</v>
      </c>
      <c r="BQ56" s="19">
        <v>95.9</v>
      </c>
      <c r="BR56" s="19">
        <v>93.7</v>
      </c>
      <c r="BS56" s="19">
        <v>96.7</v>
      </c>
      <c r="BT56" s="19">
        <v>98</v>
      </c>
      <c r="BU56" s="19">
        <v>99.3</v>
      </c>
      <c r="BV56" s="19">
        <v>98.8</v>
      </c>
      <c r="BW56" s="19">
        <v>99.6</v>
      </c>
      <c r="BX56" s="19">
        <v>100</v>
      </c>
      <c r="BY56" s="19">
        <v>99.1</v>
      </c>
      <c r="BZ56" s="19">
        <v>101.7</v>
      </c>
      <c r="CA56" s="19">
        <v>102.1</v>
      </c>
      <c r="CB56" s="19">
        <v>100.6</v>
      </c>
      <c r="CC56" s="19">
        <v>103.4</v>
      </c>
      <c r="CD56" s="19">
        <v>106.8</v>
      </c>
      <c r="CE56" s="19">
        <v>105</v>
      </c>
      <c r="CF56" s="19">
        <v>104.6</v>
      </c>
      <c r="CG56" s="19">
        <v>105</v>
      </c>
      <c r="CH56" s="19">
        <v>105.8</v>
      </c>
      <c r="CI56" s="19">
        <v>107.1</v>
      </c>
      <c r="CJ56" s="19">
        <v>110.3</v>
      </c>
      <c r="CK56" s="19">
        <v>110.3</v>
      </c>
      <c r="CL56" s="19">
        <v>109</v>
      </c>
      <c r="CM56" s="19">
        <v>112.5</v>
      </c>
      <c r="CN56" s="19">
        <v>116.5</v>
      </c>
      <c r="CO56" s="19">
        <v>111.3</v>
      </c>
      <c r="CP56" s="19">
        <v>111.9</v>
      </c>
      <c r="CQ56" s="19">
        <v>111.9</v>
      </c>
      <c r="CR56" s="19">
        <v>116.9</v>
      </c>
      <c r="CS56" s="19">
        <v>119</v>
      </c>
      <c r="CT56" s="19">
        <v>117.9</v>
      </c>
      <c r="CU56" s="19">
        <v>115.1</v>
      </c>
      <c r="CV56" s="19">
        <v>115.4</v>
      </c>
      <c r="CW56" s="19">
        <v>113.4</v>
      </c>
      <c r="CX56" s="19">
        <v>114.1</v>
      </c>
      <c r="CY56" s="19">
        <v>111.2</v>
      </c>
      <c r="CZ56" s="19">
        <v>107.3</v>
      </c>
      <c r="DA56" s="19">
        <v>106.6</v>
      </c>
      <c r="DB56" s="19">
        <v>108.7</v>
      </c>
      <c r="DC56" s="19">
        <v>101.4</v>
      </c>
      <c r="DD56" s="19">
        <v>94.8</v>
      </c>
      <c r="DE56" s="19">
        <v>87.9</v>
      </c>
      <c r="DF56" s="19">
        <v>82</v>
      </c>
      <c r="DG56" s="19">
        <v>75.7</v>
      </c>
      <c r="DH56" s="19">
        <v>73.5</v>
      </c>
      <c r="DI56" s="19">
        <v>76.400000000000006</v>
      </c>
      <c r="DJ56" s="19">
        <v>76</v>
      </c>
      <c r="DK56" s="19">
        <v>78.8</v>
      </c>
      <c r="DL56" s="19">
        <v>82</v>
      </c>
      <c r="DM56" s="19">
        <v>85.2</v>
      </c>
      <c r="DN56" s="19">
        <v>86</v>
      </c>
      <c r="DO56" s="19">
        <v>89</v>
      </c>
      <c r="DP56" s="19">
        <v>86.7</v>
      </c>
      <c r="DQ56" s="19">
        <v>89.3</v>
      </c>
      <c r="DR56" s="19">
        <v>87.8</v>
      </c>
      <c r="DS56" s="19">
        <v>91.1</v>
      </c>
      <c r="DT56" s="19">
        <v>91.3</v>
      </c>
      <c r="DU56" s="19">
        <v>95.6</v>
      </c>
      <c r="DV56" s="19">
        <v>98.4</v>
      </c>
      <c r="DW56" s="19">
        <v>98.9</v>
      </c>
      <c r="DX56" s="19">
        <v>101.1</v>
      </c>
      <c r="DY56" s="19">
        <v>100.3</v>
      </c>
      <c r="DZ56" s="19">
        <v>103.1</v>
      </c>
      <c r="EA56" s="19">
        <v>101.6</v>
      </c>
      <c r="EB56" s="19">
        <v>102</v>
      </c>
      <c r="EC56" s="19">
        <v>107.4</v>
      </c>
      <c r="ED56" s="19">
        <v>104</v>
      </c>
      <c r="EE56" s="19">
        <v>108.6</v>
      </c>
      <c r="EF56" s="19">
        <v>109.9</v>
      </c>
      <c r="EG56" s="19">
        <v>106.3</v>
      </c>
      <c r="EH56" s="19">
        <v>107.9</v>
      </c>
      <c r="EI56" s="19">
        <v>111.4</v>
      </c>
      <c r="EJ56" s="19">
        <v>110.8</v>
      </c>
      <c r="EK56" s="19">
        <v>108.3</v>
      </c>
      <c r="EL56" s="19">
        <v>108</v>
      </c>
      <c r="EM56" s="19">
        <v>104</v>
      </c>
      <c r="EN56" s="19">
        <v>105.6</v>
      </c>
      <c r="EO56" s="19">
        <v>102.2</v>
      </c>
      <c r="EP56" s="19">
        <v>104</v>
      </c>
      <c r="EQ56" s="19">
        <v>102.6</v>
      </c>
      <c r="ER56" s="19">
        <v>103.5</v>
      </c>
      <c r="ES56" s="19">
        <v>105.9</v>
      </c>
      <c r="ET56" s="19">
        <v>103.4</v>
      </c>
      <c r="EU56" s="19">
        <v>105.2</v>
      </c>
      <c r="EV56" s="19">
        <v>102.6</v>
      </c>
      <c r="EW56" s="19">
        <v>103.3</v>
      </c>
      <c r="EX56" s="19">
        <v>103.2</v>
      </c>
      <c r="EY56" s="19">
        <v>100.8</v>
      </c>
      <c r="EZ56" s="19">
        <v>104.2</v>
      </c>
      <c r="FA56" s="19">
        <v>101.3</v>
      </c>
      <c r="FB56" s="19">
        <v>101.9</v>
      </c>
      <c r="FC56" s="19">
        <v>101.7</v>
      </c>
      <c r="FD56" s="19">
        <v>103.9</v>
      </c>
      <c r="FE56" s="19">
        <v>105.9</v>
      </c>
      <c r="FF56" s="19">
        <v>103</v>
      </c>
      <c r="FG56" s="19">
        <v>103.5</v>
      </c>
      <c r="FH56" s="19">
        <v>108.1</v>
      </c>
      <c r="FI56" s="19">
        <v>105.5</v>
      </c>
      <c r="FJ56" s="19">
        <v>106.5</v>
      </c>
      <c r="FK56" s="19">
        <v>109.2</v>
      </c>
      <c r="FL56" s="19">
        <v>107.8</v>
      </c>
      <c r="FM56" s="19">
        <v>109.1</v>
      </c>
      <c r="FN56" s="19">
        <v>107.8</v>
      </c>
      <c r="FO56" s="19">
        <v>109.7</v>
      </c>
      <c r="FP56" s="19">
        <v>109.8</v>
      </c>
      <c r="FQ56" s="19">
        <v>107.5</v>
      </c>
      <c r="FR56" s="19">
        <v>109.9</v>
      </c>
      <c r="FS56" s="19">
        <v>106.1</v>
      </c>
      <c r="FT56" s="19">
        <v>105.8</v>
      </c>
      <c r="FU56" s="19">
        <v>112.9</v>
      </c>
      <c r="FV56" s="19">
        <v>107.1</v>
      </c>
      <c r="FW56" s="19">
        <v>108.8</v>
      </c>
      <c r="FX56" s="19">
        <v>110.9</v>
      </c>
      <c r="FY56" s="19">
        <v>108.4</v>
      </c>
      <c r="FZ56" s="19">
        <v>112.1</v>
      </c>
      <c r="GA56" s="19">
        <v>110.6</v>
      </c>
      <c r="GB56" s="19">
        <v>109</v>
      </c>
      <c r="GC56">
        <v>110</v>
      </c>
      <c r="GD56">
        <v>111.1</v>
      </c>
      <c r="GE56">
        <v>110.6</v>
      </c>
      <c r="GF56">
        <v>113.4</v>
      </c>
      <c r="GG56">
        <v>111.2</v>
      </c>
      <c r="GH56">
        <v>109</v>
      </c>
      <c r="GI56">
        <v>108.2</v>
      </c>
      <c r="GJ56">
        <v>109.2</v>
      </c>
      <c r="GK56">
        <v>110.2</v>
      </c>
      <c r="GL56">
        <v>109.6</v>
      </c>
      <c r="GM56">
        <v>110.8</v>
      </c>
      <c r="GN56">
        <v>109.6</v>
      </c>
      <c r="GO56">
        <v>113.3</v>
      </c>
      <c r="GP56">
        <v>110</v>
      </c>
      <c r="GQ56">
        <v>110.5</v>
      </c>
      <c r="GR56">
        <v>110.3</v>
      </c>
      <c r="GS56">
        <v>109.6</v>
      </c>
      <c r="GT56">
        <v>110.7</v>
      </c>
      <c r="GU56">
        <v>110.7</v>
      </c>
      <c r="GV56">
        <v>114.2</v>
      </c>
      <c r="GW56">
        <v>112</v>
      </c>
      <c r="GX56">
        <v>118.8</v>
      </c>
      <c r="GY56">
        <v>110.8</v>
      </c>
      <c r="GZ56">
        <v>114.7</v>
      </c>
      <c r="HA56">
        <v>116</v>
      </c>
      <c r="HB56">
        <v>113.6</v>
      </c>
    </row>
    <row r="57" spans="1:210" x14ac:dyDescent="0.3">
      <c r="A57" s="22" t="s">
        <v>2</v>
      </c>
      <c r="B57" t="s">
        <v>2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</row>
    <row r="58" spans="1:210" x14ac:dyDescent="0.3">
      <c r="A58" s="23" t="s">
        <v>39</v>
      </c>
      <c r="B58" t="s">
        <v>2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</row>
    <row r="59" spans="1:210" x14ac:dyDescent="0.3">
      <c r="A59" s="23" t="s">
        <v>4</v>
      </c>
      <c r="B59" t="s">
        <v>2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</row>
    <row r="60" spans="1:210" x14ac:dyDescent="0.3">
      <c r="A60" s="22" t="s">
        <v>138</v>
      </c>
      <c r="B60" t="s">
        <v>125</v>
      </c>
      <c r="D60" s="19">
        <f t="shared" ref="D60:S68" si="42">D25/C25-1</f>
        <v>3.5252643948296081E-2</v>
      </c>
      <c r="E60" s="19">
        <f t="shared" si="42"/>
        <v>2.6106696935300988E-2</v>
      </c>
      <c r="F60" s="19">
        <f t="shared" si="42"/>
        <v>-1.7699115044247926E-2</v>
      </c>
      <c r="G60" s="19">
        <f t="shared" si="42"/>
        <v>1.6891891891891886E-2</v>
      </c>
      <c r="H60" s="19">
        <f t="shared" si="42"/>
        <v>4.4296788482836025E-3</v>
      </c>
      <c r="I60" s="19">
        <f t="shared" si="42"/>
        <v>7.717750826901959E-3</v>
      </c>
      <c r="J60" s="19">
        <f t="shared" si="42"/>
        <v>1.094091903719896E-3</v>
      </c>
      <c r="K60" s="19">
        <f t="shared" si="42"/>
        <v>2.2950819672131084E-2</v>
      </c>
      <c r="L60" s="19">
        <f t="shared" si="42"/>
        <v>-1.7094017094017033E-2</v>
      </c>
      <c r="M60" s="19">
        <f t="shared" si="42"/>
        <v>3.260869565217428E-3</v>
      </c>
      <c r="N60" s="19">
        <f t="shared" si="42"/>
        <v>3.250270855904569E-3</v>
      </c>
      <c r="O60" s="19">
        <f t="shared" si="42"/>
        <v>-2.4838012958963263E-2</v>
      </c>
      <c r="P60" s="19">
        <f t="shared" si="42"/>
        <v>-1.9933554817275767E-2</v>
      </c>
      <c r="Q60" s="19">
        <f t="shared" si="42"/>
        <v>-1.3559322033898313E-2</v>
      </c>
      <c r="R60" s="19">
        <f t="shared" si="42"/>
        <v>1.1454753722794919E-2</v>
      </c>
      <c r="S60" s="19">
        <f t="shared" si="42"/>
        <v>-1.3590033975084959E-2</v>
      </c>
      <c r="T60" s="19">
        <f t="shared" ref="T60:CE63" si="43">T25/S25-1</f>
        <v>4.0183696900114807E-2</v>
      </c>
      <c r="U60" s="19">
        <f t="shared" si="43"/>
        <v>-2.6490066225165476E-2</v>
      </c>
      <c r="V60" s="19">
        <f t="shared" si="43"/>
        <v>1.5873015873015817E-2</v>
      </c>
      <c r="W60" s="19">
        <f t="shared" si="43"/>
        <v>-3.7946428571428492E-2</v>
      </c>
      <c r="X60" s="19">
        <f t="shared" si="43"/>
        <v>4.6403712296982924E-3</v>
      </c>
      <c r="Y60" s="19">
        <f t="shared" si="43"/>
        <v>-2.4249422632794393E-2</v>
      </c>
      <c r="Z60" s="19">
        <f t="shared" si="43"/>
        <v>-3.5502958579881616E-3</v>
      </c>
      <c r="AA60" s="19">
        <f t="shared" si="43"/>
        <v>3.8004750593824355E-2</v>
      </c>
      <c r="AB60" s="19">
        <f t="shared" si="43"/>
        <v>5.7208237986270394E-3</v>
      </c>
      <c r="AC60" s="19">
        <f t="shared" si="43"/>
        <v>3.4129692832764569E-2</v>
      </c>
      <c r="AD60" s="19">
        <f t="shared" si="43"/>
        <v>1.7601760176017445E-2</v>
      </c>
      <c r="AE60" s="19">
        <f t="shared" si="43"/>
        <v>-9.7297297297297414E-3</v>
      </c>
      <c r="AF60" s="19">
        <f t="shared" si="43"/>
        <v>-1.5283842794759694E-2</v>
      </c>
      <c r="AG60" s="19">
        <f t="shared" si="43"/>
        <v>7.7605321507761005E-3</v>
      </c>
      <c r="AH60" s="19">
        <f t="shared" si="43"/>
        <v>-6.6006600660066805E-3</v>
      </c>
      <c r="AI60" s="19">
        <f t="shared" si="43"/>
        <v>1.439645625692143E-2</v>
      </c>
      <c r="AJ60" s="19">
        <f t="shared" si="43"/>
        <v>-4.9126637554585129E-2</v>
      </c>
      <c r="AK60" s="19">
        <f t="shared" si="43"/>
        <v>4.3628013777267549E-2</v>
      </c>
      <c r="AL60" s="19">
        <f t="shared" si="43"/>
        <v>-4.5104510451045243E-2</v>
      </c>
      <c r="AM60" s="19">
        <f t="shared" si="43"/>
        <v>2.3041474654377891E-2</v>
      </c>
      <c r="AN60" s="19">
        <f t="shared" si="43"/>
        <v>1.6891891891891886E-2</v>
      </c>
      <c r="AO60" s="19">
        <f t="shared" si="43"/>
        <v>-6.6445182724251817E-3</v>
      </c>
      <c r="AP60" s="19">
        <f t="shared" si="43"/>
        <v>-7.8037904124861335E-3</v>
      </c>
      <c r="AQ60" s="19">
        <f t="shared" si="43"/>
        <v>-2.1348314606741692E-2</v>
      </c>
      <c r="AR60" s="19">
        <f t="shared" si="43"/>
        <v>1.1481056257175659E-2</v>
      </c>
      <c r="AS60" s="19">
        <f t="shared" si="43"/>
        <v>2.156640181611813E-2</v>
      </c>
      <c r="AT60" s="19">
        <f t="shared" si="43"/>
        <v>1.1111111111110628E-3</v>
      </c>
      <c r="AU60" s="19">
        <f t="shared" si="43"/>
        <v>-1.5538290788013276E-2</v>
      </c>
      <c r="AV60" s="19">
        <f t="shared" si="43"/>
        <v>4.7350620067643678E-2</v>
      </c>
      <c r="AW60" s="19">
        <f t="shared" si="43"/>
        <v>-3.9827771797631861E-2</v>
      </c>
      <c r="AX60" s="19">
        <f t="shared" si="43"/>
        <v>5.94170403587444E-2</v>
      </c>
      <c r="AY60" s="19">
        <f t="shared" si="43"/>
        <v>-2.1164021164021163E-2</v>
      </c>
      <c r="AZ60" s="19">
        <f t="shared" si="43"/>
        <v>-1.5135135135135203E-2</v>
      </c>
      <c r="BA60" s="19">
        <f t="shared" si="43"/>
        <v>2.195389681668436E-3</v>
      </c>
      <c r="BB60" s="19">
        <f t="shared" si="43"/>
        <v>3.8335158817086601E-2</v>
      </c>
      <c r="BC60" s="19">
        <f t="shared" si="43"/>
        <v>-1.7932489451476852E-2</v>
      </c>
      <c r="BD60" s="19">
        <f t="shared" si="43"/>
        <v>1.0741138560688146E-3</v>
      </c>
      <c r="BE60" s="19">
        <f t="shared" si="43"/>
        <v>2.682403433476388E-2</v>
      </c>
      <c r="BF60" s="19">
        <f t="shared" si="43"/>
        <v>4.1797283176592259E-3</v>
      </c>
      <c r="BG60" s="19">
        <f t="shared" si="43"/>
        <v>6.2434963579605096E-3</v>
      </c>
      <c r="BH60" s="19">
        <f t="shared" si="43"/>
        <v>-6.2047569803517222E-3</v>
      </c>
      <c r="BI60" s="19">
        <f t="shared" si="43"/>
        <v>8.3246618106140868E-3</v>
      </c>
      <c r="BJ60" s="19">
        <f t="shared" si="43"/>
        <v>2.7863777089783159E-2</v>
      </c>
      <c r="BK60" s="19">
        <f t="shared" si="43"/>
        <v>9.0361445783133654E-3</v>
      </c>
      <c r="BL60" s="19">
        <f t="shared" si="43"/>
        <v>-1.8905472636815968E-2</v>
      </c>
      <c r="BM60" s="19">
        <f t="shared" si="43"/>
        <v>1.0141987829614507E-2</v>
      </c>
      <c r="BN60" s="19">
        <f t="shared" si="43"/>
        <v>-3.5140562248995977E-2</v>
      </c>
      <c r="BO60" s="19">
        <f t="shared" si="43"/>
        <v>1.5608740894901052E-2</v>
      </c>
      <c r="BP60" s="19">
        <f t="shared" si="43"/>
        <v>-1.0245901639344135E-3</v>
      </c>
      <c r="BQ60" s="19">
        <f t="shared" si="43"/>
        <v>2.8717948717948749E-2</v>
      </c>
      <c r="BR60" s="19">
        <f t="shared" si="43"/>
        <v>-1.9940179461614971E-3</v>
      </c>
      <c r="BS60" s="19">
        <f t="shared" si="43"/>
        <v>1.1988011988012026E-2</v>
      </c>
      <c r="BT60" s="19">
        <f t="shared" si="43"/>
        <v>1.9743336623889718E-3</v>
      </c>
      <c r="BU60" s="19">
        <f t="shared" si="43"/>
        <v>-1.6748768472906406E-2</v>
      </c>
      <c r="BV60" s="19">
        <f t="shared" si="43"/>
        <v>3.4068136272545235E-2</v>
      </c>
      <c r="BW60" s="19">
        <f t="shared" si="43"/>
        <v>-4.6511627906976716E-2</v>
      </c>
      <c r="BX60" s="19">
        <f t="shared" si="43"/>
        <v>1.8292682926829285E-2</v>
      </c>
      <c r="BY60" s="19">
        <f t="shared" si="43"/>
        <v>-1.3972055888223589E-2</v>
      </c>
      <c r="BZ60" s="19">
        <f t="shared" si="43"/>
        <v>1.5182186234817818E-2</v>
      </c>
      <c r="CA60" s="19">
        <f t="shared" si="43"/>
        <v>9.9700897308074854E-3</v>
      </c>
      <c r="CB60" s="19">
        <f t="shared" si="43"/>
        <v>2.9615004935834577E-3</v>
      </c>
      <c r="CC60" s="19">
        <f t="shared" si="43"/>
        <v>6.8897637795275468E-3</v>
      </c>
      <c r="CD60" s="19">
        <f t="shared" si="43"/>
        <v>8.7976539589442737E-3</v>
      </c>
      <c r="CE60" s="19">
        <f t="shared" si="43"/>
        <v>1.9379844961240345E-3</v>
      </c>
      <c r="CF60" s="19">
        <f t="shared" ref="CF60:EQ63" si="44">CF25/CE25-1</f>
        <v>1.3539651837524147E-2</v>
      </c>
      <c r="CG60" s="19">
        <f t="shared" si="44"/>
        <v>1.9083969465648831E-2</v>
      </c>
      <c r="CH60" s="19">
        <f t="shared" si="44"/>
        <v>-3.2771535580524369E-2</v>
      </c>
      <c r="CI60" s="19">
        <f t="shared" si="44"/>
        <v>1.0648596321394033E-2</v>
      </c>
      <c r="CJ60" s="19">
        <f t="shared" si="44"/>
        <v>3.1609195402298784E-2</v>
      </c>
      <c r="CK60" s="19">
        <f t="shared" si="44"/>
        <v>-7.4280408542246601E-3</v>
      </c>
      <c r="CL60" s="19">
        <f t="shared" si="44"/>
        <v>1.3096351730589317E-2</v>
      </c>
      <c r="CM60" s="19">
        <f t="shared" si="44"/>
        <v>-9.2336103416434945E-4</v>
      </c>
      <c r="CN60" s="19">
        <f t="shared" si="44"/>
        <v>1.8484288354898348E-2</v>
      </c>
      <c r="CO60" s="19">
        <f t="shared" si="44"/>
        <v>-2.0871143375680523E-2</v>
      </c>
      <c r="CP60" s="19">
        <f t="shared" si="44"/>
        <v>1.9462465245597693E-2</v>
      </c>
      <c r="CQ60" s="19">
        <f t="shared" si="44"/>
        <v>-2.7272727272726893E-3</v>
      </c>
      <c r="CR60" s="19">
        <f t="shared" si="44"/>
        <v>9.1157702825883646E-4</v>
      </c>
      <c r="CS60" s="19">
        <f t="shared" si="44"/>
        <v>2.823315118397085E-2</v>
      </c>
      <c r="CT60" s="19">
        <f t="shared" si="44"/>
        <v>-2.8343666961913261E-2</v>
      </c>
      <c r="CU60" s="19">
        <f t="shared" si="44"/>
        <v>-2.7347310847766204E-3</v>
      </c>
      <c r="CV60" s="19">
        <f t="shared" si="44"/>
        <v>-9.1407678244972423E-3</v>
      </c>
      <c r="CW60" s="19">
        <f t="shared" si="44"/>
        <v>-1.291512915129156E-2</v>
      </c>
      <c r="CX60" s="19">
        <f t="shared" si="44"/>
        <v>-4.6728971962616273E-3</v>
      </c>
      <c r="CY60" s="19">
        <f t="shared" si="44"/>
        <v>7.5117370892019419E-3</v>
      </c>
      <c r="CZ60" s="19">
        <f t="shared" si="44"/>
        <v>-1.2115563839701693E-2</v>
      </c>
      <c r="DA60" s="19">
        <f t="shared" si="44"/>
        <v>-1.2264150943396168E-2</v>
      </c>
      <c r="DB60" s="19">
        <f t="shared" si="44"/>
        <v>1.0506208213944657E-2</v>
      </c>
      <c r="DC60" s="19">
        <f t="shared" si="44"/>
        <v>-2.4574669187145459E-2</v>
      </c>
      <c r="DD60" s="19">
        <f t="shared" si="44"/>
        <v>-2.6162790697674465E-2</v>
      </c>
      <c r="DE60" s="19">
        <f t="shared" si="44"/>
        <v>-9.3532338308457752E-2</v>
      </c>
      <c r="DF60" s="19">
        <f t="shared" si="44"/>
        <v>-7.2447859495060274E-2</v>
      </c>
      <c r="DG60" s="19">
        <f t="shared" si="44"/>
        <v>-1.3017751479289852E-2</v>
      </c>
      <c r="DH60" s="19">
        <f t="shared" si="44"/>
        <v>-1.6786570743405393E-2</v>
      </c>
      <c r="DI60" s="19">
        <f t="shared" si="44"/>
        <v>-1.3414634146341364E-2</v>
      </c>
      <c r="DJ60" s="19">
        <f t="shared" si="44"/>
        <v>3.2138442521631561E-2</v>
      </c>
      <c r="DK60" s="19">
        <f t="shared" si="44"/>
        <v>2.39520958083832E-2</v>
      </c>
      <c r="DL60" s="19">
        <f t="shared" si="44"/>
        <v>2.5730994152046716E-2</v>
      </c>
      <c r="DM60" s="19">
        <f t="shared" si="44"/>
        <v>1.4823261117445696E-2</v>
      </c>
      <c r="DN60" s="19">
        <f t="shared" si="44"/>
        <v>2.2471910112359605E-2</v>
      </c>
      <c r="DO60" s="19">
        <f t="shared" si="44"/>
        <v>5.494505494505475E-3</v>
      </c>
      <c r="DP60" s="19">
        <f t="shared" si="44"/>
        <v>1.3114754098360715E-2</v>
      </c>
      <c r="DQ60" s="19">
        <f t="shared" si="44"/>
        <v>8.6299892125134559E-3</v>
      </c>
      <c r="DR60" s="19">
        <f t="shared" si="44"/>
        <v>-2.0320855614973321E-2</v>
      </c>
      <c r="DS60" s="19">
        <f t="shared" si="44"/>
        <v>4.2576419213973926E-2</v>
      </c>
      <c r="DT60" s="19">
        <f t="shared" si="44"/>
        <v>-6.282722513088923E-3</v>
      </c>
      <c r="DU60" s="19">
        <f t="shared" si="44"/>
        <v>4.6364594309799667E-2</v>
      </c>
      <c r="DV60" s="19">
        <f t="shared" si="44"/>
        <v>-1.3091641490432959E-2</v>
      </c>
      <c r="DW60" s="19">
        <f t="shared" si="44"/>
        <v>1.5306122448979664E-2</v>
      </c>
      <c r="DX60" s="19">
        <f t="shared" si="44"/>
        <v>1.1055276381909396E-2</v>
      </c>
      <c r="DY60" s="19">
        <f t="shared" si="44"/>
        <v>-9.9403578528822756E-4</v>
      </c>
      <c r="DZ60" s="19">
        <f t="shared" si="44"/>
        <v>5.9701492537311829E-3</v>
      </c>
      <c r="EA60" s="19">
        <f t="shared" si="44"/>
        <v>2.4727992087042461E-2</v>
      </c>
      <c r="EB60" s="19">
        <f t="shared" si="44"/>
        <v>-3.5714285714285587E-2</v>
      </c>
      <c r="EC60" s="19">
        <f t="shared" si="44"/>
        <v>1.2012012012011963E-2</v>
      </c>
      <c r="ED60" s="19">
        <f t="shared" si="44"/>
        <v>1.2858555885262302E-2</v>
      </c>
      <c r="EE60" s="19">
        <f t="shared" si="44"/>
        <v>4.8828125E-3</v>
      </c>
      <c r="EF60" s="19">
        <f t="shared" si="44"/>
        <v>9.7181729834792119E-3</v>
      </c>
      <c r="EG60" s="19">
        <f t="shared" si="44"/>
        <v>6.7372473532241184E-3</v>
      </c>
      <c r="EH60" s="19">
        <f t="shared" si="44"/>
        <v>-4.7801147227533036E-3</v>
      </c>
      <c r="EI60" s="19">
        <f t="shared" si="44"/>
        <v>-2.9779058597502295E-2</v>
      </c>
      <c r="EJ60" s="19">
        <f t="shared" si="44"/>
        <v>5.9405940594059459E-3</v>
      </c>
      <c r="EK60" s="19">
        <f t="shared" si="44"/>
        <v>5.9055118110236116E-3</v>
      </c>
      <c r="EL60" s="19">
        <f t="shared" si="44"/>
        <v>-9.7847358121339045E-4</v>
      </c>
      <c r="EM60" s="19">
        <f t="shared" si="44"/>
        <v>-2.6444662095984173E-2</v>
      </c>
      <c r="EN60" s="19">
        <f t="shared" si="44"/>
        <v>-1.9114688128772706E-2</v>
      </c>
      <c r="EO60" s="19">
        <f t="shared" si="44"/>
        <v>-5.12820512820511E-3</v>
      </c>
      <c r="EP60" s="19">
        <f t="shared" si="44"/>
        <v>-2.0618556701030966E-2</v>
      </c>
      <c r="EQ60" s="19">
        <f t="shared" si="44"/>
        <v>4.5263157894736894E-2</v>
      </c>
      <c r="ER60" s="19">
        <f t="shared" ref="ER60:GB62" si="45">ER25/EQ25-1</f>
        <v>-7.0493454179254567E-3</v>
      </c>
      <c r="ES60" s="19">
        <f t="shared" si="45"/>
        <v>2.738336713995948E-2</v>
      </c>
      <c r="ET60" s="19">
        <f t="shared" si="45"/>
        <v>-2.7640671273445161E-2</v>
      </c>
      <c r="EU60" s="19">
        <f t="shared" si="45"/>
        <v>2.0304568527918843E-2</v>
      </c>
      <c r="EV60" s="19">
        <f t="shared" si="45"/>
        <v>-1.1940298507462699E-2</v>
      </c>
      <c r="EW60" s="19">
        <f t="shared" si="45"/>
        <v>1.812688821752273E-2</v>
      </c>
      <c r="EX60" s="19">
        <f t="shared" si="45"/>
        <v>6.923837784371889E-3</v>
      </c>
      <c r="EY60" s="19">
        <f t="shared" si="45"/>
        <v>-2.6522593320235766E-2</v>
      </c>
      <c r="EZ60" s="19">
        <f t="shared" si="45"/>
        <v>4.0363269424823489E-3</v>
      </c>
      <c r="FA60" s="19">
        <f t="shared" si="45"/>
        <v>-4.020100502512669E-3</v>
      </c>
      <c r="FB60" s="19">
        <f t="shared" si="45"/>
        <v>-1.2108980827446936E-2</v>
      </c>
      <c r="FC60" s="19">
        <f t="shared" si="45"/>
        <v>-2.1450459652706977E-2</v>
      </c>
      <c r="FD60" s="19">
        <f t="shared" si="45"/>
        <v>2.1920668058455162E-2</v>
      </c>
      <c r="FE60" s="19">
        <f t="shared" si="45"/>
        <v>-5.1072522982635871E-3</v>
      </c>
      <c r="FF60" s="19">
        <f t="shared" si="45"/>
        <v>1.0266940451744144E-3</v>
      </c>
      <c r="FG60" s="19">
        <f t="shared" si="45"/>
        <v>1.6410256410256396E-2</v>
      </c>
      <c r="FH60" s="19">
        <f t="shared" si="45"/>
        <v>-1.7154389505549816E-2</v>
      </c>
      <c r="FI60" s="19">
        <f t="shared" si="45"/>
        <v>2.5667351129363469E-2</v>
      </c>
      <c r="FJ60" s="19">
        <f t="shared" si="45"/>
        <v>1.7017017017016967E-2</v>
      </c>
      <c r="FK60" s="19">
        <f t="shared" si="45"/>
        <v>1.3779527559055094E-2</v>
      </c>
      <c r="FL60" s="19">
        <f t="shared" si="45"/>
        <v>-4.8543689320388328E-3</v>
      </c>
      <c r="FM60" s="19">
        <f t="shared" si="45"/>
        <v>1.4634146341463428E-2</v>
      </c>
      <c r="FN60" s="19">
        <f t="shared" si="45"/>
        <v>-4.4230769230769185E-2</v>
      </c>
      <c r="FO60" s="19">
        <f t="shared" si="45"/>
        <v>4.9295774647887258E-2</v>
      </c>
      <c r="FP60" s="19">
        <f t="shared" si="45"/>
        <v>-2.2051773729626079E-2</v>
      </c>
      <c r="FQ60" s="19">
        <f t="shared" si="45"/>
        <v>-3.6274509803921551E-2</v>
      </c>
      <c r="FR60" s="19">
        <f t="shared" si="45"/>
        <v>3.4587995930824178E-2</v>
      </c>
      <c r="FS60" s="19">
        <f t="shared" si="45"/>
        <v>-3.1465093411996103E-2</v>
      </c>
      <c r="FT60" s="19">
        <f t="shared" si="45"/>
        <v>2.9441624365482255E-2</v>
      </c>
      <c r="FU60" s="19">
        <f t="shared" si="45"/>
        <v>7.8895463510848529E-3</v>
      </c>
      <c r="FV60" s="19">
        <f t="shared" si="45"/>
        <v>-2.3483365949119483E-2</v>
      </c>
      <c r="FW60" s="19">
        <f t="shared" si="45"/>
        <v>7.0140280561121759E-3</v>
      </c>
      <c r="FX60" s="19">
        <f t="shared" si="45"/>
        <v>1.9900497512437276E-3</v>
      </c>
      <c r="FY60" s="19">
        <f t="shared" si="45"/>
        <v>1.688182720953324E-2</v>
      </c>
      <c r="FZ60" s="19">
        <f t="shared" si="45"/>
        <v>-3.0273437500000111E-2</v>
      </c>
      <c r="GA60" s="19">
        <f t="shared" si="45"/>
        <v>8.0563947633434108E-3</v>
      </c>
      <c r="GB60" s="19">
        <f t="shared" si="45"/>
        <v>2.2977022977023198E-2</v>
      </c>
      <c r="GC60" s="19">
        <f t="shared" ref="GC60:GC64" si="46">GC25/GB25-1</f>
        <v>-1.66015625E-2</v>
      </c>
      <c r="GD60" s="19">
        <f t="shared" ref="GD60:GD64" si="47">GD25/GC25-1</f>
        <v>-3.9721946375372852E-3</v>
      </c>
      <c r="GE60" s="19">
        <f t="shared" ref="GE60:GE64" si="48">GE25/GD25-1</f>
        <v>1.3958125623130702E-2</v>
      </c>
      <c r="GF60" s="19">
        <f t="shared" ref="GF60:GF64" si="49">GF25/GE25-1</f>
        <v>2.9498525073745618E-3</v>
      </c>
      <c r="GG60" s="19">
        <f t="shared" ref="GG60:GG64" si="50">GG25/GF25-1</f>
        <v>-1.2745098039215641E-2</v>
      </c>
      <c r="GH60" s="19">
        <f t="shared" ref="GH60:GH64" si="51">GH25/GG25-1</f>
        <v>-2.5819265143992132E-2</v>
      </c>
    </row>
    <row r="61" spans="1:210" x14ac:dyDescent="0.3">
      <c r="A61" s="22" t="s">
        <v>139</v>
      </c>
      <c r="B61" t="s">
        <v>126</v>
      </c>
      <c r="D61" s="19">
        <f t="shared" si="42"/>
        <v>3.7246049661399772E-2</v>
      </c>
      <c r="E61" s="19">
        <f t="shared" ref="E61:BP64" si="52">E26/D26-1</f>
        <v>-1.0881392818280711E-2</v>
      </c>
      <c r="F61" s="19">
        <f t="shared" si="52"/>
        <v>2.2002200220021528E-3</v>
      </c>
      <c r="G61" s="19">
        <f t="shared" si="52"/>
        <v>3.7321624588364521E-2</v>
      </c>
      <c r="H61" s="19">
        <f t="shared" si="52"/>
        <v>-4.3386243386243306E-2</v>
      </c>
      <c r="I61" s="19">
        <f t="shared" si="52"/>
        <v>3.2079646017699082E-2</v>
      </c>
      <c r="J61" s="19">
        <f t="shared" si="52"/>
        <v>0</v>
      </c>
      <c r="K61" s="19">
        <f t="shared" si="52"/>
        <v>-1.0718113612004254E-2</v>
      </c>
      <c r="L61" s="19">
        <f t="shared" si="52"/>
        <v>1.5167930660888507E-2</v>
      </c>
      <c r="M61" s="19">
        <f t="shared" si="52"/>
        <v>-2.3479188900747072E-2</v>
      </c>
      <c r="N61" s="19">
        <f t="shared" si="52"/>
        <v>2.5136612021857907E-2</v>
      </c>
      <c r="O61" s="19">
        <f t="shared" si="52"/>
        <v>-7.4626865671642006E-3</v>
      </c>
      <c r="P61" s="19">
        <f t="shared" si="52"/>
        <v>-6.4446831364124435E-3</v>
      </c>
      <c r="Q61" s="19">
        <f t="shared" si="52"/>
        <v>-2.3783783783783763E-2</v>
      </c>
      <c r="R61" s="19">
        <f t="shared" si="52"/>
        <v>-8.8593576965669829E-3</v>
      </c>
      <c r="S61" s="19">
        <f t="shared" si="52"/>
        <v>1.0055865921787754E-2</v>
      </c>
      <c r="T61" s="19">
        <f t="shared" si="52"/>
        <v>-1.7699115044247926E-2</v>
      </c>
      <c r="U61" s="19">
        <f t="shared" si="52"/>
        <v>1.4639639639639546E-2</v>
      </c>
      <c r="V61" s="19">
        <f t="shared" si="52"/>
        <v>-1.1098779134294245E-3</v>
      </c>
      <c r="W61" s="19">
        <f t="shared" si="52"/>
        <v>-6.6666666666665986E-3</v>
      </c>
      <c r="X61" s="19">
        <f t="shared" si="52"/>
        <v>-1.454138702460861E-2</v>
      </c>
      <c r="Y61" s="19">
        <f t="shared" si="52"/>
        <v>-3.0646992054483402E-2</v>
      </c>
      <c r="Z61" s="19">
        <f t="shared" si="52"/>
        <v>5.7377049180327822E-2</v>
      </c>
      <c r="AA61" s="19">
        <f t="shared" si="52"/>
        <v>0</v>
      </c>
      <c r="AB61" s="19">
        <f t="shared" si="52"/>
        <v>3.3222591362125353E-3</v>
      </c>
      <c r="AC61" s="19">
        <f t="shared" si="52"/>
        <v>-4.1942604856512133E-2</v>
      </c>
      <c r="AD61" s="19">
        <f t="shared" si="52"/>
        <v>5.4147465437788034E-2</v>
      </c>
      <c r="AE61" s="19">
        <f t="shared" si="52"/>
        <v>1.8579234972677661E-2</v>
      </c>
      <c r="AF61" s="19">
        <f t="shared" si="52"/>
        <v>-1.0729613733905574E-2</v>
      </c>
      <c r="AG61" s="19">
        <f t="shared" si="52"/>
        <v>1.4099783080260275E-2</v>
      </c>
      <c r="AH61" s="19">
        <f t="shared" si="52"/>
        <v>-3.208556149732622E-2</v>
      </c>
      <c r="AI61" s="19">
        <f t="shared" si="52"/>
        <v>3.3149171270718147E-2</v>
      </c>
      <c r="AJ61" s="19">
        <f t="shared" si="52"/>
        <v>-5.3475935828877219E-3</v>
      </c>
      <c r="AK61" s="19">
        <f t="shared" si="52"/>
        <v>-9.6774193548387899E-3</v>
      </c>
      <c r="AL61" s="19">
        <f t="shared" si="52"/>
        <v>-1.6286644951140072E-2</v>
      </c>
      <c r="AM61" s="19">
        <f t="shared" si="52"/>
        <v>-4.4150110375275053E-3</v>
      </c>
      <c r="AN61" s="19">
        <f t="shared" si="52"/>
        <v>0</v>
      </c>
      <c r="AO61" s="19">
        <f t="shared" si="52"/>
        <v>-6.6518847006652448E-3</v>
      </c>
      <c r="AP61" s="19">
        <f t="shared" si="52"/>
        <v>-8.9285714285713969E-3</v>
      </c>
      <c r="AQ61" s="19">
        <f t="shared" si="52"/>
        <v>-1.6891891891891886E-2</v>
      </c>
      <c r="AR61" s="19">
        <f t="shared" si="52"/>
        <v>2.4054982817869552E-2</v>
      </c>
      <c r="AS61" s="19">
        <f t="shared" si="52"/>
        <v>3.3557046979866278E-3</v>
      </c>
      <c r="AT61" s="19">
        <f t="shared" si="52"/>
        <v>-5.5741360089186509E-3</v>
      </c>
      <c r="AU61" s="19">
        <f t="shared" si="52"/>
        <v>1.3452914798206317E-2</v>
      </c>
      <c r="AV61" s="19">
        <f t="shared" si="52"/>
        <v>3.6504424778760924E-2</v>
      </c>
      <c r="AW61" s="19">
        <f t="shared" si="52"/>
        <v>2.1344717182497419E-2</v>
      </c>
      <c r="AX61" s="19">
        <f t="shared" si="52"/>
        <v>2.612330198537105E-2</v>
      </c>
      <c r="AY61" s="19">
        <f t="shared" si="52"/>
        <v>-1.527494908350302E-2</v>
      </c>
      <c r="AZ61" s="19">
        <f t="shared" si="52"/>
        <v>-2.0682523267838704E-3</v>
      </c>
      <c r="BA61" s="19">
        <f t="shared" si="52"/>
        <v>1.9689119170984481E-2</v>
      </c>
      <c r="BB61" s="19">
        <f t="shared" si="52"/>
        <v>-5.0813008130081716E-3</v>
      </c>
      <c r="BC61" s="19">
        <f t="shared" si="52"/>
        <v>-7.1501532175689553E-3</v>
      </c>
      <c r="BD61" s="19">
        <f t="shared" si="52"/>
        <v>-2.1604938271605034E-2</v>
      </c>
      <c r="BE61" s="19">
        <f t="shared" si="52"/>
        <v>5.2576235541534899E-3</v>
      </c>
      <c r="BF61" s="19">
        <f t="shared" si="52"/>
        <v>-1.0460251046024993E-3</v>
      </c>
      <c r="BG61" s="19">
        <f t="shared" si="52"/>
        <v>-1.0471204188481353E-3</v>
      </c>
      <c r="BH61" s="19">
        <f t="shared" si="52"/>
        <v>-1.3626834381551434E-2</v>
      </c>
      <c r="BI61" s="19">
        <f t="shared" si="52"/>
        <v>-1.700318809776824E-2</v>
      </c>
      <c r="BJ61" s="19">
        <f t="shared" si="52"/>
        <v>3.4594594594594685E-2</v>
      </c>
      <c r="BK61" s="19">
        <f t="shared" si="52"/>
        <v>-3.4482758620689613E-2</v>
      </c>
      <c r="BL61" s="19">
        <f t="shared" si="52"/>
        <v>-2.2727272727272818E-2</v>
      </c>
      <c r="BM61" s="19">
        <f t="shared" si="52"/>
        <v>4.4296788482836025E-3</v>
      </c>
      <c r="BN61" s="19">
        <f t="shared" si="52"/>
        <v>-6.6152149944873617E-3</v>
      </c>
      <c r="BO61" s="19">
        <f t="shared" si="52"/>
        <v>4.4395116537181423E-3</v>
      </c>
      <c r="BP61" s="19">
        <f t="shared" si="52"/>
        <v>2.8729281767955639E-2</v>
      </c>
      <c r="BQ61" s="19">
        <f t="shared" si="43"/>
        <v>7.5187969924812137E-2</v>
      </c>
      <c r="BR61" s="19">
        <f t="shared" si="43"/>
        <v>-4.195804195804187E-2</v>
      </c>
      <c r="BS61" s="19">
        <f t="shared" si="43"/>
        <v>3.7539103232533844E-2</v>
      </c>
      <c r="BT61" s="19">
        <f t="shared" si="43"/>
        <v>1.9095477386934734E-2</v>
      </c>
      <c r="BU61" s="19">
        <f t="shared" si="43"/>
        <v>-1.0848126232741673E-2</v>
      </c>
      <c r="BV61" s="19">
        <f t="shared" si="43"/>
        <v>2.0937188434696052E-2</v>
      </c>
      <c r="BW61" s="19">
        <f t="shared" si="43"/>
        <v>-6.8359375E-3</v>
      </c>
      <c r="BX61" s="19">
        <f t="shared" si="43"/>
        <v>6.8829891838741997E-3</v>
      </c>
      <c r="BY61" s="19">
        <f t="shared" si="43"/>
        <v>4.8828125E-3</v>
      </c>
      <c r="BZ61" s="19">
        <f t="shared" si="43"/>
        <v>2.235179786200181E-2</v>
      </c>
      <c r="CA61" s="19">
        <f t="shared" si="43"/>
        <v>1.8060836501901045E-2</v>
      </c>
      <c r="CB61" s="19">
        <f t="shared" si="43"/>
        <v>2.8011204481794838E-3</v>
      </c>
      <c r="CC61" s="19">
        <f t="shared" si="43"/>
        <v>0</v>
      </c>
      <c r="CD61" s="19">
        <f t="shared" si="43"/>
        <v>3.0726256983240274E-2</v>
      </c>
      <c r="CE61" s="19">
        <f t="shared" si="43"/>
        <v>-1.9873532068654054E-2</v>
      </c>
      <c r="CF61" s="19">
        <f t="shared" si="44"/>
        <v>7.3732718894008453E-3</v>
      </c>
      <c r="CG61" s="19">
        <f t="shared" si="44"/>
        <v>1.4638609332113584E-2</v>
      </c>
      <c r="CH61" s="19">
        <f t="shared" si="44"/>
        <v>4.5085662759243306E-3</v>
      </c>
      <c r="CI61" s="19">
        <f t="shared" si="44"/>
        <v>-1.4362657091562037E-2</v>
      </c>
      <c r="CJ61" s="19">
        <f t="shared" si="44"/>
        <v>9.1074681238616506E-3</v>
      </c>
      <c r="CK61" s="19">
        <f t="shared" si="44"/>
        <v>4.512635379061436E-3</v>
      </c>
      <c r="CL61" s="19">
        <f t="shared" si="44"/>
        <v>-1.6172506738544423E-2</v>
      </c>
      <c r="CM61" s="19">
        <f t="shared" si="44"/>
        <v>4.20091324200913E-2</v>
      </c>
      <c r="CN61" s="19">
        <f t="shared" si="44"/>
        <v>-1.2269938650306678E-2</v>
      </c>
      <c r="CO61" s="19">
        <f t="shared" si="44"/>
        <v>-2.395740905057675E-2</v>
      </c>
      <c r="CP61" s="19">
        <f t="shared" si="44"/>
        <v>1.9090909090909047E-2</v>
      </c>
      <c r="CQ61" s="19">
        <f t="shared" si="44"/>
        <v>2.67618198037467E-3</v>
      </c>
      <c r="CR61" s="19">
        <f t="shared" si="44"/>
        <v>3.380782918149472E-2</v>
      </c>
      <c r="CS61" s="19">
        <f t="shared" si="44"/>
        <v>6.024096385542177E-2</v>
      </c>
      <c r="CT61" s="19">
        <f t="shared" si="44"/>
        <v>-1.1363636363636465E-2</v>
      </c>
      <c r="CU61" s="19">
        <f t="shared" si="44"/>
        <v>-5.3366174055829219E-2</v>
      </c>
      <c r="CV61" s="19">
        <f t="shared" si="44"/>
        <v>1.2142237640936804E-2</v>
      </c>
      <c r="CW61" s="19">
        <f t="shared" si="44"/>
        <v>-1.799485861182526E-2</v>
      </c>
      <c r="CX61" s="19">
        <f t="shared" si="44"/>
        <v>9.5986038394415552E-3</v>
      </c>
      <c r="CY61" s="19">
        <f t="shared" si="44"/>
        <v>1.7286084701815252E-3</v>
      </c>
      <c r="CZ61" s="19">
        <f t="shared" si="44"/>
        <v>-2.4158757549611831E-2</v>
      </c>
      <c r="DA61" s="19">
        <f t="shared" si="44"/>
        <v>-2.917771883289122E-2</v>
      </c>
      <c r="DB61" s="19">
        <f t="shared" si="44"/>
        <v>2.732240437158362E-3</v>
      </c>
      <c r="DC61" s="19">
        <f t="shared" si="44"/>
        <v>-6.9028156221616621E-2</v>
      </c>
      <c r="DD61" s="19">
        <f t="shared" si="44"/>
        <v>-8.0000000000000071E-2</v>
      </c>
      <c r="DE61" s="19">
        <f t="shared" si="44"/>
        <v>-0.12513255567338277</v>
      </c>
      <c r="DF61" s="19">
        <f t="shared" si="44"/>
        <v>-7.393939393939386E-2</v>
      </c>
      <c r="DG61" s="19">
        <f t="shared" si="44"/>
        <v>-6.937172774869127E-2</v>
      </c>
      <c r="DH61" s="19">
        <f t="shared" si="44"/>
        <v>-6.6104078762306506E-2</v>
      </c>
      <c r="DI61" s="19">
        <f t="shared" si="44"/>
        <v>1.957831325301207E-2</v>
      </c>
      <c r="DJ61" s="19">
        <f t="shared" si="44"/>
        <v>8.7149187592318933E-2</v>
      </c>
      <c r="DK61" s="19">
        <f t="shared" si="44"/>
        <v>4.8913043478260976E-2</v>
      </c>
      <c r="DL61" s="19">
        <f t="shared" si="44"/>
        <v>7.6424870466321071E-2</v>
      </c>
      <c r="DM61" s="19">
        <f t="shared" si="44"/>
        <v>3.6101083032491488E-3</v>
      </c>
      <c r="DN61" s="19">
        <f t="shared" si="44"/>
        <v>5.9952038369304628E-2</v>
      </c>
      <c r="DO61" s="19">
        <f t="shared" si="44"/>
        <v>1.2443438914027105E-2</v>
      </c>
      <c r="DP61" s="19">
        <f t="shared" si="44"/>
        <v>-3.3519553072625663E-2</v>
      </c>
      <c r="DQ61" s="19">
        <f t="shared" si="44"/>
        <v>5.0867052023121362E-2</v>
      </c>
      <c r="DR61" s="19">
        <f t="shared" si="44"/>
        <v>-4.1804180418041903E-2</v>
      </c>
      <c r="DS61" s="19">
        <f t="shared" si="44"/>
        <v>3.0998851894374235E-2</v>
      </c>
      <c r="DT61" s="19">
        <f t="shared" si="44"/>
        <v>4.7884187082405383E-2</v>
      </c>
      <c r="DU61" s="19">
        <f t="shared" si="44"/>
        <v>2.2316684378321128E-2</v>
      </c>
      <c r="DV61" s="19">
        <f t="shared" si="44"/>
        <v>9.1476091476091481E-2</v>
      </c>
      <c r="DW61" s="19">
        <f t="shared" si="44"/>
        <v>-5.5238095238095197E-2</v>
      </c>
      <c r="DX61" s="19">
        <f t="shared" si="44"/>
        <v>1.8145161290322509E-2</v>
      </c>
      <c r="DY61" s="19">
        <f t="shared" si="44"/>
        <v>-7.9207920792079278E-3</v>
      </c>
      <c r="DZ61" s="19">
        <f t="shared" si="44"/>
        <v>0</v>
      </c>
      <c r="EA61" s="19">
        <f t="shared" si="44"/>
        <v>1.5968063872255467E-2</v>
      </c>
      <c r="EB61" s="19">
        <f t="shared" si="44"/>
        <v>9.8231827111994185E-4</v>
      </c>
      <c r="EC61" s="19">
        <f t="shared" si="44"/>
        <v>1.7664376840039298E-2</v>
      </c>
      <c r="ED61" s="19">
        <f t="shared" si="44"/>
        <v>-1.3500482160077154E-2</v>
      </c>
      <c r="EE61" s="19">
        <f t="shared" si="44"/>
        <v>5.5718475073313734E-2</v>
      </c>
      <c r="EF61" s="19">
        <f t="shared" si="44"/>
        <v>-1.4814814814814725E-2</v>
      </c>
      <c r="EG61" s="19">
        <f t="shared" si="44"/>
        <v>1.3157894736842035E-2</v>
      </c>
      <c r="EH61" s="19">
        <f t="shared" si="44"/>
        <v>-2.1335807050092748E-2</v>
      </c>
      <c r="EI61" s="19">
        <f t="shared" si="44"/>
        <v>1.8957345971564177E-3</v>
      </c>
      <c r="EJ61" s="19">
        <f t="shared" si="44"/>
        <v>1.4191106906338735E-2</v>
      </c>
      <c r="EK61" s="19">
        <f t="shared" si="44"/>
        <v>-1.1194029850746245E-2</v>
      </c>
      <c r="EL61" s="19">
        <f t="shared" si="44"/>
        <v>2.7358490566037785E-2</v>
      </c>
      <c r="EM61" s="19">
        <f t="shared" si="44"/>
        <v>-4.132231404958675E-2</v>
      </c>
      <c r="EN61" s="19">
        <f t="shared" si="44"/>
        <v>1.2452107279693481E-2</v>
      </c>
      <c r="EO61" s="19">
        <f t="shared" si="44"/>
        <v>-4.2573320719016094E-2</v>
      </c>
      <c r="EP61" s="19">
        <f t="shared" si="44"/>
        <v>4.4466403162055412E-2</v>
      </c>
      <c r="EQ61" s="19">
        <f t="shared" si="44"/>
        <v>-1.7029328287606393E-2</v>
      </c>
      <c r="ER61" s="19">
        <f t="shared" si="45"/>
        <v>3.8498556304138454E-3</v>
      </c>
      <c r="ES61" s="19">
        <f t="shared" si="45"/>
        <v>-2.301054650047929E-2</v>
      </c>
      <c r="ET61" s="19">
        <f t="shared" si="45"/>
        <v>9.8135426889107702E-3</v>
      </c>
      <c r="EU61" s="19">
        <f t="shared" si="45"/>
        <v>1.9436345966956647E-3</v>
      </c>
      <c r="EV61" s="19">
        <f t="shared" si="45"/>
        <v>-3.8797284190106307E-3</v>
      </c>
      <c r="EW61" s="19">
        <f t="shared" si="45"/>
        <v>-1.4605647517039966E-2</v>
      </c>
      <c r="EX61" s="19">
        <f t="shared" si="45"/>
        <v>2.0750988142292481E-2</v>
      </c>
      <c r="EY61" s="19">
        <f t="shared" si="45"/>
        <v>-5.0338818973862609E-2</v>
      </c>
      <c r="EZ61" s="19">
        <f t="shared" si="45"/>
        <v>3.0581039755351647E-2</v>
      </c>
      <c r="FA61" s="19">
        <f t="shared" si="45"/>
        <v>-2.9673590504450953E-3</v>
      </c>
      <c r="FB61" s="19">
        <f t="shared" si="45"/>
        <v>2.6785714285714413E-2</v>
      </c>
      <c r="FC61" s="19">
        <f t="shared" si="45"/>
        <v>-3.7681159420289934E-2</v>
      </c>
      <c r="FD61" s="19">
        <f t="shared" si="45"/>
        <v>1.2048192771084265E-2</v>
      </c>
      <c r="FE61" s="19">
        <f t="shared" si="45"/>
        <v>-6.9444444444444198E-3</v>
      </c>
      <c r="FF61" s="19">
        <f t="shared" si="45"/>
        <v>7.9920079920081655E-3</v>
      </c>
      <c r="FG61" s="19">
        <f t="shared" si="45"/>
        <v>2.9732408325073845E-3</v>
      </c>
      <c r="FH61" s="19">
        <f t="shared" si="45"/>
        <v>3.8537549407114513E-2</v>
      </c>
      <c r="FI61" s="19">
        <f t="shared" si="45"/>
        <v>-1.6175071360608806E-2</v>
      </c>
      <c r="FJ61" s="19">
        <f t="shared" si="45"/>
        <v>6.7698259187620735E-3</v>
      </c>
      <c r="FK61" s="19">
        <f t="shared" si="45"/>
        <v>-3.84245917387116E-3</v>
      </c>
      <c r="FL61" s="19">
        <f t="shared" si="45"/>
        <v>2.8929604628735728E-3</v>
      </c>
      <c r="FM61" s="19">
        <f t="shared" si="45"/>
        <v>-1.3461538461538525E-2</v>
      </c>
      <c r="FN61" s="19">
        <f t="shared" si="45"/>
        <v>2.9239766081871288E-2</v>
      </c>
      <c r="FO61" s="19">
        <f t="shared" si="45"/>
        <v>-5.6818181818181213E-3</v>
      </c>
      <c r="FP61" s="19">
        <f t="shared" si="45"/>
        <v>1.1428571428571566E-2</v>
      </c>
      <c r="FQ61" s="19">
        <f t="shared" si="45"/>
        <v>1.4124293785310771E-2</v>
      </c>
      <c r="FR61" s="19">
        <f t="shared" si="45"/>
        <v>-3.1569173630454972E-2</v>
      </c>
      <c r="FS61" s="19">
        <f t="shared" si="45"/>
        <v>-1.7257909875359467E-2</v>
      </c>
      <c r="FT61" s="19">
        <f t="shared" si="45"/>
        <v>9.7560975609756184E-3</v>
      </c>
      <c r="FU61" s="19">
        <f t="shared" si="45"/>
        <v>1.9323671497584627E-2</v>
      </c>
      <c r="FV61" s="19">
        <f t="shared" si="45"/>
        <v>-9.4786729857809782E-4</v>
      </c>
      <c r="FW61" s="19">
        <f t="shared" si="45"/>
        <v>-9.4876660341569607E-4</v>
      </c>
      <c r="FX61" s="19">
        <f t="shared" si="45"/>
        <v>9.4966761633428209E-3</v>
      </c>
      <c r="FY61" s="19">
        <f t="shared" si="45"/>
        <v>-4.5155221072436524E-2</v>
      </c>
      <c r="FZ61" s="19">
        <f t="shared" si="45"/>
        <v>3.1527093596059208E-2</v>
      </c>
      <c r="GA61" s="19">
        <f t="shared" si="45"/>
        <v>1.4326647564469885E-2</v>
      </c>
      <c r="GB61" s="19">
        <f t="shared" si="45"/>
        <v>-3.3898305084745894E-2</v>
      </c>
      <c r="GC61" s="19">
        <f t="shared" si="46"/>
        <v>-9.7465886939562818E-4</v>
      </c>
      <c r="GD61" s="19">
        <f t="shared" si="47"/>
        <v>2.8292682926829293E-2</v>
      </c>
      <c r="GE61" s="19">
        <f t="shared" si="48"/>
        <v>-1.1385199240986799E-2</v>
      </c>
      <c r="GF61" s="19">
        <f t="shared" si="49"/>
        <v>-3.8387715930903177E-3</v>
      </c>
      <c r="GG61" s="19">
        <f t="shared" si="50"/>
        <v>-4.816955684007751E-3</v>
      </c>
      <c r="GH61" s="19">
        <f t="shared" si="51"/>
        <v>-9.6805421103581812E-3</v>
      </c>
    </row>
    <row r="62" spans="1:210" ht="28.8" x14ac:dyDescent="0.3">
      <c r="A62" s="22" t="s">
        <v>140</v>
      </c>
      <c r="B62" t="s">
        <v>127</v>
      </c>
      <c r="D62" s="19">
        <f t="shared" si="42"/>
        <v>5.731523378582204E-2</v>
      </c>
      <c r="E62" s="19">
        <f t="shared" si="52"/>
        <v>4.564907275320973E-2</v>
      </c>
      <c r="F62" s="19">
        <f t="shared" si="52"/>
        <v>2.3192360163710735E-2</v>
      </c>
      <c r="G62" s="19">
        <f t="shared" si="52"/>
        <v>1.0666666666666602E-2</v>
      </c>
      <c r="H62" s="19">
        <f t="shared" si="52"/>
        <v>3.5620052770448662E-2</v>
      </c>
      <c r="I62" s="19">
        <f t="shared" si="52"/>
        <v>-1.9108280254777066E-2</v>
      </c>
      <c r="J62" s="19">
        <f t="shared" si="52"/>
        <v>7.7922077922077948E-2</v>
      </c>
      <c r="K62" s="19">
        <f t="shared" si="52"/>
        <v>-2.2891566265060281E-2</v>
      </c>
      <c r="L62" s="19">
        <f t="shared" si="52"/>
        <v>-4.9321824907520018E-3</v>
      </c>
      <c r="M62" s="19">
        <f t="shared" si="52"/>
        <v>-6.6914498141264045E-2</v>
      </c>
      <c r="N62" s="19">
        <f t="shared" si="52"/>
        <v>2.5232403718459473E-2</v>
      </c>
      <c r="O62" s="19">
        <f t="shared" si="52"/>
        <v>-6.2176165803108807E-2</v>
      </c>
      <c r="P62" s="19">
        <f t="shared" si="52"/>
        <v>1.7955801104972302E-2</v>
      </c>
      <c r="Q62" s="19">
        <f t="shared" si="52"/>
        <v>2.5780189959294431E-2</v>
      </c>
      <c r="R62" s="19">
        <f t="shared" si="52"/>
        <v>-0.10582010582010581</v>
      </c>
      <c r="S62" s="19">
        <f t="shared" si="52"/>
        <v>9.9112426035502965E-2</v>
      </c>
      <c r="T62" s="19">
        <f t="shared" si="52"/>
        <v>-3.2301480484522083E-2</v>
      </c>
      <c r="U62" s="19">
        <f t="shared" si="52"/>
        <v>-3.8942976356050263E-2</v>
      </c>
      <c r="V62" s="19">
        <f t="shared" si="52"/>
        <v>-1.1577424023154759E-2</v>
      </c>
      <c r="W62" s="19">
        <f t="shared" si="52"/>
        <v>-5.8565153733528552E-2</v>
      </c>
      <c r="X62" s="19">
        <f t="shared" si="52"/>
        <v>3.1104199066873672E-3</v>
      </c>
      <c r="Y62" s="19">
        <f t="shared" si="52"/>
        <v>2.3255813953488413E-2</v>
      </c>
      <c r="Z62" s="19">
        <f t="shared" si="52"/>
        <v>7.1212121212121282E-2</v>
      </c>
      <c r="AA62" s="19">
        <f t="shared" si="52"/>
        <v>-6.6478076379066553E-2</v>
      </c>
      <c r="AB62" s="19">
        <f t="shared" si="52"/>
        <v>3.3333333333333437E-2</v>
      </c>
      <c r="AC62" s="19">
        <f t="shared" si="52"/>
        <v>1.4662756598240456E-3</v>
      </c>
      <c r="AD62" s="19">
        <f t="shared" si="52"/>
        <v>-1.4641288433381305E-3</v>
      </c>
      <c r="AE62" s="19">
        <f t="shared" si="52"/>
        <v>5.8651026392959604E-3</v>
      </c>
      <c r="AF62" s="19">
        <f t="shared" si="52"/>
        <v>1.4577259475219151E-3</v>
      </c>
      <c r="AG62" s="19">
        <f t="shared" si="52"/>
        <v>-5.3857350800582293E-2</v>
      </c>
      <c r="AH62" s="19">
        <f t="shared" si="52"/>
        <v>4.4615384615384723E-2</v>
      </c>
      <c r="AI62" s="19">
        <f t="shared" si="52"/>
        <v>8.8365243004417948E-3</v>
      </c>
      <c r="AJ62" s="19">
        <f t="shared" si="52"/>
        <v>-4.3795620437955263E-3</v>
      </c>
      <c r="AK62" s="19">
        <f t="shared" si="52"/>
        <v>3.2258064516129004E-2</v>
      </c>
      <c r="AL62" s="19">
        <f t="shared" si="52"/>
        <v>-4.1193181818181879E-2</v>
      </c>
      <c r="AM62" s="19">
        <f t="shared" si="52"/>
        <v>2.5185185185185199E-2</v>
      </c>
      <c r="AN62" s="19">
        <f t="shared" si="52"/>
        <v>-1.0115606936416222E-2</v>
      </c>
      <c r="AO62" s="19">
        <f t="shared" si="52"/>
        <v>-8.7591240875911636E-3</v>
      </c>
      <c r="AP62" s="19">
        <f t="shared" si="52"/>
        <v>0</v>
      </c>
      <c r="AQ62" s="19">
        <f t="shared" si="52"/>
        <v>-2.6509572901325607E-2</v>
      </c>
      <c r="AR62" s="19">
        <f t="shared" si="52"/>
        <v>5.7488653555219482E-2</v>
      </c>
      <c r="AS62" s="19">
        <f t="shared" si="52"/>
        <v>-1.4306151645209209E-3</v>
      </c>
      <c r="AT62" s="19">
        <f t="shared" si="52"/>
        <v>5.7306590257879542E-3</v>
      </c>
      <c r="AU62" s="19">
        <f t="shared" si="52"/>
        <v>4.7008547008547064E-2</v>
      </c>
      <c r="AV62" s="19">
        <f t="shared" si="52"/>
        <v>-2.5850340136054473E-2</v>
      </c>
      <c r="AW62" s="19">
        <f t="shared" si="52"/>
        <v>3.4916201117318524E-2</v>
      </c>
      <c r="AX62" s="19">
        <f t="shared" si="52"/>
        <v>-1.0796221322537103E-2</v>
      </c>
      <c r="AY62" s="19">
        <f t="shared" si="52"/>
        <v>-1.6371077762619368E-2</v>
      </c>
      <c r="AZ62" s="19">
        <f t="shared" si="52"/>
        <v>4.0221914008321757E-2</v>
      </c>
      <c r="BA62" s="19">
        <f t="shared" si="52"/>
        <v>-2.1333333333333204E-2</v>
      </c>
      <c r="BB62" s="19">
        <f t="shared" si="52"/>
        <v>5.4495912806538094E-3</v>
      </c>
      <c r="BC62" s="19">
        <f t="shared" si="52"/>
        <v>4.2005420054200604E-2</v>
      </c>
      <c r="BD62" s="19">
        <f t="shared" si="52"/>
        <v>-1.1703511053316018E-2</v>
      </c>
      <c r="BE62" s="19">
        <f t="shared" si="52"/>
        <v>2.1052631578947212E-2</v>
      </c>
      <c r="BF62" s="19">
        <f t="shared" si="52"/>
        <v>-2.8350515463917425E-2</v>
      </c>
      <c r="BG62" s="19">
        <f t="shared" si="52"/>
        <v>-1.1936339522546469E-2</v>
      </c>
      <c r="BH62" s="19">
        <f t="shared" si="52"/>
        <v>2.2818791946308759E-2</v>
      </c>
      <c r="BI62" s="19">
        <f t="shared" si="52"/>
        <v>-1.4435695538057902E-2</v>
      </c>
      <c r="BJ62" s="19">
        <f t="shared" si="52"/>
        <v>3.9946737683089761E-3</v>
      </c>
      <c r="BK62" s="19">
        <f t="shared" si="52"/>
        <v>4.1114058355437688E-2</v>
      </c>
      <c r="BL62" s="19">
        <f t="shared" si="52"/>
        <v>-1.7834394904458706E-2</v>
      </c>
      <c r="BM62" s="19">
        <f t="shared" si="52"/>
        <v>2.8534370946822429E-2</v>
      </c>
      <c r="BN62" s="19">
        <f t="shared" si="52"/>
        <v>2.5220680958386588E-3</v>
      </c>
      <c r="BO62" s="19">
        <f t="shared" si="52"/>
        <v>1.3836477987421381E-2</v>
      </c>
      <c r="BP62" s="19">
        <f t="shared" si="52"/>
        <v>2.8535980148883588E-2</v>
      </c>
      <c r="BQ62" s="19">
        <f t="shared" si="43"/>
        <v>6.0313630880579616E-3</v>
      </c>
      <c r="BR62" s="19">
        <f t="shared" si="43"/>
        <v>1.7985611510791255E-2</v>
      </c>
      <c r="BS62" s="19">
        <f t="shared" si="43"/>
        <v>1.4134275618374437E-2</v>
      </c>
      <c r="BT62" s="19">
        <f t="shared" si="43"/>
        <v>-1.1614401858303092E-3</v>
      </c>
      <c r="BU62" s="19">
        <f t="shared" si="43"/>
        <v>2.5581395348837299E-2</v>
      </c>
      <c r="BV62" s="19">
        <f t="shared" si="43"/>
        <v>1.2471655328798015E-2</v>
      </c>
      <c r="BW62" s="19">
        <f t="shared" si="43"/>
        <v>6.7189249720045474E-3</v>
      </c>
      <c r="BX62" s="19">
        <f t="shared" si="43"/>
        <v>3.6707452725250223E-2</v>
      </c>
      <c r="BY62" s="19">
        <f t="shared" si="43"/>
        <v>-6.4377682403434777E-3</v>
      </c>
      <c r="BZ62" s="19">
        <f t="shared" si="43"/>
        <v>2.1598272138228847E-2</v>
      </c>
      <c r="CA62" s="19">
        <f t="shared" si="43"/>
        <v>-7.3995771670188892E-3</v>
      </c>
      <c r="CB62" s="19">
        <f t="shared" si="43"/>
        <v>-1.0649627263046302E-3</v>
      </c>
      <c r="CC62" s="19">
        <f t="shared" si="43"/>
        <v>8.5287846481876262E-3</v>
      </c>
      <c r="CD62" s="19">
        <f t="shared" si="43"/>
        <v>2.4312896405919826E-2</v>
      </c>
      <c r="CE62" s="19">
        <f t="shared" si="43"/>
        <v>4.1279669762641635E-3</v>
      </c>
      <c r="CF62" s="19">
        <f t="shared" si="44"/>
        <v>1.5416238437821139E-2</v>
      </c>
      <c r="CG62" s="19">
        <f t="shared" si="44"/>
        <v>-1.7206477732793601E-2</v>
      </c>
      <c r="CH62" s="19">
        <f t="shared" si="44"/>
        <v>2.6776519052523318E-2</v>
      </c>
      <c r="CI62" s="19">
        <f t="shared" si="44"/>
        <v>-1.2036108324974926E-2</v>
      </c>
      <c r="CJ62" s="19">
        <f t="shared" si="44"/>
        <v>2.0304568527920175E-3</v>
      </c>
      <c r="CK62" s="19">
        <f t="shared" si="44"/>
        <v>6.5856129685916809E-2</v>
      </c>
      <c r="CL62" s="19">
        <f t="shared" si="44"/>
        <v>-5.4182509505703469E-2</v>
      </c>
      <c r="CM62" s="19">
        <f t="shared" si="44"/>
        <v>4.8241206030150696E-2</v>
      </c>
      <c r="CN62" s="19">
        <f t="shared" si="44"/>
        <v>-6.7114093959731447E-3</v>
      </c>
      <c r="CO62" s="19">
        <f t="shared" si="44"/>
        <v>2.8957528957529455E-3</v>
      </c>
      <c r="CP62" s="19">
        <f t="shared" si="44"/>
        <v>5.7747834456207681E-3</v>
      </c>
      <c r="CQ62" s="19">
        <f t="shared" si="44"/>
        <v>2.5837320574162659E-2</v>
      </c>
      <c r="CR62" s="19">
        <f t="shared" si="44"/>
        <v>2.7985074626865725E-2</v>
      </c>
      <c r="CS62" s="19">
        <f t="shared" si="44"/>
        <v>-6.3520871143375457E-3</v>
      </c>
      <c r="CT62" s="19">
        <f t="shared" si="44"/>
        <v>1.9178082191780854E-2</v>
      </c>
      <c r="CU62" s="19">
        <f t="shared" si="44"/>
        <v>-1.3440860215053752E-2</v>
      </c>
      <c r="CV62" s="19">
        <f t="shared" si="44"/>
        <v>-2.2706630336058131E-2</v>
      </c>
      <c r="CW62" s="19">
        <f t="shared" si="44"/>
        <v>5.5762081784387352E-3</v>
      </c>
      <c r="CX62" s="19">
        <f t="shared" si="44"/>
        <v>-9.2421441774503954E-4</v>
      </c>
      <c r="CY62" s="19">
        <f t="shared" si="44"/>
        <v>8.3256244218317121E-3</v>
      </c>
      <c r="CZ62" s="19">
        <f t="shared" si="44"/>
        <v>-4.4954128440367058E-2</v>
      </c>
      <c r="DA62" s="19">
        <f t="shared" si="44"/>
        <v>-9.6061479346781775E-3</v>
      </c>
      <c r="DB62" s="19">
        <f t="shared" si="44"/>
        <v>3.103782735208549E-2</v>
      </c>
      <c r="DC62" s="19">
        <f t="shared" si="44"/>
        <v>-5.2681091251175816E-2</v>
      </c>
      <c r="DD62" s="19">
        <f t="shared" si="44"/>
        <v>-2.9791459781528529E-3</v>
      </c>
      <c r="DE62" s="19">
        <f t="shared" si="44"/>
        <v>-5.079681274900405E-2</v>
      </c>
      <c r="DF62" s="19">
        <f t="shared" si="44"/>
        <v>-2.7282266526757581E-2</v>
      </c>
      <c r="DG62" s="19">
        <f t="shared" si="44"/>
        <v>-0.11326860841423947</v>
      </c>
      <c r="DH62" s="19">
        <f t="shared" si="44"/>
        <v>-4.8661800486618056E-2</v>
      </c>
      <c r="DI62" s="19">
        <f t="shared" si="44"/>
        <v>5.1150895140663621E-3</v>
      </c>
      <c r="DJ62" s="19">
        <f t="shared" si="44"/>
        <v>1.2722646310434627E-3</v>
      </c>
      <c r="DK62" s="19">
        <f t="shared" si="44"/>
        <v>2.5412960609911828E-3</v>
      </c>
      <c r="DL62" s="19">
        <f t="shared" si="44"/>
        <v>2.7883396704689423E-2</v>
      </c>
      <c r="DM62" s="19">
        <f t="shared" si="44"/>
        <v>4.3156596794081459E-2</v>
      </c>
      <c r="DN62" s="19">
        <f t="shared" si="44"/>
        <v>2.3640661938534313E-2</v>
      </c>
      <c r="DO62" s="19">
        <f t="shared" si="44"/>
        <v>5.1963048498845366E-2</v>
      </c>
      <c r="DP62" s="19">
        <f t="shared" si="44"/>
        <v>-2.1953896816683249E-3</v>
      </c>
      <c r="DQ62" s="19">
        <f t="shared" si="44"/>
        <v>1.4301430143014215E-2</v>
      </c>
      <c r="DR62" s="19">
        <f t="shared" si="44"/>
        <v>-8.6767895878524515E-3</v>
      </c>
      <c r="DS62" s="19">
        <f t="shared" si="44"/>
        <v>-2.1881838074399029E-3</v>
      </c>
      <c r="DT62" s="19">
        <f t="shared" si="44"/>
        <v>1.3157894736842035E-2</v>
      </c>
      <c r="DU62" s="19">
        <f t="shared" si="44"/>
        <v>1.9480519480519431E-2</v>
      </c>
      <c r="DV62" s="19">
        <f t="shared" si="44"/>
        <v>1.2738853503184711E-2</v>
      </c>
      <c r="DW62" s="19">
        <f t="shared" si="44"/>
        <v>4.7169811320754818E-2</v>
      </c>
      <c r="DX62" s="19">
        <f t="shared" si="44"/>
        <v>1.0010010010010006E-2</v>
      </c>
      <c r="DY62" s="19">
        <f t="shared" si="44"/>
        <v>1.7839444995044529E-2</v>
      </c>
      <c r="DZ62" s="19">
        <f t="shared" si="44"/>
        <v>-2.6290165530671872E-2</v>
      </c>
      <c r="EA62" s="19">
        <f t="shared" si="44"/>
        <v>-1.4000000000000012E-2</v>
      </c>
      <c r="EB62" s="19">
        <f t="shared" si="44"/>
        <v>4.6653144016227222E-2</v>
      </c>
      <c r="EC62" s="19">
        <f t="shared" si="44"/>
        <v>8.8178294573643345E-2</v>
      </c>
      <c r="ED62" s="19">
        <f t="shared" si="44"/>
        <v>-7.3018699910952778E-2</v>
      </c>
      <c r="EE62" s="19">
        <f t="shared" si="44"/>
        <v>3.9385206532180694E-2</v>
      </c>
      <c r="EF62" s="19">
        <f t="shared" si="44"/>
        <v>-1.4787430683918745E-2</v>
      </c>
      <c r="EG62" s="19">
        <f t="shared" si="44"/>
        <v>-1.0318949343339545E-2</v>
      </c>
      <c r="EH62" s="19">
        <f t="shared" si="44"/>
        <v>1.3270142180094924E-2</v>
      </c>
      <c r="EI62" s="19">
        <f t="shared" si="44"/>
        <v>7.2965388213283466E-2</v>
      </c>
      <c r="EJ62" s="19">
        <f t="shared" si="44"/>
        <v>-8.108108108108103E-2</v>
      </c>
      <c r="EK62" s="19">
        <f t="shared" si="44"/>
        <v>8.8235294117646967E-2</v>
      </c>
      <c r="EL62" s="19">
        <f t="shared" si="44"/>
        <v>-5.8413251961639046E-2</v>
      </c>
      <c r="EM62" s="19">
        <f t="shared" si="44"/>
        <v>-7.4074074074074181E-3</v>
      </c>
      <c r="EN62" s="19">
        <f t="shared" si="44"/>
        <v>-2.9850746268656692E-2</v>
      </c>
      <c r="EO62" s="19">
        <f t="shared" si="44"/>
        <v>-1.1538461538461608E-2</v>
      </c>
      <c r="EP62" s="19">
        <f t="shared" si="44"/>
        <v>2.1400778210116655E-2</v>
      </c>
      <c r="EQ62" s="19">
        <f t="shared" si="44"/>
        <v>-1.9047619047619091E-2</v>
      </c>
      <c r="ER62" s="19">
        <f t="shared" si="45"/>
        <v>1.844660194174752E-2</v>
      </c>
      <c r="ES62" s="19">
        <f t="shared" si="45"/>
        <v>-3.2411820781696909E-2</v>
      </c>
      <c r="ET62" s="19">
        <f t="shared" si="45"/>
        <v>-4.9261083743842304E-3</v>
      </c>
      <c r="EU62" s="19">
        <f t="shared" si="45"/>
        <v>3.6633663366336666E-2</v>
      </c>
      <c r="EV62" s="19">
        <f t="shared" si="45"/>
        <v>-3.9159503342884538E-2</v>
      </c>
      <c r="EW62" s="19">
        <f t="shared" si="45"/>
        <v>1.1928429423459175E-2</v>
      </c>
      <c r="EX62" s="19">
        <f t="shared" si="45"/>
        <v>1.080550098231825E-2</v>
      </c>
      <c r="EY62" s="19">
        <f t="shared" si="45"/>
        <v>-3.4013605442176909E-2</v>
      </c>
      <c r="EZ62" s="19">
        <f t="shared" si="45"/>
        <v>-5.0301810865190921E-3</v>
      </c>
      <c r="FA62" s="19">
        <f t="shared" si="45"/>
        <v>1.1122345803842304E-2</v>
      </c>
      <c r="FB62" s="19">
        <f t="shared" si="45"/>
        <v>-1.3000000000000012E-2</v>
      </c>
      <c r="FC62" s="19">
        <f t="shared" si="45"/>
        <v>3.2421479229989947E-2</v>
      </c>
      <c r="FD62" s="19">
        <f t="shared" si="45"/>
        <v>-1.7664376840039409E-2</v>
      </c>
      <c r="FE62" s="19">
        <f t="shared" si="45"/>
        <v>0.11188811188811187</v>
      </c>
      <c r="FF62" s="19">
        <f t="shared" si="45"/>
        <v>-8.2659478885893978E-2</v>
      </c>
      <c r="FG62" s="19">
        <f t="shared" si="45"/>
        <v>-2.0568070519098813E-2</v>
      </c>
      <c r="FH62" s="19">
        <f t="shared" si="45"/>
        <v>2.6000000000000023E-2</v>
      </c>
      <c r="FI62" s="19">
        <f t="shared" si="45"/>
        <v>-2.4366471734892814E-2</v>
      </c>
      <c r="FJ62" s="19">
        <f t="shared" si="45"/>
        <v>1.2987012987013102E-2</v>
      </c>
      <c r="FK62" s="19">
        <f t="shared" si="45"/>
        <v>-9.8619329388571764E-4</v>
      </c>
      <c r="FL62" s="19">
        <f t="shared" si="45"/>
        <v>5.8242843040474002E-2</v>
      </c>
      <c r="FM62" s="19">
        <f t="shared" si="45"/>
        <v>-7.4626865671642006E-3</v>
      </c>
      <c r="FN62" s="19">
        <f t="shared" si="45"/>
        <v>-2.4436090225564033E-2</v>
      </c>
      <c r="FO62" s="19">
        <f t="shared" si="45"/>
        <v>2.7938342967244845E-2</v>
      </c>
      <c r="FP62" s="19">
        <f t="shared" si="45"/>
        <v>-1.6869728209934376E-2</v>
      </c>
      <c r="FQ62" s="19">
        <f t="shared" si="45"/>
        <v>-4.7664442326025291E-3</v>
      </c>
      <c r="FR62" s="19">
        <f t="shared" si="45"/>
        <v>3.5440613026819889E-2</v>
      </c>
      <c r="FS62" s="19">
        <f t="shared" si="45"/>
        <v>-1.1100832562442098E-2</v>
      </c>
      <c r="FT62" s="19">
        <f t="shared" si="45"/>
        <v>-2.0579981290926086E-2</v>
      </c>
      <c r="FU62" s="19">
        <f t="shared" si="45"/>
        <v>2.387774594078329E-2</v>
      </c>
      <c r="FV62" s="19">
        <f t="shared" si="45"/>
        <v>-2.2388059701492602E-2</v>
      </c>
      <c r="FW62" s="19">
        <f t="shared" si="45"/>
        <v>-8.5877862595419296E-3</v>
      </c>
      <c r="FX62" s="19">
        <f t="shared" si="45"/>
        <v>4.1385948026948949E-2</v>
      </c>
      <c r="FY62" s="19">
        <f t="shared" si="45"/>
        <v>-1.4787430683918745E-2</v>
      </c>
      <c r="FZ62" s="19">
        <f t="shared" si="45"/>
        <v>4.3151969981238381E-2</v>
      </c>
      <c r="GA62" s="19">
        <f t="shared" si="45"/>
        <v>-3.5971223021582732E-2</v>
      </c>
      <c r="GB62" s="19">
        <f t="shared" si="45"/>
        <v>-2.7985074626865059E-3</v>
      </c>
      <c r="GC62" s="19">
        <f t="shared" si="46"/>
        <v>1.6838166510757757E-2</v>
      </c>
      <c r="GD62" s="19">
        <f t="shared" si="47"/>
        <v>-1.8399264029438811E-2</v>
      </c>
      <c r="GE62" s="19">
        <f t="shared" si="48"/>
        <v>1.5932521087160367E-2</v>
      </c>
      <c r="GF62" s="19">
        <f t="shared" si="49"/>
        <v>1.2915129151291449E-2</v>
      </c>
      <c r="GG62" s="19">
        <f t="shared" si="50"/>
        <v>-1.1839708561020013E-2</v>
      </c>
      <c r="GH62" s="19">
        <f t="shared" si="51"/>
        <v>-2.4884792626728158E-2</v>
      </c>
    </row>
    <row r="63" spans="1:210" x14ac:dyDescent="0.3">
      <c r="A63" s="22" t="s">
        <v>141</v>
      </c>
      <c r="B63" t="s">
        <v>128</v>
      </c>
      <c r="D63" s="19">
        <f t="shared" si="42"/>
        <v>5.3658536585365901E-2</v>
      </c>
      <c r="E63" s="19">
        <f t="shared" si="52"/>
        <v>0</v>
      </c>
      <c r="F63" s="19">
        <f t="shared" si="52"/>
        <v>1.736111111111116E-2</v>
      </c>
      <c r="G63" s="19">
        <f t="shared" si="52"/>
        <v>1.3651877133105561E-2</v>
      </c>
      <c r="H63" s="19">
        <f t="shared" si="52"/>
        <v>-1.5712682379348974E-2</v>
      </c>
      <c r="I63" s="19">
        <f t="shared" si="52"/>
        <v>4.1049030786773022E-2</v>
      </c>
      <c r="J63" s="19">
        <f t="shared" si="52"/>
        <v>2.0810514786418377E-2</v>
      </c>
      <c r="K63" s="19">
        <f t="shared" si="52"/>
        <v>-3.5407725321888406E-2</v>
      </c>
      <c r="L63" s="19">
        <f t="shared" si="52"/>
        <v>-6.6740823136819394E-3</v>
      </c>
      <c r="M63" s="19">
        <f t="shared" si="52"/>
        <v>2.7995520716685318E-2</v>
      </c>
      <c r="N63" s="19">
        <f t="shared" si="52"/>
        <v>-3.2679738562091498E-2</v>
      </c>
      <c r="O63" s="19">
        <f t="shared" si="52"/>
        <v>0</v>
      </c>
      <c r="P63" s="19">
        <f t="shared" si="52"/>
        <v>-2.2522522522522292E-3</v>
      </c>
      <c r="Q63" s="19">
        <f t="shared" si="52"/>
        <v>-1.1286681715575453E-3</v>
      </c>
      <c r="R63" s="19">
        <f t="shared" si="52"/>
        <v>-5.6497175141242972E-2</v>
      </c>
      <c r="S63" s="19">
        <f t="shared" si="52"/>
        <v>5.0299401197604787E-2</v>
      </c>
      <c r="T63" s="19">
        <f t="shared" si="52"/>
        <v>-4.7890535917901933E-2</v>
      </c>
      <c r="U63" s="19">
        <f t="shared" si="52"/>
        <v>4.7904191616767733E-3</v>
      </c>
      <c r="V63" s="19">
        <f t="shared" si="52"/>
        <v>-2.3837902264600697E-2</v>
      </c>
      <c r="W63" s="19">
        <f t="shared" si="52"/>
        <v>2.4420024420024333E-2</v>
      </c>
      <c r="X63" s="19">
        <f t="shared" si="52"/>
        <v>-1.3110846245530494E-2</v>
      </c>
      <c r="Y63" s="19">
        <f t="shared" si="52"/>
        <v>-5.6763285024154619E-2</v>
      </c>
      <c r="Z63" s="19">
        <f t="shared" si="52"/>
        <v>0.11267605633802824</v>
      </c>
      <c r="AA63" s="19">
        <f t="shared" si="52"/>
        <v>-5.9838895281933313E-2</v>
      </c>
      <c r="AB63" s="19">
        <f t="shared" si="52"/>
        <v>4.8959608323131398E-3</v>
      </c>
      <c r="AC63" s="19">
        <f t="shared" si="52"/>
        <v>4.872107186358221E-3</v>
      </c>
      <c r="AD63" s="19">
        <f t="shared" si="52"/>
        <v>1.0909090909090979E-2</v>
      </c>
      <c r="AE63" s="19">
        <f t="shared" si="52"/>
        <v>2.3980815347719453E-3</v>
      </c>
      <c r="AF63" s="19">
        <f t="shared" si="52"/>
        <v>3.8277511961722466E-2</v>
      </c>
      <c r="AG63" s="19">
        <f t="shared" si="52"/>
        <v>-5.5299539170506895E-2</v>
      </c>
      <c r="AH63" s="19">
        <f t="shared" si="52"/>
        <v>1.9512195121951237E-2</v>
      </c>
      <c r="AI63" s="19">
        <f t="shared" si="52"/>
        <v>1.0765550239234534E-2</v>
      </c>
      <c r="AJ63" s="19">
        <f t="shared" si="52"/>
        <v>-2.7218934911242609E-2</v>
      </c>
      <c r="AK63" s="19">
        <f t="shared" si="52"/>
        <v>4.7445255474452441E-2</v>
      </c>
      <c r="AL63" s="19">
        <f t="shared" si="52"/>
        <v>-4.6457607433217141E-2</v>
      </c>
      <c r="AM63" s="19">
        <f t="shared" si="52"/>
        <v>4.0194884287454435E-2</v>
      </c>
      <c r="AN63" s="19">
        <f t="shared" si="52"/>
        <v>-2.2248243559718994E-2</v>
      </c>
      <c r="AO63" s="19">
        <f t="shared" si="52"/>
        <v>4.7904191616767733E-3</v>
      </c>
      <c r="AP63" s="19">
        <f t="shared" si="52"/>
        <v>-7.15137067938032E-3</v>
      </c>
      <c r="AQ63" s="19">
        <f t="shared" si="52"/>
        <v>-3.4813925570227999E-2</v>
      </c>
      <c r="AR63" s="19">
        <f t="shared" si="52"/>
        <v>3.1094527363184188E-2</v>
      </c>
      <c r="AS63" s="19">
        <f t="shared" si="52"/>
        <v>2.6537997587454676E-2</v>
      </c>
      <c r="AT63" s="19">
        <f t="shared" si="52"/>
        <v>-4.9353701527614424E-2</v>
      </c>
      <c r="AU63" s="19">
        <f t="shared" si="52"/>
        <v>6.180469715698389E-2</v>
      </c>
      <c r="AV63" s="19">
        <f t="shared" si="52"/>
        <v>4.3073341094295614E-2</v>
      </c>
      <c r="AW63" s="19">
        <f t="shared" si="52"/>
        <v>1.3392857142857206E-2</v>
      </c>
      <c r="AX63" s="19">
        <f t="shared" si="52"/>
        <v>2.3127753303964882E-2</v>
      </c>
      <c r="AY63" s="19">
        <f t="shared" si="52"/>
        <v>-4.5209903121636197E-2</v>
      </c>
      <c r="AZ63" s="19">
        <f t="shared" si="52"/>
        <v>6.7643742953775732E-3</v>
      </c>
      <c r="BA63" s="19">
        <f t="shared" si="52"/>
        <v>7.2788353863381783E-2</v>
      </c>
      <c r="BB63" s="19">
        <f t="shared" si="52"/>
        <v>-2.2964509394572064E-2</v>
      </c>
      <c r="BC63" s="19">
        <f t="shared" si="52"/>
        <v>2.0299145299145449E-2</v>
      </c>
      <c r="BD63" s="19">
        <f t="shared" si="52"/>
        <v>-2.6178010471204161E-2</v>
      </c>
      <c r="BE63" s="19">
        <f t="shared" si="52"/>
        <v>2.2580645161290214E-2</v>
      </c>
      <c r="BF63" s="19">
        <f t="shared" si="52"/>
        <v>-3.0494216614090353E-2</v>
      </c>
      <c r="BG63" s="19">
        <f t="shared" si="52"/>
        <v>-1.0845986984815648E-2</v>
      </c>
      <c r="BH63" s="19">
        <f t="shared" si="52"/>
        <v>-2.3026315789473784E-2</v>
      </c>
      <c r="BI63" s="19">
        <f t="shared" si="52"/>
        <v>1.3468013468013407E-2</v>
      </c>
      <c r="BJ63" s="19">
        <f t="shared" si="52"/>
        <v>3.4330011074197309E-2</v>
      </c>
      <c r="BK63" s="19">
        <f t="shared" si="52"/>
        <v>3.6402569593147582E-2</v>
      </c>
      <c r="BL63" s="19">
        <f t="shared" si="52"/>
        <v>-2.3760330578512345E-2</v>
      </c>
      <c r="BM63" s="19">
        <f t="shared" si="52"/>
        <v>-3.0687830687830764E-2</v>
      </c>
      <c r="BN63" s="19">
        <f t="shared" si="52"/>
        <v>2.1834061135371119E-2</v>
      </c>
      <c r="BO63" s="19">
        <f t="shared" si="52"/>
        <v>1.0683760683760646E-2</v>
      </c>
      <c r="BP63" s="19">
        <f t="shared" si="52"/>
        <v>2.2198731501057223E-2</v>
      </c>
      <c r="BQ63" s="19">
        <f t="shared" si="43"/>
        <v>1.8614270941054833E-2</v>
      </c>
      <c r="BR63" s="19">
        <f t="shared" si="43"/>
        <v>-1.0152284263958977E-3</v>
      </c>
      <c r="BS63" s="19">
        <f t="shared" si="43"/>
        <v>1.7276422764227473E-2</v>
      </c>
      <c r="BT63" s="19">
        <f t="shared" si="43"/>
        <v>4.2957042957043168E-2</v>
      </c>
      <c r="BU63" s="19">
        <f t="shared" si="43"/>
        <v>-8.6206896551724865E-3</v>
      </c>
      <c r="BV63" s="19">
        <f t="shared" si="43"/>
        <v>-2.5120772946859882E-2</v>
      </c>
      <c r="BW63" s="19">
        <f t="shared" si="43"/>
        <v>6.1446977205153575E-2</v>
      </c>
      <c r="BX63" s="19">
        <f t="shared" si="43"/>
        <v>-5.9757236227824362E-2</v>
      </c>
      <c r="BY63" s="19">
        <f t="shared" si="43"/>
        <v>1.9860973187686204E-2</v>
      </c>
      <c r="BZ63" s="19">
        <f t="shared" si="43"/>
        <v>5.5501460564751692E-2</v>
      </c>
      <c r="CA63" s="19">
        <f t="shared" si="43"/>
        <v>2.6752767527675303E-2</v>
      </c>
      <c r="CB63" s="19">
        <f t="shared" si="43"/>
        <v>-2.3360287511230871E-2</v>
      </c>
      <c r="CC63" s="19">
        <f t="shared" si="43"/>
        <v>2.7598896044158217E-2</v>
      </c>
      <c r="CD63" s="19">
        <f t="shared" si="43"/>
        <v>2.5962399283795845E-2</v>
      </c>
      <c r="CE63" s="19">
        <f t="shared" si="43"/>
        <v>-1.9197207678882999E-2</v>
      </c>
      <c r="CF63" s="19">
        <f t="shared" si="44"/>
        <v>3.9145907473309594E-2</v>
      </c>
      <c r="CG63" s="19">
        <f t="shared" si="44"/>
        <v>-1.8835616438356184E-2</v>
      </c>
      <c r="CH63" s="19">
        <f t="shared" si="44"/>
        <v>1.7452006980802626E-3</v>
      </c>
      <c r="CI63" s="19">
        <f t="shared" si="44"/>
        <v>6.2717770034843134E-2</v>
      </c>
      <c r="CJ63" s="19">
        <f t="shared" si="44"/>
        <v>2.5409836065573677E-2</v>
      </c>
      <c r="CK63" s="19">
        <f t="shared" si="44"/>
        <v>2.7178257394084859E-2</v>
      </c>
      <c r="CL63" s="19">
        <f t="shared" si="44"/>
        <v>-7.4708171206225638E-2</v>
      </c>
      <c r="CM63" s="19">
        <f t="shared" si="44"/>
        <v>0.12026913372581993</v>
      </c>
      <c r="CN63" s="19">
        <f t="shared" si="44"/>
        <v>-4.1291291291291166E-2</v>
      </c>
      <c r="CO63" s="19">
        <f t="shared" si="44"/>
        <v>1.4095536413468945E-2</v>
      </c>
      <c r="CP63" s="19">
        <f t="shared" si="44"/>
        <v>-1.0810810810810811E-2</v>
      </c>
      <c r="CQ63" s="19">
        <f t="shared" si="44"/>
        <v>-7.8064012490242085E-3</v>
      </c>
      <c r="CR63" s="19">
        <f t="shared" si="44"/>
        <v>3.8552321007081058E-2</v>
      </c>
      <c r="CS63" s="19">
        <f t="shared" si="44"/>
        <v>-1.3636363636363669E-2</v>
      </c>
      <c r="CT63" s="19">
        <f t="shared" si="44"/>
        <v>3.0721966205837115E-2</v>
      </c>
      <c r="CU63" s="19">
        <f t="shared" si="44"/>
        <v>-2.1609538002980488E-2</v>
      </c>
      <c r="CV63" s="19">
        <f t="shared" si="44"/>
        <v>9.1393754760089596E-3</v>
      </c>
      <c r="CW63" s="19">
        <f t="shared" si="44"/>
        <v>-5.2830188679244827E-3</v>
      </c>
      <c r="CX63" s="19">
        <f t="shared" si="44"/>
        <v>2.0485584218512765E-2</v>
      </c>
      <c r="CY63" s="19">
        <f t="shared" si="44"/>
        <v>-8.0297397769516721E-2</v>
      </c>
      <c r="CZ63" s="19">
        <f t="shared" si="44"/>
        <v>-1.5359741309620145E-2</v>
      </c>
      <c r="DA63" s="19">
        <f t="shared" si="44"/>
        <v>-2.0525451559934349E-2</v>
      </c>
      <c r="DB63" s="19">
        <f t="shared" si="44"/>
        <v>8.0469404861693183E-2</v>
      </c>
      <c r="DC63" s="19">
        <f t="shared" si="44"/>
        <v>-6.0512024825446153E-2</v>
      </c>
      <c r="DD63" s="19">
        <f t="shared" si="44"/>
        <v>-0.1213872832369941</v>
      </c>
      <c r="DE63" s="19">
        <f t="shared" si="44"/>
        <v>-8.4586466165413543E-2</v>
      </c>
      <c r="DF63" s="19">
        <f t="shared" si="44"/>
        <v>-0.16427104722792607</v>
      </c>
      <c r="DG63" s="19">
        <f t="shared" si="44"/>
        <v>-7.0024570024570076E-2</v>
      </c>
      <c r="DH63" s="19">
        <f t="shared" si="44"/>
        <v>-6.4729194187582606E-2</v>
      </c>
      <c r="DI63" s="19">
        <f t="shared" si="44"/>
        <v>3.1073446327683607E-2</v>
      </c>
      <c r="DJ63" s="19">
        <f t="shared" si="44"/>
        <v>-7.2602739726027377E-2</v>
      </c>
      <c r="DK63" s="19">
        <f t="shared" si="44"/>
        <v>-1.1816838995568624E-2</v>
      </c>
      <c r="DL63" s="19">
        <f t="shared" si="44"/>
        <v>8.2212257100149566E-2</v>
      </c>
      <c r="DM63" s="19">
        <f t="shared" si="44"/>
        <v>5.5248618784529135E-3</v>
      </c>
      <c r="DN63" s="19">
        <f t="shared" si="44"/>
        <v>1.3736263736263687E-2</v>
      </c>
      <c r="DO63" s="19">
        <f t="shared" si="44"/>
        <v>9.8915989159891637E-2</v>
      </c>
      <c r="DP63" s="19">
        <f t="shared" si="44"/>
        <v>-1.8495684340320562E-2</v>
      </c>
      <c r="DQ63" s="19">
        <f t="shared" si="44"/>
        <v>9.0452261306532611E-2</v>
      </c>
      <c r="DR63" s="19">
        <f t="shared" si="44"/>
        <v>-2.5345622119815725E-2</v>
      </c>
      <c r="DS63" s="19">
        <f t="shared" si="44"/>
        <v>-2.6004728132387522E-2</v>
      </c>
      <c r="DT63" s="19">
        <f t="shared" si="44"/>
        <v>0.11771844660194164</v>
      </c>
      <c r="DU63" s="19">
        <f t="shared" si="44"/>
        <v>-9.7719869706839324E-3</v>
      </c>
      <c r="DV63" s="19">
        <f t="shared" si="44"/>
        <v>2.1929824561403466E-2</v>
      </c>
      <c r="DW63" s="19">
        <f t="shared" si="44"/>
        <v>4.2918454935622297E-2</v>
      </c>
      <c r="DX63" s="19">
        <f t="shared" si="44"/>
        <v>2.8806584362139898E-2</v>
      </c>
      <c r="DY63" s="19">
        <f t="shared" si="44"/>
        <v>4.0000000000000036E-3</v>
      </c>
      <c r="DZ63" s="19">
        <f t="shared" si="44"/>
        <v>1.9920318725099584E-2</v>
      </c>
      <c r="EA63" s="19">
        <f t="shared" si="44"/>
        <v>2.24609375E-2</v>
      </c>
      <c r="EB63" s="19">
        <f t="shared" si="44"/>
        <v>-1.1461318051575908E-2</v>
      </c>
      <c r="EC63" s="19">
        <f t="shared" si="44"/>
        <v>8.8888888888889017E-2</v>
      </c>
      <c r="ED63" s="19">
        <f t="shared" si="44"/>
        <v>1.7746228926353247E-2</v>
      </c>
      <c r="EE63" s="19">
        <f t="shared" si="44"/>
        <v>1.6564952048822912E-2</v>
      </c>
      <c r="EF63" s="19">
        <f t="shared" si="44"/>
        <v>5.5746140651800946E-2</v>
      </c>
      <c r="EG63" s="19">
        <f t="shared" si="44"/>
        <v>-7.9610073111291646E-2</v>
      </c>
      <c r="EH63" s="19">
        <f t="shared" si="44"/>
        <v>1.3239187996469504E-2</v>
      </c>
      <c r="EI63" s="19">
        <f t="shared" si="44"/>
        <v>1.0452961672473782E-2</v>
      </c>
      <c r="EJ63" s="19">
        <f t="shared" si="44"/>
        <v>-1.7241379310345417E-3</v>
      </c>
      <c r="EK63" s="19">
        <f t="shared" si="44"/>
        <v>1.5544041450777257E-2</v>
      </c>
      <c r="EL63" s="19">
        <f t="shared" si="44"/>
        <v>-3.6564625850340149E-2</v>
      </c>
      <c r="EM63" s="19">
        <f t="shared" si="44"/>
        <v>-6.2665489849955791E-2</v>
      </c>
      <c r="EN63" s="19">
        <f t="shared" si="44"/>
        <v>2.1657250470809686E-2</v>
      </c>
      <c r="EO63" s="19">
        <f t="shared" si="44"/>
        <v>8.2949308755759787E-3</v>
      </c>
      <c r="EP63" s="19">
        <f t="shared" si="44"/>
        <v>-2.6508226691042136E-2</v>
      </c>
      <c r="EQ63" s="19">
        <f t="shared" ref="EQ63:GB63" si="53">EQ28/EP28-1</f>
        <v>-4.6948356807511304E-3</v>
      </c>
      <c r="ER63" s="19">
        <f t="shared" si="53"/>
        <v>1.037735849056598E-2</v>
      </c>
      <c r="ES63" s="19">
        <f t="shared" si="53"/>
        <v>-4.6685340802987696E-3</v>
      </c>
      <c r="ET63" s="19">
        <f t="shared" si="53"/>
        <v>-2.6266416510318913E-2</v>
      </c>
      <c r="EU63" s="19">
        <f t="shared" si="53"/>
        <v>9.9229287090558671E-2</v>
      </c>
      <c r="EV63" s="19">
        <f t="shared" si="53"/>
        <v>-6.8361086765994727E-2</v>
      </c>
      <c r="EW63" s="19">
        <f t="shared" si="53"/>
        <v>1.0348071495766886E-2</v>
      </c>
      <c r="EX63" s="19">
        <f t="shared" si="53"/>
        <v>-3.9106145251396662E-2</v>
      </c>
      <c r="EY63" s="19">
        <f t="shared" si="53"/>
        <v>3.779069767441845E-2</v>
      </c>
      <c r="EZ63" s="19">
        <f t="shared" si="53"/>
        <v>4.6685340802987696E-3</v>
      </c>
      <c r="FA63" s="19">
        <f t="shared" si="53"/>
        <v>-4.9256505576208198E-2</v>
      </c>
      <c r="FB63" s="19">
        <f t="shared" si="53"/>
        <v>5.4740957966764592E-2</v>
      </c>
      <c r="FC63" s="19">
        <f t="shared" si="53"/>
        <v>-2.4096385542168752E-2</v>
      </c>
      <c r="FD63" s="19">
        <f t="shared" si="53"/>
        <v>8.5470085470085166E-3</v>
      </c>
      <c r="FE63" s="19">
        <f t="shared" si="53"/>
        <v>2.8248587570621542E-2</v>
      </c>
      <c r="FF63" s="19">
        <f t="shared" si="53"/>
        <v>-4.4871794871794934E-2</v>
      </c>
      <c r="FG63" s="19">
        <f t="shared" si="53"/>
        <v>2.9721955896452545E-2</v>
      </c>
      <c r="FH63" s="19">
        <f t="shared" si="53"/>
        <v>-5.5865921787709993E-3</v>
      </c>
      <c r="FI63" s="19">
        <f t="shared" si="53"/>
        <v>-1.0299625468164764E-2</v>
      </c>
      <c r="FJ63" s="19">
        <f t="shared" si="53"/>
        <v>4.5411542100283864E-2</v>
      </c>
      <c r="FK63" s="19">
        <f t="shared" si="53"/>
        <v>-1.6289592760180938E-2</v>
      </c>
      <c r="FL63" s="19">
        <f t="shared" si="53"/>
        <v>-5.5197792088317321E-3</v>
      </c>
      <c r="FM63" s="19">
        <f t="shared" si="53"/>
        <v>9.250693802035137E-3</v>
      </c>
      <c r="FN63" s="19">
        <f t="shared" si="53"/>
        <v>-4.0329972502291422E-2</v>
      </c>
      <c r="FO63" s="19">
        <f t="shared" si="53"/>
        <v>7.3543457497612152E-2</v>
      </c>
      <c r="FP63" s="19">
        <f t="shared" si="53"/>
        <v>-2.9359430604982251E-2</v>
      </c>
      <c r="FQ63" s="19">
        <f t="shared" si="53"/>
        <v>-2.4747937671860565E-2</v>
      </c>
      <c r="FR63" s="19">
        <f t="shared" si="53"/>
        <v>1.0338345864661536E-2</v>
      </c>
      <c r="FS63" s="19">
        <f t="shared" si="53"/>
        <v>-2.6046511627906943E-2</v>
      </c>
      <c r="FT63" s="19">
        <f t="shared" si="53"/>
        <v>5.8261700095511015E-2</v>
      </c>
      <c r="FU63" s="19">
        <f t="shared" si="53"/>
        <v>1.534296028880866E-2</v>
      </c>
      <c r="FV63" s="19">
        <f t="shared" si="53"/>
        <v>-1.1555555555555541E-2</v>
      </c>
      <c r="FW63" s="19">
        <f t="shared" si="53"/>
        <v>2.4280575539568305E-2</v>
      </c>
      <c r="FX63" s="19">
        <f t="shared" si="53"/>
        <v>-3.2484635645302906E-2</v>
      </c>
      <c r="FY63" s="19">
        <f t="shared" si="53"/>
        <v>-2.0871143375680523E-2</v>
      </c>
      <c r="FZ63" s="19">
        <f t="shared" si="53"/>
        <v>3.1510658016681958E-2</v>
      </c>
      <c r="GA63" s="19">
        <f t="shared" si="53"/>
        <v>0</v>
      </c>
      <c r="GB63" s="19">
        <f t="shared" si="53"/>
        <v>-8.0862533692721561E-3</v>
      </c>
      <c r="GC63" s="19">
        <f t="shared" si="46"/>
        <v>-9.0579710144927938E-3</v>
      </c>
      <c r="GD63" s="19">
        <f t="shared" si="47"/>
        <v>6.4899451553930509E-2</v>
      </c>
      <c r="GE63" s="19">
        <f t="shared" si="48"/>
        <v>-3.0901287553648071E-2</v>
      </c>
      <c r="GF63" s="19">
        <f t="shared" si="49"/>
        <v>-3.4543844109831801E-2</v>
      </c>
      <c r="GG63" s="19">
        <f t="shared" si="50"/>
        <v>8.5321100917431059E-2</v>
      </c>
      <c r="GH63" s="19">
        <f t="shared" si="51"/>
        <v>-5.9171597633136064E-2</v>
      </c>
    </row>
    <row r="64" spans="1:210" x14ac:dyDescent="0.3">
      <c r="A64" s="22" t="s">
        <v>142</v>
      </c>
      <c r="B64" t="s">
        <v>129</v>
      </c>
      <c r="D64" s="19">
        <f t="shared" si="42"/>
        <v>6.9060773480662974E-2</v>
      </c>
      <c r="E64" s="19">
        <f t="shared" si="52"/>
        <v>-1.0335917312661591E-2</v>
      </c>
      <c r="F64" s="19">
        <f t="shared" si="52"/>
        <v>4.0469973890339572E-2</v>
      </c>
      <c r="G64" s="19">
        <f t="shared" si="52"/>
        <v>-1.2547051442911572E-3</v>
      </c>
      <c r="H64" s="19">
        <f t="shared" si="52"/>
        <v>1.2562814070353756E-3</v>
      </c>
      <c r="I64" s="19">
        <f t="shared" si="52"/>
        <v>3.1367628607277265E-2</v>
      </c>
      <c r="J64" s="19">
        <f t="shared" si="52"/>
        <v>-1.2165450121654486E-2</v>
      </c>
      <c r="K64" s="19">
        <f t="shared" si="52"/>
        <v>1.6009852216748666E-2</v>
      </c>
      <c r="L64" s="19">
        <f t="shared" si="52"/>
        <v>-7.2727272727272085E-3</v>
      </c>
      <c r="M64" s="19">
        <f t="shared" si="52"/>
        <v>3.7851037851037717E-2</v>
      </c>
      <c r="N64" s="19">
        <f t="shared" si="52"/>
        <v>-5.8823529411764497E-3</v>
      </c>
      <c r="O64" s="19">
        <f t="shared" si="52"/>
        <v>-3.5502958579881616E-3</v>
      </c>
      <c r="P64" s="19">
        <f t="shared" si="52"/>
        <v>4.1567695961995277E-2</v>
      </c>
      <c r="Q64" s="19">
        <f t="shared" si="52"/>
        <v>-4.1049030786773133E-2</v>
      </c>
      <c r="R64" s="19">
        <f t="shared" si="52"/>
        <v>1.3079667063020217E-2</v>
      </c>
      <c r="S64" s="19">
        <f t="shared" si="52"/>
        <v>3.5211267605632646E-3</v>
      </c>
      <c r="T64" s="19">
        <f t="shared" si="52"/>
        <v>1.5204678362572999E-2</v>
      </c>
      <c r="U64" s="19">
        <f t="shared" si="52"/>
        <v>-2.5345622119815725E-2</v>
      </c>
      <c r="V64" s="19">
        <f t="shared" si="52"/>
        <v>6.2647754137115985E-2</v>
      </c>
      <c r="W64" s="19">
        <f t="shared" si="52"/>
        <v>-6.6740823136818728E-2</v>
      </c>
      <c r="X64" s="19">
        <f t="shared" si="52"/>
        <v>-2.2646007151370773E-2</v>
      </c>
      <c r="Y64" s="19">
        <f t="shared" si="52"/>
        <v>8.5365853658536661E-3</v>
      </c>
      <c r="Z64" s="19">
        <f t="shared" si="52"/>
        <v>6.0459492140265692E-3</v>
      </c>
      <c r="AA64" s="19">
        <f t="shared" si="52"/>
        <v>3.6057692307692291E-2</v>
      </c>
      <c r="AB64" s="19">
        <f t="shared" si="52"/>
        <v>-5.3364269141531473E-2</v>
      </c>
      <c r="AC64" s="19">
        <f t="shared" si="52"/>
        <v>5.024509803921573E-2</v>
      </c>
      <c r="AD64" s="19">
        <f t="shared" si="52"/>
        <v>-9.334889148191361E-3</v>
      </c>
      <c r="AE64" s="19">
        <f t="shared" si="52"/>
        <v>2.4734982332155431E-2</v>
      </c>
      <c r="AF64" s="19">
        <f t="shared" si="52"/>
        <v>-3.4482758620689724E-3</v>
      </c>
      <c r="AG64" s="19">
        <f t="shared" si="52"/>
        <v>4.6136101499423265E-3</v>
      </c>
      <c r="AH64" s="19">
        <f t="shared" si="52"/>
        <v>9.644087256027567E-2</v>
      </c>
      <c r="AI64" s="19">
        <f t="shared" si="52"/>
        <v>-7.4345549738219829E-2</v>
      </c>
      <c r="AJ64" s="19">
        <f t="shared" si="52"/>
        <v>-7.9185520361991779E-3</v>
      </c>
      <c r="AK64" s="19">
        <f t="shared" si="52"/>
        <v>1.9384264538198526E-2</v>
      </c>
      <c r="AL64" s="19">
        <f t="shared" si="52"/>
        <v>-5.8165548098433995E-2</v>
      </c>
      <c r="AM64" s="19">
        <f t="shared" si="52"/>
        <v>5.700712589073631E-2</v>
      </c>
      <c r="AN64" s="19">
        <f t="shared" si="52"/>
        <v>1.7977528089887507E-2</v>
      </c>
      <c r="AO64" s="19">
        <f t="shared" si="52"/>
        <v>-6.9536423841059625E-2</v>
      </c>
      <c r="AP64" s="19">
        <f t="shared" si="52"/>
        <v>1.067615658362997E-2</v>
      </c>
      <c r="AQ64" s="19">
        <f t="shared" si="52"/>
        <v>1.0563380281690016E-2</v>
      </c>
      <c r="AR64" s="19">
        <f t="shared" si="52"/>
        <v>-3.4843205574912939E-2</v>
      </c>
      <c r="AS64" s="19">
        <f t="shared" si="52"/>
        <v>2.6474127557160054E-2</v>
      </c>
      <c r="AT64" s="19">
        <f t="shared" si="52"/>
        <v>2.2274325908558046E-2</v>
      </c>
      <c r="AU64" s="19">
        <f t="shared" si="52"/>
        <v>-1.1467889908256867E-2</v>
      </c>
      <c r="AV64" s="19">
        <f t="shared" si="52"/>
        <v>6.9605568445474386E-3</v>
      </c>
      <c r="AW64" s="19">
        <f t="shared" si="52"/>
        <v>8.0645161290322509E-3</v>
      </c>
      <c r="AX64" s="19">
        <f t="shared" si="52"/>
        <v>5.7142857142857828E-3</v>
      </c>
      <c r="AY64" s="19">
        <f t="shared" si="52"/>
        <v>-9.0909090909090384E-3</v>
      </c>
      <c r="AZ64" s="19">
        <f t="shared" si="52"/>
        <v>1.6055045871559592E-2</v>
      </c>
      <c r="BA64" s="19">
        <f t="shared" si="52"/>
        <v>1.2415349887133331E-2</v>
      </c>
      <c r="BB64" s="19">
        <f t="shared" si="52"/>
        <v>4.2363433667781392E-2</v>
      </c>
      <c r="BC64" s="19">
        <f t="shared" si="52"/>
        <v>4.2780748663102663E-3</v>
      </c>
      <c r="BD64" s="19">
        <f t="shared" si="52"/>
        <v>-2.3429179978700754E-2</v>
      </c>
      <c r="BE64" s="19">
        <f t="shared" si="52"/>
        <v>5.4525627044710312E-3</v>
      </c>
      <c r="BF64" s="19">
        <f t="shared" si="52"/>
        <v>-3.3622559652928485E-2</v>
      </c>
      <c r="BG64" s="19">
        <f t="shared" si="52"/>
        <v>3.5914702581369307E-2</v>
      </c>
      <c r="BH64" s="19">
        <f t="shared" si="52"/>
        <v>1.0834236186350044E-3</v>
      </c>
      <c r="BI64" s="19">
        <f t="shared" si="52"/>
        <v>-2.0562770562770671E-2</v>
      </c>
      <c r="BJ64" s="19">
        <f t="shared" si="52"/>
        <v>6.519337016574589E-2</v>
      </c>
      <c r="BK64" s="19">
        <f t="shared" si="52"/>
        <v>-6.8464730290456521E-2</v>
      </c>
      <c r="BL64" s="19">
        <f t="shared" si="52"/>
        <v>-1.6703786191536785E-2</v>
      </c>
      <c r="BM64" s="19">
        <f t="shared" si="52"/>
        <v>6.6817667044167584E-2</v>
      </c>
      <c r="BN64" s="19">
        <f t="shared" si="52"/>
        <v>-2.7600849256900317E-2</v>
      </c>
      <c r="BO64" s="19">
        <f t="shared" si="52"/>
        <v>1.0917030567687558E-3</v>
      </c>
      <c r="BP64" s="19">
        <f t="shared" ref="BP64:EA64" si="54">BP29/BO29-1</f>
        <v>7.6335877862595325E-2</v>
      </c>
      <c r="BQ64" s="19">
        <f t="shared" si="54"/>
        <v>-2.1276595744680882E-2</v>
      </c>
      <c r="BR64" s="19">
        <f t="shared" si="54"/>
        <v>-2.3809523809523836E-2</v>
      </c>
      <c r="BS64" s="19">
        <f t="shared" si="54"/>
        <v>6.1505832449628706E-2</v>
      </c>
      <c r="BT64" s="19">
        <f t="shared" si="54"/>
        <v>1.9980019980019303E-3</v>
      </c>
      <c r="BU64" s="19">
        <f t="shared" si="54"/>
        <v>2.2931206380857327E-2</v>
      </c>
      <c r="BV64" s="19">
        <f t="shared" si="54"/>
        <v>-6.9200779727095485E-2</v>
      </c>
      <c r="BW64" s="19">
        <f t="shared" si="54"/>
        <v>7.0157068062827177E-2</v>
      </c>
      <c r="BX64" s="19">
        <f t="shared" si="54"/>
        <v>-5.8708414872798986E-3</v>
      </c>
      <c r="BY64" s="19">
        <f t="shared" si="54"/>
        <v>-9.8425196850393526E-4</v>
      </c>
      <c r="BZ64" s="19">
        <f t="shared" si="54"/>
        <v>1.2807881773398977E-2</v>
      </c>
      <c r="CA64" s="19">
        <f t="shared" si="54"/>
        <v>1.5564202334630517E-2</v>
      </c>
      <c r="CB64" s="19">
        <f t="shared" si="54"/>
        <v>-2.0114942528735691E-2</v>
      </c>
      <c r="CC64" s="19">
        <f t="shared" si="54"/>
        <v>-9.7751710654936375E-4</v>
      </c>
      <c r="CD64" s="19">
        <f t="shared" si="54"/>
        <v>8.8062622309197369E-3</v>
      </c>
      <c r="CE64" s="19">
        <f t="shared" si="54"/>
        <v>3.5887487875848612E-2</v>
      </c>
      <c r="CF64" s="19">
        <f t="shared" si="54"/>
        <v>-4.1198501872659055E-2</v>
      </c>
      <c r="CG64" s="19">
        <f t="shared" si="54"/>
        <v>1.953125E-2</v>
      </c>
      <c r="CH64" s="19">
        <f t="shared" si="54"/>
        <v>-3.8314176245211051E-3</v>
      </c>
      <c r="CI64" s="19">
        <f t="shared" si="54"/>
        <v>2.3076923076923217E-2</v>
      </c>
      <c r="CJ64" s="19">
        <f t="shared" si="54"/>
        <v>6.0150375939849621E-2</v>
      </c>
      <c r="CK64" s="19">
        <f t="shared" si="54"/>
        <v>-3.900709219858145E-2</v>
      </c>
      <c r="CL64" s="19">
        <f t="shared" si="54"/>
        <v>-1.6605166051660625E-2</v>
      </c>
      <c r="CM64" s="19">
        <f t="shared" si="54"/>
        <v>3.4709193245778591E-2</v>
      </c>
      <c r="CN64" s="19">
        <f t="shared" si="54"/>
        <v>9.0661831368994417E-3</v>
      </c>
      <c r="CO64" s="19">
        <f t="shared" si="54"/>
        <v>8.9847259658593082E-4</v>
      </c>
      <c r="CP64" s="19">
        <f t="shared" si="54"/>
        <v>-9.8743267504488585E-3</v>
      </c>
      <c r="CQ64" s="19">
        <f t="shared" si="54"/>
        <v>7.2529465095194645E-3</v>
      </c>
      <c r="CR64" s="19">
        <f t="shared" si="54"/>
        <v>3.6903690369036957E-2</v>
      </c>
      <c r="CS64" s="19">
        <f t="shared" si="54"/>
        <v>-2.777777777777779E-2</v>
      </c>
      <c r="CT64" s="19">
        <f t="shared" si="54"/>
        <v>6.4285714285714279E-2</v>
      </c>
      <c r="CU64" s="19">
        <f t="shared" si="54"/>
        <v>-7.8859060402684644E-2</v>
      </c>
      <c r="CV64" s="19">
        <f t="shared" si="54"/>
        <v>1.5482695810564717E-2</v>
      </c>
      <c r="CW64" s="19">
        <f t="shared" si="54"/>
        <v>-1.7937219730941756E-2</v>
      </c>
      <c r="CX64" s="19">
        <f t="shared" si="54"/>
        <v>8.2191780821918581E-3</v>
      </c>
      <c r="CY64" s="19">
        <f t="shared" si="54"/>
        <v>-3.9855072463768182E-2</v>
      </c>
      <c r="CZ64" s="19">
        <f t="shared" si="54"/>
        <v>3.7735849056603765E-3</v>
      </c>
      <c r="DA64" s="19">
        <f t="shared" si="54"/>
        <v>-9.8684210526315819E-2</v>
      </c>
      <c r="DB64" s="19">
        <f t="shared" si="54"/>
        <v>5.1094890510948732E-2</v>
      </c>
      <c r="DC64" s="19">
        <f t="shared" si="54"/>
        <v>-7.2420634920634885E-2</v>
      </c>
      <c r="DD64" s="19">
        <f t="shared" si="54"/>
        <v>-0.12620320855614975</v>
      </c>
      <c r="DE64" s="19">
        <f t="shared" si="54"/>
        <v>-8.3231334149326819E-2</v>
      </c>
      <c r="DF64" s="19">
        <f t="shared" si="54"/>
        <v>-6.0080106809078715E-2</v>
      </c>
      <c r="DG64" s="19">
        <f t="shared" si="54"/>
        <v>-5.1136363636363757E-2</v>
      </c>
      <c r="DH64" s="19">
        <f t="shared" si="54"/>
        <v>5.9880239520958112E-2</v>
      </c>
      <c r="DI64" s="19">
        <f t="shared" si="54"/>
        <v>8.6158192090395547E-2</v>
      </c>
      <c r="DJ64" s="19">
        <f t="shared" si="54"/>
        <v>-1.5604681404421394E-2</v>
      </c>
      <c r="DK64" s="19">
        <f t="shared" si="54"/>
        <v>9.9075297225891701E-2</v>
      </c>
      <c r="DL64" s="19">
        <f t="shared" si="54"/>
        <v>3.2451923076923128E-2</v>
      </c>
      <c r="DM64" s="19">
        <f t="shared" si="54"/>
        <v>-5.8207217694994151E-2</v>
      </c>
      <c r="DN64" s="19">
        <f t="shared" si="54"/>
        <v>0.12484548825710751</v>
      </c>
      <c r="DO64" s="19">
        <f t="shared" si="54"/>
        <v>-1.2087912087912045E-2</v>
      </c>
      <c r="DP64" s="19">
        <f t="shared" si="54"/>
        <v>-3.4482758620689724E-2</v>
      </c>
      <c r="DQ64" s="19">
        <f t="shared" si="54"/>
        <v>1.8433179723502446E-2</v>
      </c>
      <c r="DR64" s="19">
        <f t="shared" si="54"/>
        <v>2.2624434389137971E-3</v>
      </c>
      <c r="DS64" s="19">
        <f t="shared" si="54"/>
        <v>7.900677200902928E-3</v>
      </c>
      <c r="DT64" s="19">
        <f t="shared" si="54"/>
        <v>1.0078387458006821E-2</v>
      </c>
      <c r="DU64" s="19">
        <f t="shared" si="54"/>
        <v>4.5454545454545414E-2</v>
      </c>
      <c r="DV64" s="19">
        <f t="shared" si="54"/>
        <v>7.8472958642630042E-2</v>
      </c>
      <c r="DW64" s="19">
        <f t="shared" si="54"/>
        <v>-1.3765978367748288E-2</v>
      </c>
      <c r="DX64" s="19">
        <f t="shared" si="54"/>
        <v>-1.9940179461615193E-2</v>
      </c>
      <c r="DY64" s="19">
        <f t="shared" si="54"/>
        <v>2.5432349949135347E-2</v>
      </c>
      <c r="DZ64" s="19">
        <f t="shared" si="54"/>
        <v>4.5634920634920695E-2</v>
      </c>
      <c r="EA64" s="19">
        <f t="shared" si="54"/>
        <v>-2.75142314990513E-2</v>
      </c>
      <c r="EB64" s="19">
        <f t="shared" ref="EB64:GB64" si="55">EB29/EA29-1</f>
        <v>0</v>
      </c>
      <c r="EC64" s="19">
        <f t="shared" si="55"/>
        <v>3.3170731707317103E-2</v>
      </c>
      <c r="ED64" s="19">
        <f t="shared" si="55"/>
        <v>-1.3220018885741314E-2</v>
      </c>
      <c r="EE64" s="19">
        <f t="shared" si="55"/>
        <v>3.1578947368420929E-2</v>
      </c>
      <c r="EF64" s="19">
        <f t="shared" si="55"/>
        <v>0</v>
      </c>
      <c r="EG64" s="19">
        <f t="shared" si="55"/>
        <v>-2.4118738404452666E-2</v>
      </c>
      <c r="EH64" s="19">
        <f t="shared" si="55"/>
        <v>-1.9011406844106515E-2</v>
      </c>
      <c r="EI64" s="19">
        <f t="shared" si="55"/>
        <v>6.7829457364341206E-3</v>
      </c>
      <c r="EJ64" s="19">
        <f t="shared" si="55"/>
        <v>2.4061597690086645E-2</v>
      </c>
      <c r="EK64" s="19">
        <f t="shared" si="55"/>
        <v>-1.2218045112782017E-2</v>
      </c>
      <c r="EL64" s="19">
        <f t="shared" si="55"/>
        <v>1.6175071360609028E-2</v>
      </c>
      <c r="EM64" s="19">
        <f t="shared" si="55"/>
        <v>8.4269662921347965E-3</v>
      </c>
      <c r="EN64" s="19">
        <f t="shared" si="55"/>
        <v>-2.6926648096564532E-2</v>
      </c>
      <c r="EO64" s="19">
        <f t="shared" si="55"/>
        <v>1.9083969465649719E-3</v>
      </c>
      <c r="EP64" s="19">
        <f t="shared" si="55"/>
        <v>-5.7142857142856718E-3</v>
      </c>
      <c r="EQ64" s="19">
        <f t="shared" si="55"/>
        <v>6.7049808429118229E-3</v>
      </c>
      <c r="ER64" s="19">
        <f t="shared" si="55"/>
        <v>1.5223596574690745E-2</v>
      </c>
      <c r="ES64" s="19">
        <f t="shared" si="55"/>
        <v>-1.1246485473289658E-2</v>
      </c>
      <c r="ET64" s="19">
        <f t="shared" si="55"/>
        <v>3.3175355450236976E-2</v>
      </c>
      <c r="EU64" s="19">
        <f t="shared" si="55"/>
        <v>-2.9357798165137616E-2</v>
      </c>
      <c r="EV64" s="19">
        <f t="shared" si="55"/>
        <v>6.6162570888468331E-3</v>
      </c>
      <c r="EW64" s="19">
        <f t="shared" si="55"/>
        <v>6.5727699530515604E-3</v>
      </c>
      <c r="EX64" s="19">
        <f t="shared" si="55"/>
        <v>-1.585820895522394E-2</v>
      </c>
      <c r="EY64" s="19">
        <f t="shared" si="55"/>
        <v>-1.5165876777251119E-2</v>
      </c>
      <c r="EZ64" s="19">
        <f t="shared" si="55"/>
        <v>-8.6621751684312631E-3</v>
      </c>
      <c r="FA64" s="19">
        <f t="shared" si="55"/>
        <v>3.3009708737864241E-2</v>
      </c>
      <c r="FB64" s="19">
        <f t="shared" si="55"/>
        <v>-3.7593984962406291E-3</v>
      </c>
      <c r="FC64" s="19">
        <f t="shared" si="55"/>
        <v>-2.264150943396237E-2</v>
      </c>
      <c r="FD64" s="19">
        <f t="shared" si="55"/>
        <v>1.7374517374517451E-2</v>
      </c>
      <c r="FE64" s="19">
        <f t="shared" si="55"/>
        <v>2.2770398481973375E-2</v>
      </c>
      <c r="FF64" s="19">
        <f t="shared" si="55"/>
        <v>1.0204081632653184E-2</v>
      </c>
      <c r="FG64" s="19">
        <f t="shared" si="55"/>
        <v>8.2644628099173278E-3</v>
      </c>
      <c r="FH64" s="19">
        <f t="shared" si="55"/>
        <v>1.7304189435336959E-2</v>
      </c>
      <c r="FI64" s="19">
        <f t="shared" si="55"/>
        <v>-3.1333930170098445E-2</v>
      </c>
      <c r="FJ64" s="19">
        <f t="shared" si="55"/>
        <v>5.4528650646950005E-2</v>
      </c>
      <c r="FK64" s="19">
        <f t="shared" si="55"/>
        <v>-1.0517090271691454E-2</v>
      </c>
      <c r="FL64" s="19">
        <f t="shared" si="55"/>
        <v>-4.9601417183348206E-2</v>
      </c>
      <c r="FM64" s="19">
        <f t="shared" si="55"/>
        <v>5.1258154706430581E-2</v>
      </c>
      <c r="FN64" s="19">
        <f t="shared" si="55"/>
        <v>2.8368794326241176E-2</v>
      </c>
      <c r="FO64" s="19">
        <f t="shared" si="55"/>
        <v>3.4482758620690834E-3</v>
      </c>
      <c r="FP64" s="19">
        <f t="shared" si="55"/>
        <v>-6.0137457044673326E-3</v>
      </c>
      <c r="FQ64" s="19">
        <f t="shared" si="55"/>
        <v>-8.6430423509087362E-4</v>
      </c>
      <c r="FR64" s="19">
        <f t="shared" si="55"/>
        <v>4.325259515570945E-3</v>
      </c>
      <c r="FS64" s="19">
        <f t="shared" si="55"/>
        <v>-1.3781223083548566E-2</v>
      </c>
      <c r="FT64" s="19">
        <f t="shared" si="55"/>
        <v>2.6200873362445254E-3</v>
      </c>
      <c r="FU64" s="19">
        <f t="shared" si="55"/>
        <v>3.4843205574912828E-2</v>
      </c>
      <c r="FV64" s="19">
        <f t="shared" si="55"/>
        <v>-6.8181818181818121E-2</v>
      </c>
      <c r="FW64" s="19">
        <f t="shared" si="55"/>
        <v>5.0587172538391956E-2</v>
      </c>
      <c r="FX64" s="19">
        <f t="shared" si="55"/>
        <v>4.3852106620808406E-2</v>
      </c>
      <c r="FY64" s="19">
        <f t="shared" si="55"/>
        <v>-7.4135090609556142E-3</v>
      </c>
      <c r="FZ64" s="19">
        <f t="shared" si="55"/>
        <v>1.6597510373443924E-2</v>
      </c>
      <c r="GA64" s="19">
        <f t="shared" si="55"/>
        <v>2.5306122448979451E-2</v>
      </c>
      <c r="GB64" s="19">
        <f t="shared" si="55"/>
        <v>-3.9808917197452276E-2</v>
      </c>
      <c r="GC64" s="19">
        <f t="shared" si="46"/>
        <v>-3.1509121061359835E-2</v>
      </c>
      <c r="GD64" s="19">
        <f t="shared" si="47"/>
        <v>3.9383561643835607E-2</v>
      </c>
      <c r="GE64" s="19">
        <f t="shared" si="48"/>
        <v>1.6474464579901094E-2</v>
      </c>
      <c r="GF64" s="19">
        <f t="shared" si="49"/>
        <v>3.646677471636961E-2</v>
      </c>
      <c r="GG64" s="19">
        <f t="shared" si="50"/>
        <v>-6.3330727130570863E-2</v>
      </c>
      <c r="GH64" s="19">
        <f t="shared" si="51"/>
        <v>-5.7595993322203554E-2</v>
      </c>
    </row>
    <row r="65" spans="1:190" x14ac:dyDescent="0.3">
      <c r="A65" s="23" t="s">
        <v>130</v>
      </c>
      <c r="B65" t="s">
        <v>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</row>
    <row r="66" spans="1:190" x14ac:dyDescent="0.3">
      <c r="A66" s="22" t="s">
        <v>131</v>
      </c>
      <c r="B66" t="s">
        <v>132</v>
      </c>
      <c r="D66" s="19">
        <f t="shared" si="42"/>
        <v>4.9608355091383949E-2</v>
      </c>
      <c r="E66" s="19">
        <f t="shared" ref="E66:BP68" si="56">E31/D31-1</f>
        <v>2.9850746268656581E-2</v>
      </c>
      <c r="F66" s="19">
        <f t="shared" si="56"/>
        <v>-9.6618357487922024E-3</v>
      </c>
      <c r="G66" s="19">
        <f t="shared" si="56"/>
        <v>2.0731707317073189E-2</v>
      </c>
      <c r="H66" s="19">
        <f t="shared" si="56"/>
        <v>2.389486260454099E-3</v>
      </c>
      <c r="I66" s="19">
        <f t="shared" si="56"/>
        <v>8.3432657926101328E-3</v>
      </c>
      <c r="J66" s="19">
        <f t="shared" si="56"/>
        <v>3.3096926713948038E-2</v>
      </c>
      <c r="K66" s="19">
        <f t="shared" si="56"/>
        <v>-2.1739130434782705E-2</v>
      </c>
      <c r="L66" s="19">
        <f t="shared" si="56"/>
        <v>-1.7543859649122862E-2</v>
      </c>
      <c r="M66" s="19">
        <f t="shared" si="56"/>
        <v>-1.4285714285714346E-2</v>
      </c>
      <c r="N66" s="19">
        <f t="shared" si="56"/>
        <v>1.3285024154589431E-2</v>
      </c>
      <c r="O66" s="19">
        <f t="shared" si="56"/>
        <v>-2.7413587604290912E-2</v>
      </c>
      <c r="P66" s="19">
        <f t="shared" si="56"/>
        <v>-8.5784313725488781E-3</v>
      </c>
      <c r="Q66" s="19">
        <f t="shared" si="56"/>
        <v>-7.4165636588381378E-3</v>
      </c>
      <c r="R66" s="19">
        <f t="shared" si="56"/>
        <v>-3.3623910336239127E-2</v>
      </c>
      <c r="S66" s="19">
        <f t="shared" si="56"/>
        <v>4.6391752577319645E-2</v>
      </c>
      <c r="T66" s="19">
        <f t="shared" si="56"/>
        <v>-1.2315270935960632E-2</v>
      </c>
      <c r="U66" s="19">
        <f t="shared" si="56"/>
        <v>-2.6184538653366674E-2</v>
      </c>
      <c r="V66" s="19">
        <f t="shared" si="56"/>
        <v>1.1523687580025754E-2</v>
      </c>
      <c r="W66" s="19">
        <f t="shared" si="56"/>
        <v>-3.5443037974683511E-2</v>
      </c>
      <c r="X66" s="19">
        <f t="shared" si="56"/>
        <v>-6.5616797900261981E-3</v>
      </c>
      <c r="Y66" s="19">
        <f t="shared" si="56"/>
        <v>-2.1136063408190298E-2</v>
      </c>
      <c r="Z66" s="19">
        <f t="shared" si="56"/>
        <v>6.2078272604588536E-2</v>
      </c>
      <c r="AA66" s="19">
        <f t="shared" si="56"/>
        <v>-2.0330368487928907E-2</v>
      </c>
      <c r="AB66" s="19">
        <f t="shared" si="56"/>
        <v>2.5940337224383825E-2</v>
      </c>
      <c r="AC66" s="19">
        <f t="shared" si="56"/>
        <v>-6.321112515802807E-3</v>
      </c>
      <c r="AD66" s="19">
        <f t="shared" si="56"/>
        <v>2.4173027989822016E-2</v>
      </c>
      <c r="AE66" s="19">
        <f t="shared" si="56"/>
        <v>-6.2111801242236142E-3</v>
      </c>
      <c r="AF66" s="19">
        <f t="shared" si="56"/>
        <v>8.7500000000000355E-3</v>
      </c>
      <c r="AG66" s="19">
        <f t="shared" si="56"/>
        <v>-1.6109045848822778E-2</v>
      </c>
      <c r="AH66" s="19">
        <f t="shared" si="56"/>
        <v>-3.7783375314862644E-3</v>
      </c>
      <c r="AI66" s="19">
        <f t="shared" si="56"/>
        <v>2.4020227560050733E-2</v>
      </c>
      <c r="AJ66" s="19">
        <f t="shared" si="56"/>
        <v>-1.728395061728405E-2</v>
      </c>
      <c r="AK66" s="19">
        <f t="shared" si="56"/>
        <v>1.8844221105527748E-2</v>
      </c>
      <c r="AL66" s="19">
        <f t="shared" si="56"/>
        <v>-2.0961775585696563E-2</v>
      </c>
      <c r="AM66" s="19">
        <f t="shared" si="56"/>
        <v>1.1335012594458238E-2</v>
      </c>
      <c r="AN66" s="19">
        <f t="shared" si="56"/>
        <v>-1.2453300124531941E-3</v>
      </c>
      <c r="AO66" s="19">
        <f t="shared" si="56"/>
        <v>-3.7406483790523026E-3</v>
      </c>
      <c r="AP66" s="19">
        <f t="shared" si="56"/>
        <v>-1.1264080100125251E-2</v>
      </c>
      <c r="AQ66" s="19">
        <f t="shared" si="56"/>
        <v>-2.5316455696202556E-2</v>
      </c>
      <c r="AR66" s="19">
        <f t="shared" si="56"/>
        <v>2.5974025974025983E-2</v>
      </c>
      <c r="AS66" s="19">
        <f t="shared" si="56"/>
        <v>1.3924050632911245E-2</v>
      </c>
      <c r="AT66" s="19">
        <f t="shared" si="56"/>
        <v>-7.4906367041197575E-3</v>
      </c>
      <c r="AU66" s="19">
        <f t="shared" si="56"/>
        <v>1.8867924528301883E-2</v>
      </c>
      <c r="AV66" s="19">
        <f t="shared" si="56"/>
        <v>1.4814814814814836E-2</v>
      </c>
      <c r="AW66" s="19">
        <f t="shared" si="56"/>
        <v>1.4598540145985384E-2</v>
      </c>
      <c r="AX66" s="19">
        <f t="shared" si="56"/>
        <v>2.278177458033559E-2</v>
      </c>
      <c r="AY66" s="19">
        <f t="shared" si="56"/>
        <v>-1.1723329425556872E-2</v>
      </c>
      <c r="AZ66" s="19">
        <f t="shared" si="56"/>
        <v>1.3048635824436605E-2</v>
      </c>
      <c r="BA66" s="19">
        <f t="shared" si="56"/>
        <v>1.1709601873535203E-3</v>
      </c>
      <c r="BB66" s="19">
        <f t="shared" si="56"/>
        <v>9.3567251461987855E-3</v>
      </c>
      <c r="BC66" s="19">
        <f t="shared" si="56"/>
        <v>2.3174971031285629E-3</v>
      </c>
      <c r="BD66" s="19">
        <f t="shared" si="56"/>
        <v>-1.387283236994219E-2</v>
      </c>
      <c r="BE66" s="19">
        <f t="shared" si="56"/>
        <v>1.1723329425556761E-2</v>
      </c>
      <c r="BF66" s="19">
        <f t="shared" si="56"/>
        <v>1.1587485515645035E-3</v>
      </c>
      <c r="BG66" s="19">
        <f t="shared" si="56"/>
        <v>-3.4722222222223209E-3</v>
      </c>
      <c r="BH66" s="19">
        <f t="shared" si="56"/>
        <v>-1.3937282229965042E-2</v>
      </c>
      <c r="BI66" s="19">
        <f t="shared" si="56"/>
        <v>-3.5335689045937757E-3</v>
      </c>
      <c r="BJ66" s="19">
        <f t="shared" si="56"/>
        <v>1.0638297872340496E-2</v>
      </c>
      <c r="BK66" s="19">
        <f t="shared" si="56"/>
        <v>1.5204678362572999E-2</v>
      </c>
      <c r="BL66" s="19">
        <f t="shared" si="56"/>
        <v>-1.9585253456221197E-2</v>
      </c>
      <c r="BM66" s="19">
        <f t="shared" si="56"/>
        <v>-3.5252643948295859E-3</v>
      </c>
      <c r="BN66" s="19">
        <f t="shared" si="56"/>
        <v>2.3584905660378741E-3</v>
      </c>
      <c r="BO66" s="19">
        <f t="shared" si="56"/>
        <v>1.0588235294117787E-2</v>
      </c>
      <c r="BP66" s="19">
        <f t="shared" si="56"/>
        <v>1.5133876600698537E-2</v>
      </c>
      <c r="BQ66" s="19">
        <f t="shared" ref="BQ66:EB68" si="57">BQ31/BP31-1</f>
        <v>4.587155963302747E-2</v>
      </c>
      <c r="BR66" s="19">
        <f t="shared" si="57"/>
        <v>-1.8640350877193068E-2</v>
      </c>
      <c r="BS66" s="19">
        <f t="shared" si="57"/>
        <v>1.3407821229050265E-2</v>
      </c>
      <c r="BT66" s="19">
        <f t="shared" si="57"/>
        <v>1.7640573318632891E-2</v>
      </c>
      <c r="BU66" s="19">
        <f t="shared" si="57"/>
        <v>5.4171180931743557E-3</v>
      </c>
      <c r="BV66" s="19">
        <f t="shared" si="57"/>
        <v>2.0474137931034475E-2</v>
      </c>
      <c r="BW66" s="19">
        <f t="shared" si="57"/>
        <v>-1.6895459345301012E-2</v>
      </c>
      <c r="BX66" s="19">
        <f t="shared" si="57"/>
        <v>2.0408163265306145E-2</v>
      </c>
      <c r="BY66" s="19">
        <f t="shared" si="57"/>
        <v>-1.0526315789473717E-2</v>
      </c>
      <c r="BZ66" s="19">
        <f t="shared" si="57"/>
        <v>3.1914893617021267E-2</v>
      </c>
      <c r="CA66" s="19">
        <f t="shared" si="57"/>
        <v>2.0618556701030855E-3</v>
      </c>
      <c r="CB66" s="19">
        <f t="shared" si="57"/>
        <v>1.7489711934156382E-2</v>
      </c>
      <c r="CC66" s="19">
        <f t="shared" si="57"/>
        <v>-8.0889787664308876E-3</v>
      </c>
      <c r="CD66" s="19">
        <f t="shared" si="57"/>
        <v>1.5290519877675823E-2</v>
      </c>
      <c r="CE66" s="19">
        <f t="shared" si="57"/>
        <v>1.0040160642570406E-3</v>
      </c>
      <c r="CF66" s="19">
        <f t="shared" si="57"/>
        <v>1.5045135406218657E-2</v>
      </c>
      <c r="CG66" s="19">
        <f t="shared" si="57"/>
        <v>8.8932806324109048E-3</v>
      </c>
      <c r="CH66" s="19">
        <f t="shared" si="57"/>
        <v>-5.8765915768853594E-3</v>
      </c>
      <c r="CI66" s="19">
        <f t="shared" si="57"/>
        <v>0</v>
      </c>
      <c r="CJ66" s="19">
        <f t="shared" si="57"/>
        <v>4.9261083743843415E-3</v>
      </c>
      <c r="CK66" s="19">
        <f t="shared" si="57"/>
        <v>2.9411764705882248E-2</v>
      </c>
      <c r="CL66" s="19">
        <f t="shared" si="57"/>
        <v>-3.0476190476190546E-2</v>
      </c>
      <c r="CM66" s="19">
        <f t="shared" si="57"/>
        <v>2.8487229862475427E-2</v>
      </c>
      <c r="CN66" s="19">
        <f t="shared" si="57"/>
        <v>2.2922636103151817E-2</v>
      </c>
      <c r="CO66" s="19">
        <f t="shared" si="57"/>
        <v>-3.2679738562091498E-2</v>
      </c>
      <c r="CP66" s="19">
        <f t="shared" si="57"/>
        <v>1.254826254826269E-2</v>
      </c>
      <c r="CQ66" s="19">
        <f t="shared" si="57"/>
        <v>1.5252621544327827E-2</v>
      </c>
      <c r="CR66" s="19">
        <f t="shared" si="57"/>
        <v>4.6948356807512415E-3</v>
      </c>
      <c r="CS66" s="19">
        <f t="shared" si="57"/>
        <v>5.7943925233644888E-2</v>
      </c>
      <c r="CT66" s="19">
        <f t="shared" si="57"/>
        <v>-1.6784452296819796E-2</v>
      </c>
      <c r="CU66" s="19">
        <f t="shared" si="57"/>
        <v>-3.5938903863432126E-2</v>
      </c>
      <c r="CV66" s="19">
        <f t="shared" si="57"/>
        <v>-6.5237651444548517E-3</v>
      </c>
      <c r="CW66" s="19">
        <f t="shared" si="57"/>
        <v>1.1257035647279645E-2</v>
      </c>
      <c r="CX66" s="19">
        <f t="shared" si="57"/>
        <v>-1.4842300556586197E-2</v>
      </c>
      <c r="CY66" s="19">
        <f t="shared" si="57"/>
        <v>5.6497175141241307E-3</v>
      </c>
      <c r="CZ66" s="19">
        <f t="shared" si="57"/>
        <v>-2.0599250936329638E-2</v>
      </c>
      <c r="DA66" s="19">
        <f t="shared" si="57"/>
        <v>-1.0516252390057268E-2</v>
      </c>
      <c r="DB66" s="19">
        <f t="shared" si="57"/>
        <v>8.6956521739129933E-3</v>
      </c>
      <c r="DC66" s="19">
        <f t="shared" si="57"/>
        <v>-4.8850574712643757E-2</v>
      </c>
      <c r="DD66" s="19">
        <f t="shared" si="57"/>
        <v>-4.5317220543806602E-2</v>
      </c>
      <c r="DE66" s="19">
        <f t="shared" si="57"/>
        <v>-9.8101265822784778E-2</v>
      </c>
      <c r="DF66" s="19">
        <f t="shared" si="57"/>
        <v>-6.4327485380117011E-2</v>
      </c>
      <c r="DG66" s="19">
        <f t="shared" si="57"/>
        <v>-6.7500000000000115E-2</v>
      </c>
      <c r="DH66" s="19">
        <f t="shared" si="57"/>
        <v>-4.9597855227881849E-2</v>
      </c>
      <c r="DI66" s="19">
        <f t="shared" si="57"/>
        <v>1.833568406205921E-2</v>
      </c>
      <c r="DJ66" s="19">
        <f t="shared" si="57"/>
        <v>4.8476454293628901E-2</v>
      </c>
      <c r="DK66" s="19">
        <f t="shared" si="57"/>
        <v>3.1704095112285113E-2</v>
      </c>
      <c r="DL66" s="19">
        <f t="shared" si="57"/>
        <v>5.7618437900128106E-2</v>
      </c>
      <c r="DM66" s="19">
        <f t="shared" si="57"/>
        <v>2.5423728813559476E-2</v>
      </c>
      <c r="DN66" s="19">
        <f t="shared" si="57"/>
        <v>3.7780401416765086E-2</v>
      </c>
      <c r="DO66" s="19">
        <f t="shared" si="57"/>
        <v>2.7303754266211566E-2</v>
      </c>
      <c r="DP66" s="19">
        <f t="shared" si="57"/>
        <v>4.4296788482836025E-3</v>
      </c>
      <c r="DQ66" s="19">
        <f t="shared" si="57"/>
        <v>9.9228224917309316E-3</v>
      </c>
      <c r="DR66" s="19">
        <f t="shared" si="57"/>
        <v>-2.2925764192139653E-2</v>
      </c>
      <c r="DS66" s="19">
        <f t="shared" si="57"/>
        <v>3.4636871508379796E-2</v>
      </c>
      <c r="DT66" s="19">
        <f t="shared" si="57"/>
        <v>2.2678185745140578E-2</v>
      </c>
      <c r="DU66" s="19">
        <f t="shared" si="57"/>
        <v>2.9567053854276715E-2</v>
      </c>
      <c r="DV66" s="19">
        <f t="shared" si="57"/>
        <v>3.8974358974358969E-2</v>
      </c>
      <c r="DW66" s="19">
        <f t="shared" si="57"/>
        <v>-2.3692003948667217E-2</v>
      </c>
      <c r="DX66" s="19">
        <f t="shared" si="57"/>
        <v>1.1122345803842304E-2</v>
      </c>
      <c r="DY66" s="19">
        <f t="shared" si="57"/>
        <v>1.4999999999999902E-2</v>
      </c>
      <c r="DZ66" s="19">
        <f t="shared" si="57"/>
        <v>-3.9408866995074288E-3</v>
      </c>
      <c r="EA66" s="19">
        <f t="shared" si="57"/>
        <v>-1.9782393669632858E-3</v>
      </c>
      <c r="EB66" s="19">
        <f t="shared" si="57"/>
        <v>6.9375619425171564E-3</v>
      </c>
      <c r="EC66" s="19">
        <f t="shared" ref="EC66:GB68" si="58">EC31/EB31-1</f>
        <v>7.8740157480317041E-3</v>
      </c>
      <c r="ED66" s="19">
        <f t="shared" si="58"/>
        <v>6.835937499999778E-3</v>
      </c>
      <c r="EE66" s="19">
        <f t="shared" si="58"/>
        <v>4.6556741028128235E-2</v>
      </c>
      <c r="EF66" s="19">
        <f t="shared" si="58"/>
        <v>-1.575532900834109E-2</v>
      </c>
      <c r="EG66" s="19">
        <f t="shared" si="58"/>
        <v>8.4745762711864181E-3</v>
      </c>
      <c r="EH66" s="19">
        <f t="shared" si="58"/>
        <v>-1.3071895424836555E-2</v>
      </c>
      <c r="EI66" s="19">
        <f t="shared" si="58"/>
        <v>9.4607379375590828E-3</v>
      </c>
      <c r="EJ66" s="19">
        <f t="shared" si="58"/>
        <v>-2.7179006560449914E-2</v>
      </c>
      <c r="EK66" s="19">
        <f t="shared" si="58"/>
        <v>2.6974951830443183E-2</v>
      </c>
      <c r="EL66" s="19">
        <f t="shared" si="58"/>
        <v>0</v>
      </c>
      <c r="EM66" s="19">
        <f t="shared" si="58"/>
        <v>-4.0337711069418414E-2</v>
      </c>
      <c r="EN66" s="19">
        <f t="shared" si="58"/>
        <v>-4.8875855327468187E-3</v>
      </c>
      <c r="EO66" s="19">
        <f t="shared" si="58"/>
        <v>-2.8487229862475316E-2</v>
      </c>
      <c r="EP66" s="19">
        <f t="shared" si="58"/>
        <v>2.4266936299292219E-2</v>
      </c>
      <c r="EQ66" s="19">
        <f t="shared" si="58"/>
        <v>8.884501480750373E-3</v>
      </c>
      <c r="ER66" s="19">
        <f t="shared" si="58"/>
        <v>-2.9354207436398383E-3</v>
      </c>
      <c r="ES66" s="19">
        <f t="shared" si="58"/>
        <v>-1.9627085377821429E-2</v>
      </c>
      <c r="ET66" s="19">
        <f t="shared" si="58"/>
        <v>8.0080080080080496E-3</v>
      </c>
      <c r="EU66" s="19">
        <f t="shared" si="58"/>
        <v>8.9374379344586696E-3</v>
      </c>
      <c r="EV66" s="19">
        <f t="shared" si="58"/>
        <v>-2.8543307086614123E-2</v>
      </c>
      <c r="EW66" s="19">
        <f t="shared" si="58"/>
        <v>6.0790273556230456E-3</v>
      </c>
      <c r="EX66" s="19">
        <f t="shared" si="58"/>
        <v>1.812688821752273E-2</v>
      </c>
      <c r="EY66" s="19">
        <f t="shared" si="58"/>
        <v>-3.9564787339268048E-2</v>
      </c>
      <c r="EZ66" s="19">
        <f t="shared" si="58"/>
        <v>1.9567456230690006E-2</v>
      </c>
      <c r="FA66" s="19">
        <f t="shared" si="58"/>
        <v>-1.5151515151515138E-2</v>
      </c>
      <c r="FB66" s="19">
        <f t="shared" si="58"/>
        <v>0</v>
      </c>
      <c r="FC66" s="19">
        <f t="shared" si="58"/>
        <v>0</v>
      </c>
      <c r="FD66" s="19">
        <f t="shared" si="58"/>
        <v>5.12820512820511E-3</v>
      </c>
      <c r="FE66" s="19">
        <f t="shared" si="58"/>
        <v>3.8775510204081653E-2</v>
      </c>
      <c r="FF66" s="19">
        <f t="shared" si="58"/>
        <v>-3.3398821218074581E-2</v>
      </c>
      <c r="FG66" s="19">
        <f t="shared" si="58"/>
        <v>5.0813008130081716E-3</v>
      </c>
      <c r="FH66" s="19">
        <f t="shared" si="58"/>
        <v>0</v>
      </c>
      <c r="FI66" s="19">
        <f t="shared" si="58"/>
        <v>7.0778564206268602E-3</v>
      </c>
      <c r="FJ66" s="19">
        <f t="shared" si="58"/>
        <v>1.4056224899598346E-2</v>
      </c>
      <c r="FK66" s="19">
        <f t="shared" si="58"/>
        <v>-2.9702970297029729E-3</v>
      </c>
      <c r="FL66" s="19">
        <f t="shared" si="58"/>
        <v>3.376365441906648E-2</v>
      </c>
      <c r="FM66" s="19">
        <f t="shared" si="58"/>
        <v>-2.4015369836695499E-2</v>
      </c>
      <c r="FN66" s="19">
        <f t="shared" si="58"/>
        <v>-1.2795275590551158E-2</v>
      </c>
      <c r="FO66" s="19">
        <f t="shared" si="58"/>
        <v>2.6919242273180544E-2</v>
      </c>
      <c r="FP66" s="19">
        <f t="shared" si="58"/>
        <v>-5.8252427184465327E-3</v>
      </c>
      <c r="FQ66" s="19">
        <f t="shared" si="58"/>
        <v>-1.953125E-3</v>
      </c>
      <c r="FR66" s="19">
        <f t="shared" si="58"/>
        <v>6.8493150684931781E-3</v>
      </c>
      <c r="FS66" s="19">
        <f t="shared" si="58"/>
        <v>-2.7210884353741638E-2</v>
      </c>
      <c r="FT66" s="19">
        <f t="shared" si="58"/>
        <v>1.6983016983016963E-2</v>
      </c>
      <c r="FU66" s="19">
        <f t="shared" si="58"/>
        <v>6.8762278978389269E-3</v>
      </c>
      <c r="FV66" s="19">
        <f t="shared" si="58"/>
        <v>-1.8536585365853675E-2</v>
      </c>
      <c r="FW66" s="19">
        <f t="shared" si="58"/>
        <v>9.9403578528827197E-3</v>
      </c>
      <c r="FX66" s="19">
        <f t="shared" si="58"/>
        <v>2.1653543307086576E-2</v>
      </c>
      <c r="FY66" s="19">
        <f t="shared" si="58"/>
        <v>-3.6608863198458574E-2</v>
      </c>
      <c r="FZ66" s="19">
        <f t="shared" si="58"/>
        <v>3.9000000000000146E-2</v>
      </c>
      <c r="GA66" s="19">
        <f t="shared" si="58"/>
        <v>-8.6621751684312631E-3</v>
      </c>
      <c r="GB66" s="19">
        <f t="shared" si="58"/>
        <v>-1.9417475728155331E-2</v>
      </c>
      <c r="GC66" s="19">
        <f t="shared" ref="GC66:GC68" si="59">GC31/GB31-1</f>
        <v>5.9405940594059459E-3</v>
      </c>
      <c r="GD66" s="19">
        <f t="shared" ref="GD66:GD68" si="60">GD31/GC31-1</f>
        <v>-1.2795275590551158E-2</v>
      </c>
      <c r="GE66" s="19">
        <f t="shared" ref="GE66:GE68" si="61">GE31/GD31-1</f>
        <v>1.3958125623130702E-2</v>
      </c>
      <c r="GF66" s="19">
        <f t="shared" ref="GF66:GF68" si="62">GF31/GE31-1</f>
        <v>3.9331366764994158E-3</v>
      </c>
      <c r="GG66" s="19">
        <f t="shared" ref="GG66:GG68" si="63">GG31/GF31-1</f>
        <v>-1.0773751224289807E-2</v>
      </c>
      <c r="GH66" s="19">
        <f t="shared" ref="GH66:GH68" si="64">GH31/GG31-1</f>
        <v>-9.9009900990099098E-3</v>
      </c>
    </row>
    <row r="67" spans="1:190" x14ac:dyDescent="0.3">
      <c r="A67" s="22" t="s">
        <v>133</v>
      </c>
      <c r="B67" t="s">
        <v>134</v>
      </c>
      <c r="D67" s="19">
        <f t="shared" si="42"/>
        <v>7.1146245059288349E-2</v>
      </c>
      <c r="E67" s="19">
        <f t="shared" si="56"/>
        <v>1.8450184501844991E-2</v>
      </c>
      <c r="F67" s="19">
        <f t="shared" si="56"/>
        <v>2.4154589371980784E-2</v>
      </c>
      <c r="G67" s="19">
        <f t="shared" si="56"/>
        <v>-1.0613207547169656E-2</v>
      </c>
      <c r="H67" s="19">
        <f t="shared" si="56"/>
        <v>3.5756853396901045E-2</v>
      </c>
      <c r="I67" s="19">
        <f t="shared" si="56"/>
        <v>-2.3014959723820505E-3</v>
      </c>
      <c r="J67" s="19">
        <f t="shared" si="56"/>
        <v>-1.4994232987312506E-2</v>
      </c>
      <c r="K67" s="19">
        <f t="shared" si="56"/>
        <v>0</v>
      </c>
      <c r="L67" s="19">
        <f t="shared" si="56"/>
        <v>2.4590163934426146E-2</v>
      </c>
      <c r="M67" s="19">
        <f t="shared" si="56"/>
        <v>1.2571428571428456E-2</v>
      </c>
      <c r="N67" s="19">
        <f t="shared" si="56"/>
        <v>1.6930022573363512E-2</v>
      </c>
      <c r="O67" s="19">
        <f t="shared" si="56"/>
        <v>-4.5504994450610403E-2</v>
      </c>
      <c r="P67" s="19">
        <f t="shared" si="56"/>
        <v>2.0930232558139528E-2</v>
      </c>
      <c r="Q67" s="19">
        <f t="shared" si="56"/>
        <v>-1.0250569476081939E-2</v>
      </c>
      <c r="R67" s="19">
        <f t="shared" si="56"/>
        <v>-4.0276179516685828E-2</v>
      </c>
      <c r="S67" s="19">
        <f t="shared" si="56"/>
        <v>2.6378896882493841E-2</v>
      </c>
      <c r="T67" s="19">
        <f t="shared" si="56"/>
        <v>8.1775700934578754E-3</v>
      </c>
      <c r="U67" s="19">
        <f t="shared" si="56"/>
        <v>-3.2444959443800658E-2</v>
      </c>
      <c r="V67" s="19">
        <f t="shared" si="56"/>
        <v>8.3832335329341312E-3</v>
      </c>
      <c r="W67" s="19">
        <f t="shared" si="56"/>
        <v>-3.0878859857482288E-2</v>
      </c>
      <c r="X67" s="19">
        <f t="shared" si="56"/>
        <v>-1.9607843137254832E-2</v>
      </c>
      <c r="Y67" s="19">
        <f t="shared" si="56"/>
        <v>1.2499999999999956E-2</v>
      </c>
      <c r="Z67" s="19">
        <f t="shared" si="56"/>
        <v>4.3209876543209846E-2</v>
      </c>
      <c r="AA67" s="19">
        <f t="shared" si="56"/>
        <v>-2.9585798816568087E-2</v>
      </c>
      <c r="AB67" s="19">
        <f t="shared" si="56"/>
        <v>-2.0731707317073189E-2</v>
      </c>
      <c r="AC67" s="19">
        <f t="shared" si="56"/>
        <v>3.4869240348692321E-2</v>
      </c>
      <c r="AD67" s="19">
        <f t="shared" si="56"/>
        <v>-4.8134777376653837E-3</v>
      </c>
      <c r="AE67" s="19">
        <f t="shared" si="56"/>
        <v>5.6831922611850105E-2</v>
      </c>
      <c r="AF67" s="19">
        <f t="shared" si="56"/>
        <v>-1.9450800915331801E-2</v>
      </c>
      <c r="AG67" s="19">
        <f t="shared" si="56"/>
        <v>-2.100350058343059E-2</v>
      </c>
      <c r="AH67" s="19">
        <f t="shared" si="56"/>
        <v>4.2908224076281254E-2</v>
      </c>
      <c r="AI67" s="19">
        <f t="shared" si="56"/>
        <v>-4.3428571428571372E-2</v>
      </c>
      <c r="AJ67" s="19">
        <f t="shared" si="56"/>
        <v>4.7789725209079759E-3</v>
      </c>
      <c r="AK67" s="19">
        <f t="shared" si="56"/>
        <v>1.3079667063020217E-2</v>
      </c>
      <c r="AL67" s="19">
        <f t="shared" si="56"/>
        <v>-4.2253521126760618E-2</v>
      </c>
      <c r="AM67" s="19">
        <f t="shared" si="56"/>
        <v>4.4117647058823595E-2</v>
      </c>
      <c r="AN67" s="19">
        <f t="shared" si="56"/>
        <v>-2.3474178403756207E-3</v>
      </c>
      <c r="AO67" s="19">
        <f t="shared" si="56"/>
        <v>-3.4117647058823586E-2</v>
      </c>
      <c r="AP67" s="19">
        <f t="shared" si="56"/>
        <v>1.0962241169305775E-2</v>
      </c>
      <c r="AQ67" s="19">
        <f t="shared" si="56"/>
        <v>-2.2891566265060281E-2</v>
      </c>
      <c r="AR67" s="19">
        <f t="shared" si="56"/>
        <v>4.8088779284833683E-2</v>
      </c>
      <c r="AS67" s="19">
        <f t="shared" si="56"/>
        <v>-2.4705882352941133E-2</v>
      </c>
      <c r="AT67" s="19">
        <f t="shared" si="56"/>
        <v>1.0856453558504064E-2</v>
      </c>
      <c r="AU67" s="19">
        <f t="shared" si="56"/>
        <v>2.1479713603818507E-2</v>
      </c>
      <c r="AV67" s="19">
        <f t="shared" si="56"/>
        <v>9.3457943925234765E-3</v>
      </c>
      <c r="AW67" s="19">
        <f t="shared" si="56"/>
        <v>2.3148148148146586E-3</v>
      </c>
      <c r="AX67" s="19">
        <f t="shared" si="56"/>
        <v>2.0785219399538146E-2</v>
      </c>
      <c r="AY67" s="19">
        <f t="shared" si="56"/>
        <v>-2.2624434389140302E-2</v>
      </c>
      <c r="AZ67" s="19">
        <f t="shared" si="56"/>
        <v>5.7870370370369795E-3</v>
      </c>
      <c r="BA67" s="19">
        <f t="shared" si="56"/>
        <v>2.3014959723820505E-2</v>
      </c>
      <c r="BB67" s="19">
        <f t="shared" si="56"/>
        <v>1.3498312710910954E-2</v>
      </c>
      <c r="BC67" s="19">
        <f t="shared" si="56"/>
        <v>9.9889012208658201E-3</v>
      </c>
      <c r="BD67" s="19">
        <f t="shared" si="56"/>
        <v>-5.494505494505475E-3</v>
      </c>
      <c r="BE67" s="19">
        <f t="shared" si="56"/>
        <v>5.5248618784531356E-3</v>
      </c>
      <c r="BF67" s="19">
        <f t="shared" si="56"/>
        <v>-2.9670329670329676E-2</v>
      </c>
      <c r="BG67" s="19">
        <f t="shared" si="56"/>
        <v>3.2842582106455298E-2</v>
      </c>
      <c r="BH67" s="19">
        <f t="shared" si="56"/>
        <v>0</v>
      </c>
      <c r="BI67" s="19">
        <f t="shared" si="56"/>
        <v>-3.1798245614035103E-2</v>
      </c>
      <c r="BJ67" s="19">
        <f t="shared" si="56"/>
        <v>0.11211778029445085</v>
      </c>
      <c r="BK67" s="19">
        <f t="shared" si="56"/>
        <v>-5.9063136456211751E-2</v>
      </c>
      <c r="BL67" s="19">
        <f t="shared" si="56"/>
        <v>-2.1645021645021689E-2</v>
      </c>
      <c r="BM67" s="19">
        <f t="shared" si="56"/>
        <v>3.6504424778760924E-2</v>
      </c>
      <c r="BN67" s="19">
        <f t="shared" si="56"/>
        <v>-1.4941302027748238E-2</v>
      </c>
      <c r="BO67" s="19">
        <f t="shared" si="56"/>
        <v>4.3336944745395733E-3</v>
      </c>
      <c r="BP67" s="19">
        <f t="shared" si="56"/>
        <v>4.8543689320388328E-2</v>
      </c>
      <c r="BQ67" s="19">
        <f t="shared" si="57"/>
        <v>9.2592592592590783E-3</v>
      </c>
      <c r="BR67" s="19">
        <f t="shared" si="57"/>
        <v>-2.7522935779816349E-2</v>
      </c>
      <c r="BS67" s="19">
        <f t="shared" si="57"/>
        <v>4.9266247379454731E-2</v>
      </c>
      <c r="BT67" s="19">
        <f t="shared" si="57"/>
        <v>1.1988011988012026E-2</v>
      </c>
      <c r="BU67" s="19">
        <f t="shared" si="57"/>
        <v>1.6781836130306038E-2</v>
      </c>
      <c r="BV67" s="19">
        <f t="shared" si="57"/>
        <v>-2.1359223300970953E-2</v>
      </c>
      <c r="BW67" s="19">
        <f t="shared" si="57"/>
        <v>2.6785714285714413E-2</v>
      </c>
      <c r="BX67" s="19">
        <f t="shared" si="57"/>
        <v>-1.0628019323671412E-2</v>
      </c>
      <c r="BY67" s="19">
        <f t="shared" si="57"/>
        <v>-6.8359375E-3</v>
      </c>
      <c r="BZ67" s="19">
        <f t="shared" si="57"/>
        <v>2.4582104228122015E-2</v>
      </c>
      <c r="CA67" s="19">
        <f t="shared" si="57"/>
        <v>4.7984644913627861E-3</v>
      </c>
      <c r="CB67" s="19">
        <f t="shared" si="57"/>
        <v>-3.3428844317096473E-2</v>
      </c>
      <c r="CC67" s="19">
        <f t="shared" si="57"/>
        <v>4.9407114624505866E-2</v>
      </c>
      <c r="CD67" s="19">
        <f t="shared" si="57"/>
        <v>4.7080979284369162E-2</v>
      </c>
      <c r="CE67" s="19">
        <f t="shared" si="57"/>
        <v>-2.6978417266187105E-2</v>
      </c>
      <c r="CF67" s="19">
        <f t="shared" si="57"/>
        <v>-1.8484288354898348E-2</v>
      </c>
      <c r="CG67" s="19">
        <f t="shared" si="57"/>
        <v>-2.8248587570620654E-3</v>
      </c>
      <c r="CH67" s="19">
        <f t="shared" si="57"/>
        <v>2.1718602455146341E-2</v>
      </c>
      <c r="CI67" s="19">
        <f t="shared" si="57"/>
        <v>2.1256931608133023E-2</v>
      </c>
      <c r="CJ67" s="19">
        <f t="shared" si="57"/>
        <v>4.7963800904977427E-2</v>
      </c>
      <c r="CK67" s="19">
        <f t="shared" si="57"/>
        <v>-2.0725388601036232E-2</v>
      </c>
      <c r="CL67" s="19">
        <f t="shared" si="57"/>
        <v>0</v>
      </c>
      <c r="CM67" s="19">
        <f t="shared" si="57"/>
        <v>3.8800705467372021E-2</v>
      </c>
      <c r="CN67" s="19">
        <f t="shared" si="57"/>
        <v>4.5840407470288724E-2</v>
      </c>
      <c r="CO67" s="19">
        <f t="shared" si="57"/>
        <v>-5.8441558441558517E-2</v>
      </c>
      <c r="CP67" s="19">
        <f t="shared" si="57"/>
        <v>1.7241379310344307E-3</v>
      </c>
      <c r="CQ67" s="19">
        <f t="shared" si="57"/>
        <v>-9.4664371772805733E-3</v>
      </c>
      <c r="CR67" s="19">
        <f t="shared" si="57"/>
        <v>7.1242397914856648E-2</v>
      </c>
      <c r="CS67" s="19">
        <f t="shared" si="57"/>
        <v>3.2441200324413444E-3</v>
      </c>
      <c r="CT67" s="19">
        <f t="shared" si="57"/>
        <v>-6.4672594987873477E-3</v>
      </c>
      <c r="CU67" s="19">
        <f t="shared" si="57"/>
        <v>-1.8714401952807269E-2</v>
      </c>
      <c r="CV67" s="19">
        <f t="shared" si="57"/>
        <v>1.0779436152570598E-2</v>
      </c>
      <c r="CW67" s="19">
        <f t="shared" si="57"/>
        <v>-3.2813781788351148E-2</v>
      </c>
      <c r="CX67" s="19">
        <f t="shared" si="57"/>
        <v>1.6963528413910023E-2</v>
      </c>
      <c r="CY67" s="19">
        <f t="shared" si="57"/>
        <v>-4.5037531276063469E-2</v>
      </c>
      <c r="CZ67" s="19">
        <f t="shared" si="57"/>
        <v>-5.065502183406112E-2</v>
      </c>
      <c r="DA67" s="19">
        <f t="shared" si="57"/>
        <v>-4.5998160073597028E-3</v>
      </c>
      <c r="DB67" s="19">
        <f t="shared" si="57"/>
        <v>2.8650646950092451E-2</v>
      </c>
      <c r="DC67" s="19">
        <f t="shared" si="57"/>
        <v>-8.6253369272237146E-2</v>
      </c>
      <c r="DD67" s="19">
        <f t="shared" si="57"/>
        <v>-8.3579154375614584E-2</v>
      </c>
      <c r="DE67" s="19">
        <f t="shared" si="57"/>
        <v>-6.9742489270386288E-2</v>
      </c>
      <c r="DF67" s="19">
        <f t="shared" si="57"/>
        <v>-7.1510957324106172E-2</v>
      </c>
      <c r="DG67" s="19">
        <f t="shared" si="57"/>
        <v>-8.1987577639751508E-2</v>
      </c>
      <c r="DH67" s="19">
        <f t="shared" si="57"/>
        <v>-1.3531799729364025E-2</v>
      </c>
      <c r="DI67" s="19">
        <f t="shared" si="57"/>
        <v>5.8984910836762605E-2</v>
      </c>
      <c r="DJ67" s="19">
        <f t="shared" si="57"/>
        <v>-4.4041450777202118E-2</v>
      </c>
      <c r="DK67" s="19">
        <f t="shared" si="57"/>
        <v>4.8780487804878092E-2</v>
      </c>
      <c r="DL67" s="19">
        <f t="shared" si="57"/>
        <v>2.9715762273901714E-2</v>
      </c>
      <c r="DM67" s="19">
        <f t="shared" si="57"/>
        <v>5.6461731493099077E-2</v>
      </c>
      <c r="DN67" s="19">
        <f t="shared" si="57"/>
        <v>-7.1258907363421775E-3</v>
      </c>
      <c r="DO67" s="19">
        <f t="shared" si="57"/>
        <v>3.7081339712918826E-2</v>
      </c>
      <c r="DP67" s="19">
        <f t="shared" si="57"/>
        <v>-4.9596309111880066E-2</v>
      </c>
      <c r="DQ67" s="19">
        <f t="shared" si="57"/>
        <v>4.8543689320388328E-2</v>
      </c>
      <c r="DR67" s="19">
        <f t="shared" si="57"/>
        <v>-1.157407407407407E-2</v>
      </c>
      <c r="DS67" s="19">
        <f t="shared" si="57"/>
        <v>4.2154566744730504E-2</v>
      </c>
      <c r="DT67" s="19">
        <f t="shared" si="57"/>
        <v>-5.6179775280899014E-3</v>
      </c>
      <c r="DU67" s="19">
        <f t="shared" si="57"/>
        <v>5.9887005649717384E-2</v>
      </c>
      <c r="DV67" s="19">
        <f t="shared" si="57"/>
        <v>2.8784648187633266E-2</v>
      </c>
      <c r="DW67" s="19">
        <f t="shared" si="57"/>
        <v>2.2797927461139844E-2</v>
      </c>
      <c r="DX67" s="19">
        <f t="shared" si="57"/>
        <v>3.2421479229989947E-2</v>
      </c>
      <c r="DY67" s="19">
        <f t="shared" si="57"/>
        <v>-2.3552502453385693E-2</v>
      </c>
      <c r="DZ67" s="19">
        <f t="shared" si="57"/>
        <v>5.5276381909547645E-2</v>
      </c>
      <c r="EA67" s="19">
        <f t="shared" si="57"/>
        <v>-2.6666666666666616E-2</v>
      </c>
      <c r="EB67" s="19">
        <f t="shared" si="57"/>
        <v>9.7847358121327943E-4</v>
      </c>
      <c r="EC67" s="19">
        <f t="shared" si="58"/>
        <v>9.2864125122189556E-2</v>
      </c>
      <c r="ED67" s="19">
        <f t="shared" si="58"/>
        <v>-5.8139534883720922E-2</v>
      </c>
      <c r="EE67" s="19">
        <f t="shared" si="58"/>
        <v>4.4634377967711414E-2</v>
      </c>
      <c r="EF67" s="19">
        <f t="shared" si="58"/>
        <v>3.0000000000000027E-2</v>
      </c>
      <c r="EG67" s="19">
        <f t="shared" si="58"/>
        <v>-6.1782877316857943E-2</v>
      </c>
      <c r="EH67" s="19">
        <f t="shared" si="58"/>
        <v>3.3866415804327366E-2</v>
      </c>
      <c r="EI67" s="19">
        <f t="shared" si="58"/>
        <v>5.459508644222022E-2</v>
      </c>
      <c r="EJ67" s="19">
        <f t="shared" si="58"/>
        <v>9.4909404659189178E-3</v>
      </c>
      <c r="EK67" s="19">
        <f t="shared" si="58"/>
        <v>-6.2393162393162394E-2</v>
      </c>
      <c r="EL67" s="19">
        <f t="shared" si="58"/>
        <v>9.1157702825883646E-4</v>
      </c>
      <c r="EM67" s="19">
        <f t="shared" si="58"/>
        <v>-4.0983606557377095E-2</v>
      </c>
      <c r="EN67" s="19">
        <f t="shared" si="58"/>
        <v>3.228869895536568E-2</v>
      </c>
      <c r="EO67" s="19">
        <f t="shared" si="58"/>
        <v>-3.863845446182157E-2</v>
      </c>
      <c r="EP67" s="19">
        <f t="shared" si="58"/>
        <v>1.9138755980861344E-2</v>
      </c>
      <c r="EQ67" s="19">
        <f t="shared" si="58"/>
        <v>-3.0985915492957705E-2</v>
      </c>
      <c r="ER67" s="19">
        <f t="shared" si="58"/>
        <v>1.9379844961240345E-2</v>
      </c>
      <c r="ES67" s="19">
        <f t="shared" si="58"/>
        <v>4.8479087452471425E-2</v>
      </c>
      <c r="ET67" s="19">
        <f t="shared" si="58"/>
        <v>-3.9891205802357166E-2</v>
      </c>
      <c r="EU67" s="19">
        <f t="shared" si="58"/>
        <v>2.0774315391879128E-2</v>
      </c>
      <c r="EV67" s="19">
        <f t="shared" si="58"/>
        <v>-2.4976873265494803E-2</v>
      </c>
      <c r="EW67" s="19">
        <f t="shared" si="58"/>
        <v>8.5388994307400434E-3</v>
      </c>
      <c r="EX67" s="19">
        <f t="shared" si="58"/>
        <v>-1.5051740357478804E-2</v>
      </c>
      <c r="EY67" s="19">
        <f t="shared" si="58"/>
        <v>-1.5281757402101359E-2</v>
      </c>
      <c r="EZ67" s="19">
        <f t="shared" si="58"/>
        <v>4.8496605237633439E-2</v>
      </c>
      <c r="FA67" s="19">
        <f t="shared" si="58"/>
        <v>-3.7002775208140659E-2</v>
      </c>
      <c r="FB67" s="19">
        <f t="shared" si="58"/>
        <v>9.6061479346782885E-3</v>
      </c>
      <c r="FC67" s="19">
        <f t="shared" si="58"/>
        <v>9.5147478591828261E-4</v>
      </c>
      <c r="FD67" s="19">
        <f t="shared" si="58"/>
        <v>3.1368821292775628E-2</v>
      </c>
      <c r="FE67" s="19">
        <f t="shared" si="58"/>
        <v>1.1059907834101379E-2</v>
      </c>
      <c r="FF67" s="19">
        <f t="shared" si="58"/>
        <v>-3.281677301732E-2</v>
      </c>
      <c r="FG67" s="19">
        <f t="shared" si="58"/>
        <v>5.655042412818112E-3</v>
      </c>
      <c r="FH67" s="19">
        <f t="shared" si="58"/>
        <v>8.247422680412364E-2</v>
      </c>
      <c r="FI67" s="19">
        <f t="shared" si="58"/>
        <v>-4.8484848484848464E-2</v>
      </c>
      <c r="FJ67" s="19">
        <f t="shared" si="58"/>
        <v>1.0009099181073733E-2</v>
      </c>
      <c r="FK67" s="19">
        <f t="shared" si="58"/>
        <v>3.9639639639639679E-2</v>
      </c>
      <c r="FL67" s="19">
        <f t="shared" si="58"/>
        <v>-4.072790294627382E-2</v>
      </c>
      <c r="FM67" s="19">
        <f t="shared" si="58"/>
        <v>3.2520325203251987E-2</v>
      </c>
      <c r="FN67" s="19">
        <f t="shared" si="58"/>
        <v>-6.1242344706912144E-3</v>
      </c>
      <c r="FO67" s="19">
        <f t="shared" si="58"/>
        <v>7.0422535211267512E-3</v>
      </c>
      <c r="FP67" s="19">
        <f t="shared" si="58"/>
        <v>6.1188811188810366E-3</v>
      </c>
      <c r="FQ67" s="19">
        <f t="shared" si="58"/>
        <v>-2.8670721112076469E-2</v>
      </c>
      <c r="FR67" s="19">
        <f t="shared" si="58"/>
        <v>2.8622540250447193E-2</v>
      </c>
      <c r="FS67" s="19">
        <f t="shared" si="58"/>
        <v>-3.9999999999999925E-2</v>
      </c>
      <c r="FT67" s="19">
        <f t="shared" si="58"/>
        <v>-1.6304347826087029E-2</v>
      </c>
      <c r="FU67" s="19">
        <f t="shared" si="58"/>
        <v>0.11510128913443829</v>
      </c>
      <c r="FV67" s="19">
        <f t="shared" si="58"/>
        <v>-7.7621800165152743E-2</v>
      </c>
      <c r="FW67" s="19">
        <f t="shared" si="58"/>
        <v>2.14861235452104E-2</v>
      </c>
      <c r="FX67" s="19">
        <f t="shared" si="58"/>
        <v>2.0157756354075573E-2</v>
      </c>
      <c r="FY67" s="19">
        <f t="shared" si="58"/>
        <v>-1.718213058419249E-2</v>
      </c>
      <c r="FZ67" s="19">
        <f t="shared" si="58"/>
        <v>3.7587412587412494E-2</v>
      </c>
      <c r="GA67" s="19">
        <f t="shared" si="58"/>
        <v>-2.1061499578770015E-2</v>
      </c>
      <c r="GB67" s="19">
        <f t="shared" si="58"/>
        <v>-1.6351118760757344E-2</v>
      </c>
      <c r="GC67" s="19">
        <f t="shared" si="59"/>
        <v>1.8372703412073532E-2</v>
      </c>
      <c r="GD67" s="19">
        <f t="shared" si="60"/>
        <v>2.0618556701030855E-2</v>
      </c>
      <c r="GE67" s="19">
        <f t="shared" si="61"/>
        <v>-1.5993265993265893E-2</v>
      </c>
      <c r="GF67" s="19">
        <f t="shared" si="62"/>
        <v>4.1060735671514026E-2</v>
      </c>
      <c r="GG67" s="19">
        <f t="shared" si="63"/>
        <v>-2.4650780608052592E-2</v>
      </c>
      <c r="GH67" s="19">
        <f t="shared" si="64"/>
        <v>-2.4431339511373218E-2</v>
      </c>
    </row>
    <row r="68" spans="1:190" x14ac:dyDescent="0.3">
      <c r="A68" s="22" t="s">
        <v>135</v>
      </c>
      <c r="B68" t="s">
        <v>136</v>
      </c>
      <c r="D68" s="19">
        <f t="shared" si="42"/>
        <v>3.1880977683315548E-2</v>
      </c>
      <c r="E68" s="19">
        <f t="shared" si="56"/>
        <v>1.4418125643666402E-2</v>
      </c>
      <c r="F68" s="19">
        <f t="shared" si="56"/>
        <v>-3.0456852791878042E-3</v>
      </c>
      <c r="G68" s="19">
        <f t="shared" si="56"/>
        <v>1.4256619144602745E-2</v>
      </c>
      <c r="H68" s="19">
        <f t="shared" si="56"/>
        <v>5.020080321285203E-3</v>
      </c>
      <c r="I68" s="19">
        <f t="shared" si="56"/>
        <v>-5.9940059940059021E-3</v>
      </c>
      <c r="J68" s="19">
        <f t="shared" si="56"/>
        <v>3.0150753768845018E-3</v>
      </c>
      <c r="K68" s="19">
        <f t="shared" si="56"/>
        <v>2.8056112224448926E-2</v>
      </c>
      <c r="L68" s="19">
        <f t="shared" si="56"/>
        <v>-3.1189083820662655E-2</v>
      </c>
      <c r="M68" s="19">
        <f t="shared" si="56"/>
        <v>1.3078470824949617E-2</v>
      </c>
      <c r="N68" s="19">
        <f t="shared" si="56"/>
        <v>1.9860973187686204E-2</v>
      </c>
      <c r="O68" s="19">
        <f t="shared" si="56"/>
        <v>2.9211295034079487E-3</v>
      </c>
      <c r="P68" s="19">
        <f t="shared" si="56"/>
        <v>-2.0388349514563031E-2</v>
      </c>
      <c r="Q68" s="19">
        <f t="shared" si="56"/>
        <v>-4.9554013875123815E-3</v>
      </c>
      <c r="R68" s="19">
        <f t="shared" si="56"/>
        <v>7.9681274900398336E-3</v>
      </c>
      <c r="S68" s="19">
        <f t="shared" si="56"/>
        <v>9.8814229249011287E-3</v>
      </c>
      <c r="T68" s="19">
        <f t="shared" si="56"/>
        <v>2.0547945205479312E-2</v>
      </c>
      <c r="U68" s="19">
        <f t="shared" si="56"/>
        <v>-1.5340364333652823E-2</v>
      </c>
      <c r="V68" s="19">
        <f t="shared" si="56"/>
        <v>-9.7370983446942727E-4</v>
      </c>
      <c r="W68" s="19">
        <f t="shared" si="56"/>
        <v>-3.8986354775828458E-2</v>
      </c>
      <c r="X68" s="19">
        <f t="shared" si="56"/>
        <v>2.6369168356997985E-2</v>
      </c>
      <c r="Y68" s="19">
        <f t="shared" si="56"/>
        <v>-2.9644268774703386E-3</v>
      </c>
      <c r="Z68" s="19">
        <f t="shared" si="56"/>
        <v>5.9464816650147689E-3</v>
      </c>
      <c r="AA68" s="19">
        <f t="shared" si="56"/>
        <v>1.2807881773398977E-2</v>
      </c>
      <c r="AB68" s="19">
        <f t="shared" si="56"/>
        <v>-4.4747081712062209E-2</v>
      </c>
      <c r="AC68" s="19">
        <f t="shared" si="56"/>
        <v>5.1934826883910379E-2</v>
      </c>
      <c r="AD68" s="19">
        <f t="shared" si="56"/>
        <v>-2.0329138431752103E-2</v>
      </c>
      <c r="AE68" s="19">
        <f t="shared" si="56"/>
        <v>-2.667984189723327E-2</v>
      </c>
      <c r="AF68" s="19">
        <f t="shared" si="56"/>
        <v>-7.1065989847716171E-3</v>
      </c>
      <c r="AG68" s="19">
        <f t="shared" si="56"/>
        <v>1.5337423312883347E-2</v>
      </c>
      <c r="AH68" s="19">
        <f t="shared" si="56"/>
        <v>-3.0211480362537513E-3</v>
      </c>
      <c r="AI68" s="19">
        <f t="shared" si="56"/>
        <v>3.2323232323232309E-2</v>
      </c>
      <c r="AJ68" s="19">
        <f t="shared" si="56"/>
        <v>-1.7612524461839474E-2</v>
      </c>
      <c r="AK68" s="19">
        <f t="shared" si="56"/>
        <v>1.3944223107569709E-2</v>
      </c>
      <c r="AL68" s="19">
        <f t="shared" si="56"/>
        <v>-4.0275049115913508E-2</v>
      </c>
      <c r="AM68" s="19">
        <f t="shared" si="56"/>
        <v>2.3541453428863823E-2</v>
      </c>
      <c r="AN68" s="19">
        <f t="shared" si="56"/>
        <v>-7.0000000000000062E-3</v>
      </c>
      <c r="AO68" s="19">
        <f t="shared" si="56"/>
        <v>-2.4169184290030121E-2</v>
      </c>
      <c r="AP68" s="19">
        <f t="shared" si="56"/>
        <v>9.2879256965943124E-3</v>
      </c>
      <c r="AQ68" s="19">
        <f t="shared" si="56"/>
        <v>-9.2024539877300082E-3</v>
      </c>
      <c r="AR68" s="19">
        <f t="shared" si="56"/>
        <v>6.1919504643961343E-3</v>
      </c>
      <c r="AS68" s="19">
        <f t="shared" si="56"/>
        <v>7.1794871794872428E-3</v>
      </c>
      <c r="AT68" s="19">
        <f t="shared" si="56"/>
        <v>-8.1466395112016476E-3</v>
      </c>
      <c r="AU68" s="19">
        <f t="shared" si="56"/>
        <v>1.0266940451745477E-2</v>
      </c>
      <c r="AV68" s="19">
        <f t="shared" si="56"/>
        <v>3.6585365853658569E-2</v>
      </c>
      <c r="AW68" s="19">
        <f t="shared" si="56"/>
        <v>-4.3137254901960853E-2</v>
      </c>
      <c r="AX68" s="19">
        <f t="shared" si="56"/>
        <v>5.1229508196721341E-2</v>
      </c>
      <c r="AY68" s="19">
        <f t="shared" si="56"/>
        <v>-4.9707602339181256E-2</v>
      </c>
      <c r="AZ68" s="19">
        <f t="shared" si="56"/>
        <v>5.12820512820511E-3</v>
      </c>
      <c r="BA68" s="19">
        <f t="shared" si="56"/>
        <v>0</v>
      </c>
      <c r="BB68" s="19">
        <f t="shared" si="56"/>
        <v>2.857142857142847E-2</v>
      </c>
      <c r="BC68" s="19">
        <f t="shared" si="56"/>
        <v>-1.9841269841269882E-2</v>
      </c>
      <c r="BD68" s="19">
        <f t="shared" si="56"/>
        <v>-2.0242914979757054E-2</v>
      </c>
      <c r="BE68" s="19">
        <f t="shared" si="56"/>
        <v>4.4421487603305776E-2</v>
      </c>
      <c r="BF68" s="19">
        <f t="shared" si="56"/>
        <v>-4.1543026706231334E-2</v>
      </c>
      <c r="BG68" s="19">
        <f t="shared" si="56"/>
        <v>1.4447884416924683E-2</v>
      </c>
      <c r="BH68" s="19">
        <f t="shared" si="56"/>
        <v>-2.0345879959308144E-3</v>
      </c>
      <c r="BI68" s="19">
        <f t="shared" si="56"/>
        <v>0</v>
      </c>
      <c r="BJ68" s="19">
        <f t="shared" si="56"/>
        <v>1.7329255861366022E-2</v>
      </c>
      <c r="BK68" s="19">
        <f t="shared" si="56"/>
        <v>3.7074148296593279E-2</v>
      </c>
      <c r="BL68" s="19">
        <f t="shared" si="56"/>
        <v>2.8985507246377384E-3</v>
      </c>
      <c r="BM68" s="19">
        <f t="shared" si="56"/>
        <v>7.7071290944124016E-3</v>
      </c>
      <c r="BN68" s="19">
        <f t="shared" si="56"/>
        <v>-1.4340344168260022E-2</v>
      </c>
      <c r="BO68" s="19">
        <f t="shared" si="56"/>
        <v>-4.8496605237633439E-3</v>
      </c>
      <c r="BP68" s="19">
        <f t="shared" si="56"/>
        <v>9.74658869395717E-3</v>
      </c>
      <c r="BQ68" s="19">
        <f t="shared" si="57"/>
        <v>1.6409266409266543E-2</v>
      </c>
      <c r="BR68" s="19">
        <f t="shared" si="57"/>
        <v>-9.4966761633428209E-3</v>
      </c>
      <c r="BS68" s="19">
        <f t="shared" si="57"/>
        <v>-5.7526366251198224E-3</v>
      </c>
      <c r="BT68" s="19">
        <f t="shared" si="57"/>
        <v>1.1571841851494735E-2</v>
      </c>
      <c r="BU68" s="19">
        <f t="shared" si="57"/>
        <v>3.8131553860818457E-3</v>
      </c>
      <c r="BV68" s="19">
        <f t="shared" si="57"/>
        <v>1.8993352326686086E-3</v>
      </c>
      <c r="BW68" s="19">
        <f t="shared" si="57"/>
        <v>-5.687203791469142E-3</v>
      </c>
      <c r="BX68" s="19">
        <f t="shared" si="57"/>
        <v>2.0972354623450817E-2</v>
      </c>
      <c r="BY68" s="19">
        <f t="shared" si="57"/>
        <v>-6.5359477124181664E-3</v>
      </c>
      <c r="BZ68" s="19">
        <f t="shared" si="57"/>
        <v>1.7857142857142794E-2</v>
      </c>
      <c r="CA68" s="19">
        <f t="shared" si="57"/>
        <v>5.5401662049863187E-3</v>
      </c>
      <c r="CB68" s="19">
        <f t="shared" si="57"/>
        <v>-3.9485766758494134E-2</v>
      </c>
      <c r="CC68" s="19">
        <f t="shared" si="57"/>
        <v>5.3537284894837667E-2</v>
      </c>
      <c r="CD68" s="19">
        <f t="shared" si="57"/>
        <v>8.1669691470054318E-3</v>
      </c>
      <c r="CE68" s="19">
        <f t="shared" si="57"/>
        <v>-1.1701170117011661E-2</v>
      </c>
      <c r="CF68" s="19">
        <f t="shared" si="57"/>
        <v>1.0928961748633892E-2</v>
      </c>
      <c r="CG68" s="19">
        <f t="shared" si="57"/>
        <v>2.8828828828828756E-2</v>
      </c>
      <c r="CH68" s="19">
        <f t="shared" si="57"/>
        <v>-3.5901926444833698E-2</v>
      </c>
      <c r="CI68" s="19">
        <f t="shared" si="57"/>
        <v>1.3623978201634968E-2</v>
      </c>
      <c r="CJ68" s="19">
        <f t="shared" si="57"/>
        <v>2.6881720430107503E-2</v>
      </c>
      <c r="CK68" s="19">
        <f t="shared" si="57"/>
        <v>-6.108202443280919E-3</v>
      </c>
      <c r="CL68" s="19">
        <f t="shared" si="57"/>
        <v>3.5118525021948788E-3</v>
      </c>
      <c r="CM68" s="19">
        <f t="shared" si="57"/>
        <v>1.6622922134733153E-2</v>
      </c>
      <c r="CN68" s="19">
        <f t="shared" si="57"/>
        <v>7.7452667814112974E-3</v>
      </c>
      <c r="CO68" s="19">
        <f t="shared" si="57"/>
        <v>-9.3936806148590124E-3</v>
      </c>
      <c r="CP68" s="19">
        <f t="shared" si="57"/>
        <v>6.8965517241379448E-3</v>
      </c>
      <c r="CQ68" s="19">
        <f t="shared" si="57"/>
        <v>-6.8493150684931781E-3</v>
      </c>
      <c r="CR68" s="19">
        <f t="shared" si="57"/>
        <v>4.3965517241379315E-2</v>
      </c>
      <c r="CS68" s="19">
        <f t="shared" si="57"/>
        <v>-4.1288191577208866E-2</v>
      </c>
      <c r="CT68" s="19">
        <f t="shared" si="57"/>
        <v>-1.3781223083548566E-2</v>
      </c>
      <c r="CU68" s="19">
        <f t="shared" si="57"/>
        <v>1.7467248908296096E-3</v>
      </c>
      <c r="CV68" s="19">
        <f t="shared" si="57"/>
        <v>-4.3591979075849885E-3</v>
      </c>
      <c r="CW68" s="19">
        <f t="shared" si="57"/>
        <v>-2.1015761821366108E-2</v>
      </c>
      <c r="CX68" s="19">
        <f t="shared" si="57"/>
        <v>6.2611806797854275E-3</v>
      </c>
      <c r="CY68" s="19">
        <f t="shared" si="57"/>
        <v>-1.9555555555555548E-2</v>
      </c>
      <c r="CZ68" s="19">
        <f t="shared" si="57"/>
        <v>5.4397098821397094E-3</v>
      </c>
      <c r="DA68" s="19">
        <f t="shared" si="57"/>
        <v>-1.5329125338142457E-2</v>
      </c>
      <c r="DB68" s="19">
        <f t="shared" si="57"/>
        <v>2.19780219780219E-2</v>
      </c>
      <c r="DC68" s="19">
        <f t="shared" si="57"/>
        <v>-2.1505376344085891E-2</v>
      </c>
      <c r="DD68" s="19">
        <f t="shared" si="57"/>
        <v>-1.6483516483516425E-2</v>
      </c>
      <c r="DE68" s="19">
        <f t="shared" si="57"/>
        <v>-7.4487895716947028E-3</v>
      </c>
      <c r="DF68" s="19">
        <f t="shared" si="57"/>
        <v>-3.1894934333958624E-2</v>
      </c>
      <c r="DG68" s="19">
        <f t="shared" si="57"/>
        <v>-5.8139534883720922E-2</v>
      </c>
      <c r="DH68" s="19">
        <f t="shared" si="57"/>
        <v>-5.7613168724279906E-2</v>
      </c>
      <c r="DI68" s="19">
        <f t="shared" si="57"/>
        <v>1.0917030567687558E-3</v>
      </c>
      <c r="DJ68" s="19">
        <f t="shared" si="57"/>
        <v>2.0719738276990141E-2</v>
      </c>
      <c r="DK68" s="19">
        <f t="shared" si="57"/>
        <v>1.2820512820512775E-2</v>
      </c>
      <c r="DL68" s="19">
        <f t="shared" si="57"/>
        <v>0</v>
      </c>
      <c r="DM68" s="19">
        <f t="shared" si="57"/>
        <v>-1.0548523206750371E-3</v>
      </c>
      <c r="DN68" s="19">
        <f t="shared" si="57"/>
        <v>-2.3231256599788863E-2</v>
      </c>
      <c r="DO68" s="19">
        <f t="shared" si="57"/>
        <v>6.2702702702702728E-2</v>
      </c>
      <c r="DP68" s="19">
        <f t="shared" si="57"/>
        <v>-1.1190233977619424E-2</v>
      </c>
      <c r="DQ68" s="19">
        <f t="shared" si="57"/>
        <v>1.9547325102880597E-2</v>
      </c>
      <c r="DR68" s="19">
        <f t="shared" si="57"/>
        <v>-3.0272452068617062E-3</v>
      </c>
      <c r="DS68" s="19">
        <f t="shared" si="57"/>
        <v>2.0242914979757831E-3</v>
      </c>
      <c r="DT68" s="19">
        <f t="shared" si="57"/>
        <v>-4.1414141414141348E-2</v>
      </c>
      <c r="DU68" s="19">
        <f t="shared" si="57"/>
        <v>4.952581664910416E-2</v>
      </c>
      <c r="DV68" s="19">
        <f t="shared" si="57"/>
        <v>-1.7068273092369357E-2</v>
      </c>
      <c r="DW68" s="19">
        <f t="shared" si="57"/>
        <v>2.5536261491317713E-2</v>
      </c>
      <c r="DX68" s="19">
        <f t="shared" si="57"/>
        <v>9.960159362549792E-3</v>
      </c>
      <c r="DY68" s="19">
        <f t="shared" si="57"/>
        <v>-1.6765285996055201E-2</v>
      </c>
      <c r="DZ68" s="19">
        <f t="shared" si="57"/>
        <v>-2.0060180541625616E-3</v>
      </c>
      <c r="EA68" s="19">
        <f t="shared" si="57"/>
        <v>4.020100502512669E-3</v>
      </c>
      <c r="EB68" s="19">
        <f t="shared" si="57"/>
        <v>1.3013013013013053E-2</v>
      </c>
      <c r="EC68" s="19">
        <f t="shared" si="58"/>
        <v>1.9762845849802257E-3</v>
      </c>
      <c r="ED68" s="19">
        <f t="shared" si="58"/>
        <v>-1.5779092702169706E-2</v>
      </c>
      <c r="EE68" s="19">
        <f t="shared" si="58"/>
        <v>1.3026052104208485E-2</v>
      </c>
      <c r="EF68" s="19">
        <f t="shared" si="58"/>
        <v>3.4619188921859445E-2</v>
      </c>
      <c r="EG68" s="19">
        <f t="shared" si="58"/>
        <v>-2.2944550669215968E-2</v>
      </c>
      <c r="EH68" s="19">
        <f t="shared" si="58"/>
        <v>1.7612524461839474E-2</v>
      </c>
      <c r="EI68" s="19">
        <f t="shared" si="58"/>
        <v>-1.0576923076923039E-2</v>
      </c>
      <c r="EJ68" s="19">
        <f t="shared" si="58"/>
        <v>-1.9436345966958202E-2</v>
      </c>
      <c r="EK68" s="19">
        <f t="shared" si="58"/>
        <v>5.6491575817641193E-2</v>
      </c>
      <c r="EL68" s="19">
        <f t="shared" si="58"/>
        <v>-4.5966228893058125E-2</v>
      </c>
      <c r="EM68" s="19">
        <f t="shared" si="58"/>
        <v>1.6715830875122961E-2</v>
      </c>
      <c r="EN68" s="19">
        <f t="shared" si="58"/>
        <v>-1.1605415860735047E-2</v>
      </c>
      <c r="EO68" s="19">
        <f t="shared" si="58"/>
        <v>-9.7847358121339045E-4</v>
      </c>
      <c r="EP68" s="19">
        <f t="shared" si="58"/>
        <v>-8.8148873653279836E-3</v>
      </c>
      <c r="EQ68" s="19">
        <f t="shared" si="58"/>
        <v>-1.5810276679842028E-2</v>
      </c>
      <c r="ER68" s="19">
        <f t="shared" si="58"/>
        <v>-3.0120481927710108E-3</v>
      </c>
      <c r="ES68" s="19">
        <f t="shared" si="58"/>
        <v>5.2366565961732059E-2</v>
      </c>
      <c r="ET68" s="19">
        <f t="shared" si="58"/>
        <v>-5.6459330143540765E-2</v>
      </c>
      <c r="EU68" s="19">
        <f t="shared" si="58"/>
        <v>4.5638945233265726E-2</v>
      </c>
      <c r="EV68" s="19">
        <f t="shared" si="58"/>
        <v>-5.8195926285159461E-3</v>
      </c>
      <c r="EW68" s="19">
        <f t="shared" si="58"/>
        <v>0</v>
      </c>
      <c r="EX68" s="19">
        <f t="shared" si="58"/>
        <v>7.8048780487804947E-3</v>
      </c>
      <c r="EY68" s="19">
        <f t="shared" si="58"/>
        <v>-4.8402710551790351E-3</v>
      </c>
      <c r="EZ68" s="19">
        <f t="shared" si="58"/>
        <v>1.9455252918287869E-3</v>
      </c>
      <c r="FA68" s="19">
        <f t="shared" si="58"/>
        <v>-1.650485436893212E-2</v>
      </c>
      <c r="FB68" s="19">
        <f t="shared" si="58"/>
        <v>9.8716683119448589E-4</v>
      </c>
      <c r="FC68" s="19">
        <f t="shared" si="58"/>
        <v>-3.0571992110453694E-2</v>
      </c>
      <c r="FD68" s="19">
        <f t="shared" si="58"/>
        <v>2.4415055951169995E-2</v>
      </c>
      <c r="FE68" s="19">
        <f t="shared" si="58"/>
        <v>-2.9791459781528529E-3</v>
      </c>
      <c r="FF68" s="19">
        <f t="shared" si="58"/>
        <v>4.1832669322709126E-2</v>
      </c>
      <c r="FG68" s="19">
        <f t="shared" si="58"/>
        <v>-1.9120458891013437E-2</v>
      </c>
      <c r="FH68" s="19">
        <f t="shared" si="58"/>
        <v>-7.7972709551656916E-3</v>
      </c>
      <c r="FI68" s="19">
        <f t="shared" si="58"/>
        <v>2.0628683693516781E-2</v>
      </c>
      <c r="FJ68" s="19">
        <f t="shared" si="58"/>
        <v>-1.6361886429258954E-2</v>
      </c>
      <c r="FK68" s="19">
        <f t="shared" si="58"/>
        <v>5.4794520547945202E-2</v>
      </c>
      <c r="FL68" s="19">
        <f t="shared" si="58"/>
        <v>-1.298701298701288E-2</v>
      </c>
      <c r="FM68" s="19">
        <f t="shared" si="58"/>
        <v>3.007518796992481E-2</v>
      </c>
      <c r="FN68" s="19">
        <f t="shared" si="58"/>
        <v>-5.5656934306569261E-2</v>
      </c>
      <c r="FO68" s="19">
        <f t="shared" si="58"/>
        <v>6.5700483091787332E-2</v>
      </c>
      <c r="FP68" s="19">
        <f t="shared" si="58"/>
        <v>-8.1595648232093421E-3</v>
      </c>
      <c r="FQ68" s="19">
        <f t="shared" si="58"/>
        <v>-5.9414990859232186E-2</v>
      </c>
      <c r="FR68" s="19">
        <f t="shared" si="58"/>
        <v>5.344995140913511E-2</v>
      </c>
      <c r="FS68" s="19">
        <f t="shared" si="58"/>
        <v>-2.0295202952029578E-2</v>
      </c>
      <c r="FT68" s="19">
        <f t="shared" si="58"/>
        <v>5.6497175141241307E-3</v>
      </c>
      <c r="FU68" s="19">
        <f t="shared" si="58"/>
        <v>-9.3632958801498356E-3</v>
      </c>
      <c r="FV68" s="19">
        <f t="shared" si="58"/>
        <v>1.8903591682419618E-2</v>
      </c>
      <c r="FW68" s="19">
        <f t="shared" si="58"/>
        <v>-4.638218923933235E-3</v>
      </c>
      <c r="FX68" s="19">
        <f t="shared" si="58"/>
        <v>4.6598322460391639E-3</v>
      </c>
      <c r="FY68" s="19">
        <f t="shared" si="58"/>
        <v>8.3487940630797564E-3</v>
      </c>
      <c r="FZ68" s="19">
        <f t="shared" si="58"/>
        <v>-2.6678932842686298E-2</v>
      </c>
      <c r="GA68" s="19">
        <f t="shared" si="58"/>
        <v>1.9848771266540721E-2</v>
      </c>
      <c r="GB68" s="19">
        <f t="shared" si="58"/>
        <v>3.0583873957367835E-2</v>
      </c>
      <c r="GC68" s="19">
        <f t="shared" si="59"/>
        <v>-4.3165467625899234E-2</v>
      </c>
      <c r="GD68" s="19">
        <f t="shared" si="60"/>
        <v>4.4172932330826864E-2</v>
      </c>
      <c r="GE68" s="19">
        <f t="shared" si="61"/>
        <v>-7.2007200720072273E-3</v>
      </c>
      <c r="GF68" s="19">
        <f t="shared" si="62"/>
        <v>8.1595648232095641E-3</v>
      </c>
      <c r="GG68" s="19">
        <f t="shared" si="63"/>
        <v>-2.5179856115107868E-2</v>
      </c>
      <c r="GH68" s="19">
        <f t="shared" si="64"/>
        <v>-1.9372693726937396E-2</v>
      </c>
    </row>
    <row r="72" spans="1:190" x14ac:dyDescent="0.3">
      <c r="A72" s="28"/>
      <c r="B72" s="25"/>
      <c r="C72" s="29" t="s">
        <v>147</v>
      </c>
      <c r="D72" s="29" t="s">
        <v>148</v>
      </c>
      <c r="E72" s="29" t="s">
        <v>149</v>
      </c>
      <c r="F72" s="29" t="s">
        <v>150</v>
      </c>
    </row>
    <row r="73" spans="1:190" x14ac:dyDescent="0.3">
      <c r="A73" s="28"/>
      <c r="B73" s="25"/>
      <c r="C73" s="34" t="s">
        <v>143</v>
      </c>
      <c r="D73" s="34"/>
      <c r="E73" s="34"/>
      <c r="F73" s="34"/>
    </row>
    <row r="74" spans="1:190" x14ac:dyDescent="0.3">
      <c r="A74" s="30" t="s">
        <v>4</v>
      </c>
      <c r="B74" s="25"/>
      <c r="C74" s="8" t="s">
        <v>144</v>
      </c>
      <c r="D74" s="8" t="s">
        <v>145</v>
      </c>
      <c r="E74" s="8" t="s">
        <v>151</v>
      </c>
      <c r="F74" s="8" t="s">
        <v>146</v>
      </c>
    </row>
    <row r="75" spans="1:190" x14ac:dyDescent="0.3">
      <c r="A75" s="30"/>
      <c r="B75" s="7" t="s">
        <v>38</v>
      </c>
    </row>
    <row r="76" spans="1:190" x14ac:dyDescent="0.3">
      <c r="A76" s="30" t="s">
        <v>123</v>
      </c>
      <c r="B76" s="25" t="s">
        <v>124</v>
      </c>
      <c r="C76" s="21">
        <f>_xll.BDP($B76,C$72)</f>
        <v>-2.1</v>
      </c>
      <c r="D76" s="21">
        <f>_xll.BDP($B76,D$72)</f>
        <v>2.5</v>
      </c>
      <c r="E76" s="21">
        <f>_xll.BDP($B76,E$72)</f>
        <v>-0.5</v>
      </c>
      <c r="F76" s="21">
        <f>_xll.BDP($B76,F$72)</f>
        <v>3.3</v>
      </c>
    </row>
    <row r="77" spans="1:190" x14ac:dyDescent="0.3">
      <c r="A77" s="28" t="s">
        <v>138</v>
      </c>
      <c r="B77" s="25" t="s">
        <v>125</v>
      </c>
      <c r="C77" s="21">
        <f>_xll.BDP($B77,C$72)</f>
        <v>-1.7</v>
      </c>
      <c r="D77" s="21">
        <f>_xll.BDP($B77,D$72)</f>
        <v>2.6</v>
      </c>
      <c r="E77" s="21">
        <f>_xll.BDP($B77,E$72)</f>
        <v>4.0999999999999996</v>
      </c>
      <c r="F77" s="21">
        <f>_xll.BDP($B77,F$72)</f>
        <v>5.5</v>
      </c>
    </row>
    <row r="78" spans="1:190" x14ac:dyDescent="0.3">
      <c r="A78" s="28" t="s">
        <v>139</v>
      </c>
      <c r="B78" s="25" t="s">
        <v>126</v>
      </c>
      <c r="C78" s="21">
        <f>_xll.BDP($B78,C$72)</f>
        <v>-1.3</v>
      </c>
      <c r="D78" s="21">
        <f>_xll.BDP($B78,D$72)</f>
        <v>5.7</v>
      </c>
      <c r="E78" s="21">
        <f>_xll.BDP($B78,E$72)</f>
        <v>3.4</v>
      </c>
      <c r="F78" s="21">
        <f>_xll.BDP($B78,F$72)</f>
        <v>-3</v>
      </c>
      <c r="G78" s="21"/>
    </row>
    <row r="79" spans="1:190" ht="28.8" x14ac:dyDescent="0.3">
      <c r="A79" s="28" t="s">
        <v>140</v>
      </c>
      <c r="B79" s="25" t="s">
        <v>127</v>
      </c>
      <c r="C79" s="21">
        <f>_xll.BDP($B79,C$72)</f>
        <v>-1.3</v>
      </c>
      <c r="D79" s="21">
        <f>_xll.BDP($B79,D$72)</f>
        <v>6.2</v>
      </c>
      <c r="E79" s="21">
        <f>_xll.BDP($B79,E$72)</f>
        <v>4.7</v>
      </c>
      <c r="F79" s="21">
        <f>_xll.BDP($B79,F$72)</f>
        <v>8.6999999999999993</v>
      </c>
      <c r="G79" s="21"/>
    </row>
    <row r="80" spans="1:190" x14ac:dyDescent="0.3">
      <c r="A80" s="28" t="s">
        <v>141</v>
      </c>
      <c r="B80" s="25" t="s">
        <v>128</v>
      </c>
      <c r="C80" s="21">
        <f>_xll.BDP($B80,C$72)</f>
        <v>-2.6</v>
      </c>
      <c r="D80" s="21">
        <f>_xll.BDP($B80,D$72)</f>
        <v>0.2</v>
      </c>
      <c r="E80" s="21">
        <f>_xll.BDP($B80,E$72)</f>
        <v>2.2000000000000002</v>
      </c>
      <c r="F80" s="21">
        <f>_xll.BDP($B80,F$72)</f>
        <v>3.7</v>
      </c>
      <c r="G80" s="21"/>
    </row>
    <row r="81" spans="1:7" x14ac:dyDescent="0.3">
      <c r="A81" s="28" t="s">
        <v>142</v>
      </c>
      <c r="B81" s="25" t="s">
        <v>129</v>
      </c>
      <c r="C81" s="21">
        <f>_xll.BDP($B81,C$72)</f>
        <v>-0.7</v>
      </c>
      <c r="D81" s="21">
        <f>_xll.BDP($B81,D$72)</f>
        <v>-1.1000000000000001</v>
      </c>
      <c r="E81" s="21">
        <f>_xll.BDP($B81,E$72)</f>
        <v>-7.1</v>
      </c>
      <c r="F81" s="21">
        <f>_xll.BDP($B81,F$72)</f>
        <v>3.9</v>
      </c>
      <c r="G81" s="21"/>
    </row>
    <row r="82" spans="1:7" x14ac:dyDescent="0.3">
      <c r="A82" s="28"/>
      <c r="B82" s="25"/>
      <c r="C82" s="31"/>
      <c r="D82" s="31"/>
      <c r="E82" s="31"/>
      <c r="F82" s="31"/>
      <c r="G82" s="21"/>
    </row>
    <row r="83" spans="1:7" x14ac:dyDescent="0.3">
      <c r="A83" s="28"/>
      <c r="B83" s="25"/>
      <c r="C83" s="34" t="s">
        <v>143</v>
      </c>
      <c r="D83" s="34"/>
      <c r="E83" s="34"/>
      <c r="F83" s="34"/>
    </row>
    <row r="84" spans="1:7" x14ac:dyDescent="0.3">
      <c r="A84" s="30" t="s">
        <v>130</v>
      </c>
      <c r="B84" s="7" t="s">
        <v>38</v>
      </c>
      <c r="C84" s="8" t="s">
        <v>144</v>
      </c>
      <c r="D84" s="8" t="s">
        <v>145</v>
      </c>
      <c r="E84" s="8" t="s">
        <v>151</v>
      </c>
      <c r="F84" s="8" t="s">
        <v>146</v>
      </c>
    </row>
    <row r="85" spans="1:7" x14ac:dyDescent="0.3">
      <c r="A85" s="28" t="s">
        <v>131</v>
      </c>
      <c r="B85" s="25" t="s">
        <v>132</v>
      </c>
      <c r="C85" s="21">
        <f>_xll.BDP($B85,C$72)</f>
        <v>0.1</v>
      </c>
      <c r="D85" s="21">
        <f>_xll.BDP($B85,D$72)</f>
        <v>4.8</v>
      </c>
      <c r="E85" s="21">
        <f>_xll.BDP($B85,E$72)</f>
        <v>2.2999999999999998</v>
      </c>
      <c r="F85" s="21">
        <f>_xll.BDP($B85,F$72)</f>
        <v>2.1</v>
      </c>
    </row>
    <row r="86" spans="1:7" x14ac:dyDescent="0.3">
      <c r="A86" s="28" t="s">
        <v>133</v>
      </c>
      <c r="B86" s="25" t="s">
        <v>134</v>
      </c>
      <c r="C86" s="21">
        <f>_xll.BDP($B86,C$72)</f>
        <v>-3.6</v>
      </c>
      <c r="D86" s="21">
        <f>_xll.BDP($B86,D$72)</f>
        <v>0.6</v>
      </c>
      <c r="E86" s="21">
        <f>_xll.BDP($B86,E$72)</f>
        <v>-3</v>
      </c>
      <c r="F86" s="21">
        <f>_xll.BDP($B86,F$72)</f>
        <v>3.8</v>
      </c>
    </row>
    <row r="87" spans="1:7" x14ac:dyDescent="0.3">
      <c r="A87" s="28" t="s">
        <v>135</v>
      </c>
      <c r="B87" s="25" t="s">
        <v>136</v>
      </c>
      <c r="C87" s="21">
        <f>_xll.BDP($B87,C$72)</f>
        <v>-0.8</v>
      </c>
      <c r="D87" s="21">
        <f>_xll.BDP($B87,D$72)</f>
        <v>7.2</v>
      </c>
      <c r="E87" s="21">
        <f>_xll.BDP($B87,E$72)</f>
        <v>6.7</v>
      </c>
      <c r="F87" s="21">
        <f>_xll.BDP($B87,F$72)</f>
        <v>6.6</v>
      </c>
    </row>
    <row r="88" spans="1:7" x14ac:dyDescent="0.3">
      <c r="C88" s="21"/>
      <c r="D88" s="21"/>
      <c r="E88" s="21"/>
      <c r="F88" s="21"/>
    </row>
    <row r="89" spans="1:7" x14ac:dyDescent="0.3">
      <c r="C89" s="21"/>
      <c r="D89" s="21"/>
      <c r="E89" s="21"/>
      <c r="F89" s="21"/>
    </row>
    <row r="90" spans="1:7" x14ac:dyDescent="0.3">
      <c r="C90" s="21"/>
      <c r="D90" s="21"/>
      <c r="E90" s="21"/>
      <c r="F90" s="21"/>
    </row>
    <row r="91" spans="1:7" x14ac:dyDescent="0.3">
      <c r="C91" s="21"/>
      <c r="D91" s="21"/>
      <c r="E91" s="21"/>
      <c r="F91" s="21"/>
    </row>
  </sheetData>
  <mergeCells count="2">
    <mergeCell ref="C73:F73"/>
    <mergeCell ref="C83:F83"/>
  </mergeCells>
  <conditionalFormatting sqref="C85:F91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78:G82 C76:F77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B58"/>
  <sheetViews>
    <sheetView tabSelected="1" topLeftCell="A7" workbookViewId="0">
      <selection activeCell="Y9" sqref="Y9"/>
    </sheetView>
  </sheetViews>
  <sheetFormatPr baseColWidth="10" defaultRowHeight="14.4" x14ac:dyDescent="0.3"/>
  <cols>
    <col min="1" max="1" width="31.88671875" bestFit="1" customWidth="1"/>
    <col min="2" max="2" width="17" bestFit="1" customWidth="1"/>
  </cols>
  <sheetData>
    <row r="12" spans="1:210" x14ac:dyDescent="0.3">
      <c r="A12" t="s">
        <v>152</v>
      </c>
    </row>
    <row r="13" spans="1:210" x14ac:dyDescent="0.3">
      <c r="A13" t="s">
        <v>122</v>
      </c>
      <c r="B13" t="s">
        <v>2</v>
      </c>
    </row>
    <row r="14" spans="1:210" x14ac:dyDescent="0.3">
      <c r="A14" t="s">
        <v>39</v>
      </c>
      <c r="B14" t="s">
        <v>2</v>
      </c>
    </row>
    <row r="15" spans="1:210" x14ac:dyDescent="0.3">
      <c r="A15" t="s">
        <v>4</v>
      </c>
      <c r="B15" s="7" t="s">
        <v>38</v>
      </c>
      <c r="C15" s="7">
        <f>_xll.BDH($B$16,$B$15,"1/1/2000","","Dir=H","Dts=S","Sort=A","Quote=C","QtTyp=Y","Days=T","Per=cm","DtFmt=D","UseDPDF=Y","cols=208;rows=2")</f>
        <v>36556</v>
      </c>
      <c r="D15" s="7">
        <v>36585</v>
      </c>
      <c r="E15" s="7">
        <v>36616</v>
      </c>
      <c r="F15" s="7">
        <v>36646</v>
      </c>
      <c r="G15" s="7">
        <v>36677</v>
      </c>
      <c r="H15" s="7">
        <v>36707</v>
      </c>
      <c r="I15" s="7">
        <v>36738</v>
      </c>
      <c r="J15" s="7">
        <v>36769</v>
      </c>
      <c r="K15" s="7">
        <v>36799</v>
      </c>
      <c r="L15" s="7">
        <v>36830</v>
      </c>
      <c r="M15" s="7">
        <v>36860</v>
      </c>
      <c r="N15" s="7">
        <v>36891</v>
      </c>
      <c r="O15" s="7">
        <v>36922</v>
      </c>
      <c r="P15" s="7">
        <v>36950</v>
      </c>
      <c r="Q15" s="7">
        <v>36981</v>
      </c>
      <c r="R15" s="7">
        <v>37011</v>
      </c>
      <c r="S15" s="7">
        <v>37042</v>
      </c>
      <c r="T15" s="7">
        <v>37072</v>
      </c>
      <c r="U15" s="7">
        <v>37103</v>
      </c>
      <c r="V15" s="7">
        <v>37134</v>
      </c>
      <c r="W15" s="7">
        <v>37164</v>
      </c>
      <c r="X15" s="7">
        <v>37195</v>
      </c>
      <c r="Y15" s="7">
        <v>37225</v>
      </c>
      <c r="Z15" s="7">
        <v>37256</v>
      </c>
      <c r="AA15" s="7">
        <v>37287</v>
      </c>
      <c r="AB15" s="7">
        <v>37315</v>
      </c>
      <c r="AC15" s="7">
        <v>37346</v>
      </c>
      <c r="AD15" s="7">
        <v>37376</v>
      </c>
      <c r="AE15" s="7">
        <v>37407</v>
      </c>
      <c r="AF15" s="7">
        <v>37437</v>
      </c>
      <c r="AG15" s="7">
        <v>37468</v>
      </c>
      <c r="AH15" s="7">
        <v>37499</v>
      </c>
      <c r="AI15" s="7">
        <v>37529</v>
      </c>
      <c r="AJ15" s="7">
        <v>37560</v>
      </c>
      <c r="AK15" s="7">
        <v>37590</v>
      </c>
      <c r="AL15" s="7">
        <v>37621</v>
      </c>
      <c r="AM15" s="7">
        <v>37652</v>
      </c>
      <c r="AN15" s="7">
        <v>37680</v>
      </c>
      <c r="AO15" s="7">
        <v>37711</v>
      </c>
      <c r="AP15" s="7">
        <v>37741</v>
      </c>
      <c r="AQ15" s="7">
        <v>37772</v>
      </c>
      <c r="AR15" s="7">
        <v>37802</v>
      </c>
      <c r="AS15" s="7">
        <v>37833</v>
      </c>
      <c r="AT15" s="7">
        <v>37864</v>
      </c>
      <c r="AU15" s="7">
        <v>37894</v>
      </c>
      <c r="AV15" s="7">
        <v>37925</v>
      </c>
      <c r="AW15" s="7">
        <v>37955</v>
      </c>
      <c r="AX15" s="7">
        <v>37986</v>
      </c>
      <c r="AY15" s="7">
        <v>38017</v>
      </c>
      <c r="AZ15" s="7">
        <v>38046</v>
      </c>
      <c r="BA15" s="7">
        <v>38077</v>
      </c>
      <c r="BB15" s="7">
        <v>38107</v>
      </c>
      <c r="BC15" s="7">
        <v>38138</v>
      </c>
      <c r="BD15" s="7">
        <v>38168</v>
      </c>
      <c r="BE15" s="7">
        <v>38199</v>
      </c>
      <c r="BF15" s="7">
        <v>38230</v>
      </c>
      <c r="BG15" s="7">
        <v>38260</v>
      </c>
      <c r="BH15" s="7">
        <v>38291</v>
      </c>
      <c r="BI15" s="7">
        <v>38321</v>
      </c>
      <c r="BJ15" s="7">
        <v>38352</v>
      </c>
      <c r="BK15" s="7">
        <v>38383</v>
      </c>
      <c r="BL15" s="7">
        <v>38411</v>
      </c>
      <c r="BM15" s="7">
        <v>38442</v>
      </c>
      <c r="BN15" s="7">
        <v>38472</v>
      </c>
      <c r="BO15" s="7">
        <v>38503</v>
      </c>
      <c r="BP15" s="7">
        <v>38533</v>
      </c>
      <c r="BQ15" s="7">
        <v>38564</v>
      </c>
      <c r="BR15" s="7">
        <v>38595</v>
      </c>
      <c r="BS15" s="7">
        <v>38625</v>
      </c>
      <c r="BT15" s="7">
        <v>38656</v>
      </c>
      <c r="BU15" s="7">
        <v>38686</v>
      </c>
      <c r="BV15" s="7">
        <v>38717</v>
      </c>
      <c r="BW15" s="7">
        <v>38748</v>
      </c>
      <c r="BX15" s="7">
        <v>38776</v>
      </c>
      <c r="BY15" s="7">
        <v>38807</v>
      </c>
      <c r="BZ15" s="7">
        <v>38837</v>
      </c>
      <c r="CA15" s="7">
        <v>38868</v>
      </c>
      <c r="CB15" s="7">
        <v>38898</v>
      </c>
      <c r="CC15" s="7">
        <v>38929</v>
      </c>
      <c r="CD15" s="7">
        <v>38960</v>
      </c>
      <c r="CE15" s="7">
        <v>38990</v>
      </c>
      <c r="CF15" s="7">
        <v>39021</v>
      </c>
      <c r="CG15" s="7">
        <v>39051</v>
      </c>
      <c r="CH15" s="7">
        <v>39082</v>
      </c>
      <c r="CI15" s="7">
        <v>39113</v>
      </c>
      <c r="CJ15" s="7">
        <v>39141</v>
      </c>
      <c r="CK15" s="7">
        <v>39172</v>
      </c>
      <c r="CL15" s="7">
        <v>39202</v>
      </c>
      <c r="CM15" s="7">
        <v>39233</v>
      </c>
      <c r="CN15" s="7">
        <v>39263</v>
      </c>
      <c r="CO15" s="7">
        <v>39294</v>
      </c>
      <c r="CP15" s="7">
        <v>39325</v>
      </c>
      <c r="CQ15" s="7">
        <v>39355</v>
      </c>
      <c r="CR15" s="7">
        <v>39386</v>
      </c>
      <c r="CS15" s="7">
        <v>39416</v>
      </c>
      <c r="CT15" s="7">
        <v>39447</v>
      </c>
      <c r="CU15" s="7">
        <v>39478</v>
      </c>
      <c r="CV15" s="7">
        <v>39507</v>
      </c>
      <c r="CW15" s="7">
        <v>39538</v>
      </c>
      <c r="CX15" s="7">
        <v>39568</v>
      </c>
      <c r="CY15" s="7">
        <v>39599</v>
      </c>
      <c r="CZ15" s="7">
        <v>39629</v>
      </c>
      <c r="DA15" s="7">
        <v>39660</v>
      </c>
      <c r="DB15" s="7">
        <v>39691</v>
      </c>
      <c r="DC15" s="7">
        <v>39721</v>
      </c>
      <c r="DD15" s="7">
        <v>39752</v>
      </c>
      <c r="DE15" s="7">
        <v>39782</v>
      </c>
      <c r="DF15" s="7">
        <v>39813</v>
      </c>
      <c r="DG15" s="7">
        <v>39844</v>
      </c>
      <c r="DH15" s="7">
        <v>39872</v>
      </c>
      <c r="DI15" s="7">
        <v>39903</v>
      </c>
      <c r="DJ15" s="7">
        <v>39933</v>
      </c>
      <c r="DK15" s="7">
        <v>39964</v>
      </c>
      <c r="DL15" s="7">
        <v>39994</v>
      </c>
      <c r="DM15" s="7">
        <v>40025</v>
      </c>
      <c r="DN15" s="7">
        <v>40056</v>
      </c>
      <c r="DO15" s="7">
        <v>40086</v>
      </c>
      <c r="DP15" s="7">
        <v>40117</v>
      </c>
      <c r="DQ15" s="7">
        <v>40147</v>
      </c>
      <c r="DR15" s="7">
        <v>40178</v>
      </c>
      <c r="DS15" s="7">
        <v>40209</v>
      </c>
      <c r="DT15" s="7">
        <v>40237</v>
      </c>
      <c r="DU15" s="7">
        <v>40268</v>
      </c>
      <c r="DV15" s="7">
        <v>40298</v>
      </c>
      <c r="DW15" s="7">
        <v>40329</v>
      </c>
      <c r="DX15" s="7">
        <v>40359</v>
      </c>
      <c r="DY15" s="7">
        <v>40390</v>
      </c>
      <c r="DZ15" s="7">
        <v>40421</v>
      </c>
      <c r="EA15" s="7">
        <v>40451</v>
      </c>
      <c r="EB15" s="7">
        <v>40482</v>
      </c>
      <c r="EC15" s="7">
        <v>40512</v>
      </c>
      <c r="ED15" s="7">
        <v>40543</v>
      </c>
      <c r="EE15" s="7">
        <v>40574</v>
      </c>
      <c r="EF15" s="7">
        <v>40602</v>
      </c>
      <c r="EG15" s="7">
        <v>40633</v>
      </c>
      <c r="EH15" s="7">
        <v>40663</v>
      </c>
      <c r="EI15" s="7">
        <v>40694</v>
      </c>
      <c r="EJ15" s="7">
        <v>40724</v>
      </c>
      <c r="EK15" s="7">
        <v>40755</v>
      </c>
      <c r="EL15" s="7">
        <v>40786</v>
      </c>
      <c r="EM15" s="7">
        <v>40816</v>
      </c>
      <c r="EN15" s="7">
        <v>40847</v>
      </c>
      <c r="EO15" s="7">
        <v>40877</v>
      </c>
      <c r="EP15" s="7">
        <v>40908</v>
      </c>
      <c r="EQ15" s="7">
        <v>40939</v>
      </c>
      <c r="ER15" s="7">
        <v>40968</v>
      </c>
      <c r="ES15" s="7">
        <v>40999</v>
      </c>
      <c r="ET15" s="7">
        <v>41029</v>
      </c>
      <c r="EU15" s="7">
        <v>41060</v>
      </c>
      <c r="EV15" s="7">
        <v>41090</v>
      </c>
      <c r="EW15" s="7">
        <v>41121</v>
      </c>
      <c r="EX15" s="7">
        <v>41152</v>
      </c>
      <c r="EY15" s="7">
        <v>41182</v>
      </c>
      <c r="EZ15" s="7">
        <v>41213</v>
      </c>
      <c r="FA15" s="7">
        <v>41243</v>
      </c>
      <c r="FB15" s="7">
        <v>41274</v>
      </c>
      <c r="FC15" s="7">
        <v>41305</v>
      </c>
      <c r="FD15" s="7">
        <v>41333</v>
      </c>
      <c r="FE15" s="7">
        <v>41364</v>
      </c>
      <c r="FF15" s="7">
        <v>41394</v>
      </c>
      <c r="FG15" s="7">
        <v>41425</v>
      </c>
      <c r="FH15" s="7">
        <v>41455</v>
      </c>
      <c r="FI15" s="7">
        <v>41486</v>
      </c>
      <c r="FJ15" s="7">
        <v>41517</v>
      </c>
      <c r="FK15" s="7">
        <v>41547</v>
      </c>
      <c r="FL15" s="7">
        <v>41578</v>
      </c>
      <c r="FM15" s="7">
        <v>41608</v>
      </c>
      <c r="FN15" s="7">
        <v>41639</v>
      </c>
      <c r="FO15" s="7">
        <v>41670</v>
      </c>
      <c r="FP15" s="7">
        <v>41698</v>
      </c>
      <c r="FQ15" s="7">
        <v>41729</v>
      </c>
      <c r="FR15" s="7">
        <v>41759</v>
      </c>
      <c r="FS15" s="7">
        <v>41790</v>
      </c>
      <c r="FT15" s="7">
        <v>41820</v>
      </c>
      <c r="FU15" s="7">
        <v>41851</v>
      </c>
      <c r="FV15" s="7">
        <v>41882</v>
      </c>
      <c r="FW15" s="7">
        <v>41912</v>
      </c>
      <c r="FX15" s="7">
        <v>41943</v>
      </c>
      <c r="FY15" s="7">
        <v>41973</v>
      </c>
      <c r="FZ15" s="7">
        <v>42004</v>
      </c>
      <c r="GA15" s="7">
        <v>42035</v>
      </c>
      <c r="GB15" s="7">
        <v>42063</v>
      </c>
      <c r="GC15" s="7">
        <v>42094</v>
      </c>
      <c r="GD15" s="7">
        <v>42124</v>
      </c>
      <c r="GE15" s="6">
        <v>42155</v>
      </c>
      <c r="GF15" s="6">
        <v>42185</v>
      </c>
      <c r="GG15" s="6">
        <v>42216</v>
      </c>
      <c r="GH15" s="6">
        <v>42247</v>
      </c>
      <c r="GI15" s="6">
        <v>42277</v>
      </c>
      <c r="GJ15" s="6">
        <v>42308</v>
      </c>
      <c r="GK15" s="6">
        <v>42338</v>
      </c>
      <c r="GL15" s="6">
        <v>42369</v>
      </c>
      <c r="GM15" s="6">
        <v>42400</v>
      </c>
      <c r="GN15" s="6">
        <v>42429</v>
      </c>
      <c r="GO15" s="6">
        <v>42460</v>
      </c>
      <c r="GP15" s="6">
        <v>42490</v>
      </c>
      <c r="GQ15" s="6">
        <v>42521</v>
      </c>
      <c r="GR15" s="6">
        <v>42551</v>
      </c>
      <c r="GS15" s="6">
        <v>42582</v>
      </c>
      <c r="GT15" s="6">
        <v>42613</v>
      </c>
      <c r="GU15" s="6">
        <v>42643</v>
      </c>
      <c r="GV15" s="6">
        <v>42674</v>
      </c>
      <c r="GW15" s="6">
        <v>42704</v>
      </c>
      <c r="GX15" s="6">
        <v>42735</v>
      </c>
      <c r="GY15" s="6">
        <v>42766</v>
      </c>
      <c r="GZ15" s="6">
        <v>42794</v>
      </c>
      <c r="HA15" s="6">
        <v>42825</v>
      </c>
      <c r="HB15" s="6">
        <v>42855</v>
      </c>
    </row>
    <row r="16" spans="1:210" x14ac:dyDescent="0.3">
      <c r="A16" t="s">
        <v>153</v>
      </c>
      <c r="B16" t="s">
        <v>154</v>
      </c>
      <c r="C16">
        <v>88.4</v>
      </c>
      <c r="D16">
        <v>89.9</v>
      </c>
      <c r="E16">
        <v>90.1</v>
      </c>
      <c r="F16">
        <v>90.8</v>
      </c>
      <c r="G16">
        <v>93.1</v>
      </c>
      <c r="H16">
        <v>90.5</v>
      </c>
      <c r="I16">
        <v>92.4</v>
      </c>
      <c r="J16">
        <v>93</v>
      </c>
      <c r="K16">
        <v>93</v>
      </c>
      <c r="L16">
        <v>92.4</v>
      </c>
      <c r="M16">
        <v>93</v>
      </c>
      <c r="N16">
        <v>93.6</v>
      </c>
      <c r="O16">
        <v>92.9</v>
      </c>
      <c r="P16">
        <v>94.5</v>
      </c>
      <c r="Q16">
        <v>92.6</v>
      </c>
      <c r="R16">
        <v>91</v>
      </c>
      <c r="S16">
        <v>92.4</v>
      </c>
      <c r="T16">
        <v>92.3</v>
      </c>
      <c r="U16">
        <v>90</v>
      </c>
      <c r="V16">
        <v>92.4</v>
      </c>
      <c r="W16">
        <v>91.3</v>
      </c>
      <c r="X16">
        <v>89.8</v>
      </c>
      <c r="Y16">
        <v>89</v>
      </c>
      <c r="Z16">
        <v>89.6</v>
      </c>
      <c r="AA16">
        <v>89.2</v>
      </c>
      <c r="AB16">
        <v>90</v>
      </c>
      <c r="AC16">
        <v>90.3</v>
      </c>
      <c r="AD16">
        <v>90.2</v>
      </c>
      <c r="AE16">
        <v>89.5</v>
      </c>
      <c r="AF16">
        <v>91.1</v>
      </c>
      <c r="AG16">
        <v>89.8</v>
      </c>
      <c r="AH16">
        <v>91.6</v>
      </c>
      <c r="AI16">
        <v>90.9</v>
      </c>
      <c r="AJ16">
        <v>90</v>
      </c>
      <c r="AK16">
        <v>91.4</v>
      </c>
      <c r="AL16">
        <v>89.4</v>
      </c>
      <c r="AM16">
        <v>90.3</v>
      </c>
      <c r="AN16">
        <v>90.4</v>
      </c>
      <c r="AO16">
        <v>91</v>
      </c>
      <c r="AP16">
        <v>90.4</v>
      </c>
      <c r="AQ16">
        <v>89.8</v>
      </c>
      <c r="AR16">
        <v>89.4</v>
      </c>
      <c r="AS16">
        <v>91.1</v>
      </c>
      <c r="AT16">
        <v>89</v>
      </c>
      <c r="AU16">
        <v>88.9</v>
      </c>
      <c r="AV16">
        <v>91.1</v>
      </c>
      <c r="AW16">
        <v>91.8</v>
      </c>
      <c r="AX16">
        <v>91.9</v>
      </c>
      <c r="AY16">
        <v>91.9</v>
      </c>
      <c r="AZ16">
        <v>91.7</v>
      </c>
      <c r="BA16">
        <v>91.7</v>
      </c>
      <c r="BB16">
        <v>92.5</v>
      </c>
      <c r="BC16">
        <v>93.5</v>
      </c>
      <c r="BD16">
        <v>92.9</v>
      </c>
      <c r="BE16">
        <v>93.7</v>
      </c>
      <c r="BF16">
        <v>92.9</v>
      </c>
      <c r="BG16">
        <v>92.9</v>
      </c>
      <c r="BH16">
        <v>93.6</v>
      </c>
      <c r="BI16">
        <v>92.4</v>
      </c>
      <c r="BJ16">
        <v>92.4</v>
      </c>
      <c r="BK16">
        <v>94.4</v>
      </c>
      <c r="BL16">
        <v>92.9</v>
      </c>
      <c r="BM16">
        <v>93.3</v>
      </c>
      <c r="BN16">
        <v>94.7</v>
      </c>
      <c r="BO16">
        <v>93.7</v>
      </c>
      <c r="BP16">
        <v>95.4</v>
      </c>
      <c r="BQ16">
        <v>96.8</v>
      </c>
      <c r="BR16">
        <v>94.3</v>
      </c>
      <c r="BS16">
        <v>96.4</v>
      </c>
      <c r="BT16">
        <v>98.1</v>
      </c>
      <c r="BU16">
        <v>97.1</v>
      </c>
      <c r="BV16">
        <v>97.4</v>
      </c>
      <c r="BW16">
        <v>97.8</v>
      </c>
      <c r="BX16">
        <v>98</v>
      </c>
      <c r="BY16">
        <v>96.8</v>
      </c>
      <c r="BZ16">
        <v>99.5</v>
      </c>
      <c r="CA16">
        <v>100.6</v>
      </c>
      <c r="CB16">
        <v>100.4</v>
      </c>
      <c r="CC16">
        <v>102</v>
      </c>
      <c r="CD16">
        <v>102.5</v>
      </c>
      <c r="CE16">
        <v>102.2</v>
      </c>
      <c r="CF16">
        <v>101.9</v>
      </c>
      <c r="CG16">
        <v>103.8</v>
      </c>
      <c r="CH16">
        <v>104.6</v>
      </c>
      <c r="CI16">
        <v>104.5</v>
      </c>
      <c r="CJ16">
        <v>105.2</v>
      </c>
      <c r="CK16">
        <v>105.5</v>
      </c>
      <c r="CL16">
        <v>104.4</v>
      </c>
      <c r="CM16">
        <v>106.3</v>
      </c>
      <c r="CN16">
        <v>106.5</v>
      </c>
      <c r="CO16">
        <v>107.1</v>
      </c>
      <c r="CP16">
        <v>107.4</v>
      </c>
      <c r="CQ16">
        <v>108.5</v>
      </c>
      <c r="CR16">
        <v>108.6</v>
      </c>
      <c r="CS16">
        <v>108.3</v>
      </c>
      <c r="CT16">
        <v>109.2</v>
      </c>
      <c r="CU16">
        <v>110.8</v>
      </c>
      <c r="CV16">
        <v>110.4</v>
      </c>
      <c r="CW16">
        <v>109.4</v>
      </c>
      <c r="CX16">
        <v>109.9</v>
      </c>
      <c r="CY16">
        <v>107.7</v>
      </c>
      <c r="CZ16">
        <v>108.6</v>
      </c>
      <c r="DA16">
        <v>106.9</v>
      </c>
      <c r="DB16">
        <v>108.8</v>
      </c>
      <c r="DC16">
        <v>106.8</v>
      </c>
      <c r="DD16">
        <v>104.6</v>
      </c>
      <c r="DE16">
        <v>100.2</v>
      </c>
      <c r="DF16">
        <v>97</v>
      </c>
      <c r="DG16">
        <v>90.3</v>
      </c>
      <c r="DH16">
        <v>87.7</v>
      </c>
      <c r="DI16">
        <v>88.1</v>
      </c>
      <c r="DJ16">
        <v>85.6</v>
      </c>
      <c r="DK16">
        <v>88.9</v>
      </c>
      <c r="DL16">
        <v>90.4</v>
      </c>
      <c r="DM16">
        <v>89.3</v>
      </c>
      <c r="DN16">
        <v>90.7</v>
      </c>
      <c r="DO16">
        <v>94</v>
      </c>
      <c r="DP16">
        <v>92.1</v>
      </c>
      <c r="DQ16">
        <v>92.8</v>
      </c>
      <c r="DR16">
        <v>93.1</v>
      </c>
      <c r="DS16">
        <v>93.9</v>
      </c>
      <c r="DT16">
        <v>92.8</v>
      </c>
      <c r="DU16">
        <v>95.5</v>
      </c>
      <c r="DV16">
        <v>97.8</v>
      </c>
      <c r="DW16">
        <v>100.5</v>
      </c>
      <c r="DX16">
        <v>99.7</v>
      </c>
      <c r="DY16">
        <v>99.4</v>
      </c>
      <c r="DZ16">
        <v>100.7</v>
      </c>
      <c r="EA16">
        <v>102</v>
      </c>
      <c r="EB16">
        <v>103.7</v>
      </c>
      <c r="EC16">
        <v>103.1</v>
      </c>
      <c r="ED16">
        <v>103.8</v>
      </c>
      <c r="EE16">
        <v>104.7</v>
      </c>
      <c r="EF16">
        <v>105.7</v>
      </c>
      <c r="EG16">
        <v>105.9</v>
      </c>
      <c r="EH16">
        <v>106.2</v>
      </c>
      <c r="EI16">
        <v>107.2</v>
      </c>
      <c r="EJ16">
        <v>105.6</v>
      </c>
      <c r="EK16">
        <v>108.6</v>
      </c>
      <c r="EL16">
        <v>108</v>
      </c>
      <c r="EM16">
        <v>106.4</v>
      </c>
      <c r="EN16">
        <v>107.8</v>
      </c>
      <c r="EO16">
        <v>107.3</v>
      </c>
      <c r="EP16">
        <v>106.1</v>
      </c>
      <c r="EQ16">
        <v>106.4</v>
      </c>
      <c r="ER16">
        <v>105.7</v>
      </c>
      <c r="ES16">
        <v>108</v>
      </c>
      <c r="ET16">
        <v>105.9</v>
      </c>
      <c r="EU16">
        <v>107.7</v>
      </c>
      <c r="EV16">
        <v>106.7</v>
      </c>
      <c r="EW16">
        <v>107.5</v>
      </c>
      <c r="EX16">
        <v>107.5</v>
      </c>
      <c r="EY16">
        <v>106.6</v>
      </c>
      <c r="EZ16">
        <v>105.1</v>
      </c>
      <c r="FA16">
        <v>104.3</v>
      </c>
      <c r="FB16">
        <v>104.5</v>
      </c>
      <c r="FC16">
        <v>103.7</v>
      </c>
      <c r="FD16">
        <v>104.2</v>
      </c>
      <c r="FE16">
        <v>105.4</v>
      </c>
      <c r="FF16">
        <v>106.3</v>
      </c>
      <c r="FG16">
        <v>105.4</v>
      </c>
      <c r="FH16">
        <v>107.2</v>
      </c>
      <c r="FI16">
        <v>106</v>
      </c>
      <c r="FJ16">
        <v>107.8</v>
      </c>
      <c r="FK16">
        <v>107.4</v>
      </c>
      <c r="FL16">
        <v>106.7</v>
      </c>
      <c r="FM16">
        <v>108.5</v>
      </c>
      <c r="FN16">
        <v>108.9</v>
      </c>
      <c r="FO16">
        <v>108.4</v>
      </c>
      <c r="FP16">
        <v>108.4</v>
      </c>
      <c r="FQ16">
        <v>108.4</v>
      </c>
      <c r="FR16">
        <v>108</v>
      </c>
      <c r="FS16">
        <v>107.2</v>
      </c>
      <c r="FT16">
        <v>107.5</v>
      </c>
      <c r="FU16">
        <v>109</v>
      </c>
      <c r="FV16">
        <v>105.5</v>
      </c>
      <c r="FW16">
        <v>107.9</v>
      </c>
      <c r="FX16">
        <v>108.2</v>
      </c>
      <c r="FY16">
        <v>108.2</v>
      </c>
      <c r="FZ16">
        <v>109.9</v>
      </c>
      <c r="GA16">
        <v>108.2</v>
      </c>
      <c r="GB16">
        <v>108.2</v>
      </c>
      <c r="GC16">
        <v>108.6</v>
      </c>
      <c r="GD16">
        <v>108.9</v>
      </c>
      <c r="GE16">
        <v>109.1</v>
      </c>
      <c r="GF16">
        <v>108.9</v>
      </c>
      <c r="GG16">
        <v>110</v>
      </c>
      <c r="GH16">
        <v>108.2</v>
      </c>
      <c r="GI16">
        <v>108.2</v>
      </c>
      <c r="GJ16">
        <v>108.4</v>
      </c>
      <c r="GK16">
        <v>108</v>
      </c>
      <c r="GL16">
        <v>108.8</v>
      </c>
      <c r="GM16">
        <v>110.6</v>
      </c>
      <c r="GN16">
        <v>110.1</v>
      </c>
      <c r="GO16">
        <v>109.7</v>
      </c>
      <c r="GP16">
        <v>109.9</v>
      </c>
      <c r="GQ16">
        <v>108.8</v>
      </c>
      <c r="GR16">
        <v>110.2</v>
      </c>
      <c r="GS16">
        <v>108.6</v>
      </c>
      <c r="GT16">
        <v>110.9</v>
      </c>
      <c r="GU16">
        <v>110.2</v>
      </c>
      <c r="GV16">
        <v>110.2</v>
      </c>
      <c r="GW16">
        <v>110.8</v>
      </c>
      <c r="GX16">
        <v>108.8</v>
      </c>
      <c r="GY16">
        <v>110.2</v>
      </c>
      <c r="GZ16">
        <v>112.2</v>
      </c>
      <c r="HA16">
        <v>112.1</v>
      </c>
      <c r="HB16">
        <v>113</v>
      </c>
    </row>
    <row r="17" spans="1:210" x14ac:dyDescent="0.3">
      <c r="A17" t="s">
        <v>155</v>
      </c>
      <c r="B17" t="s">
        <v>160</v>
      </c>
      <c r="C17">
        <f>_xll.BDH($B17,$B$15,"1/1/2000","","Dir=H","Dts=H","Sort=A","Quote=C","QtTyp=Y","Days=T","Per=cm","DtFmt=D","UseDPDF=Y","cols=208;rows=1")</f>
        <v>86.2</v>
      </c>
      <c r="D17">
        <v>88.1</v>
      </c>
      <c r="E17">
        <v>87.9</v>
      </c>
      <c r="F17">
        <v>89.2</v>
      </c>
      <c r="G17">
        <v>91.1</v>
      </c>
      <c r="H17">
        <v>88.7</v>
      </c>
      <c r="I17">
        <v>90.8</v>
      </c>
      <c r="J17">
        <v>91.4</v>
      </c>
      <c r="K17">
        <v>91.5</v>
      </c>
      <c r="L17">
        <v>91.2</v>
      </c>
      <c r="M17">
        <v>91.6</v>
      </c>
      <c r="N17">
        <v>92.1</v>
      </c>
      <c r="O17">
        <v>91.7</v>
      </c>
      <c r="P17">
        <v>92.7</v>
      </c>
      <c r="Q17">
        <v>91.5</v>
      </c>
      <c r="R17">
        <v>90.4</v>
      </c>
      <c r="S17">
        <v>91.2</v>
      </c>
      <c r="T17">
        <v>91.2</v>
      </c>
      <c r="U17">
        <v>88.9</v>
      </c>
      <c r="V17">
        <v>91.2</v>
      </c>
      <c r="W17">
        <v>90</v>
      </c>
      <c r="X17">
        <v>88.3</v>
      </c>
      <c r="Y17">
        <v>87.5</v>
      </c>
      <c r="Z17">
        <v>88.3</v>
      </c>
      <c r="AA17">
        <v>88.3</v>
      </c>
      <c r="AB17">
        <v>88.4</v>
      </c>
      <c r="AC17">
        <v>88.8</v>
      </c>
      <c r="AD17">
        <v>89.2</v>
      </c>
      <c r="AE17">
        <v>88.5</v>
      </c>
      <c r="AF17">
        <v>90.2</v>
      </c>
      <c r="AG17">
        <v>88.9</v>
      </c>
      <c r="AH17">
        <v>90.8</v>
      </c>
      <c r="AI17">
        <v>89.9</v>
      </c>
      <c r="AJ17">
        <v>89.1</v>
      </c>
      <c r="AK17">
        <v>90.4</v>
      </c>
      <c r="AL17">
        <v>88.9</v>
      </c>
      <c r="AM17">
        <v>89.7</v>
      </c>
      <c r="AN17">
        <v>90</v>
      </c>
      <c r="AO17">
        <v>90</v>
      </c>
      <c r="AP17">
        <v>89.6</v>
      </c>
      <c r="AQ17">
        <v>89.1</v>
      </c>
      <c r="AR17">
        <v>88.5</v>
      </c>
      <c r="AS17">
        <v>90.3</v>
      </c>
      <c r="AT17">
        <v>88.4</v>
      </c>
      <c r="AU17">
        <v>88</v>
      </c>
      <c r="AV17">
        <v>90.4</v>
      </c>
      <c r="AW17">
        <v>91.1</v>
      </c>
      <c r="AX17">
        <v>91.4</v>
      </c>
      <c r="AY17">
        <v>91.6</v>
      </c>
      <c r="AZ17">
        <v>91.9</v>
      </c>
      <c r="BA17">
        <v>91.1</v>
      </c>
      <c r="BB17">
        <v>92.3</v>
      </c>
      <c r="BC17">
        <v>93.3</v>
      </c>
      <c r="BD17">
        <v>92.5</v>
      </c>
      <c r="BE17">
        <v>93.6</v>
      </c>
      <c r="BF17">
        <v>92.7</v>
      </c>
      <c r="BG17">
        <v>92.5</v>
      </c>
      <c r="BH17">
        <v>93.7</v>
      </c>
      <c r="BI17">
        <v>92.2</v>
      </c>
      <c r="BJ17">
        <v>92.2</v>
      </c>
      <c r="BK17">
        <v>94.2</v>
      </c>
      <c r="BL17">
        <v>93.3</v>
      </c>
      <c r="BM17">
        <v>94.2</v>
      </c>
      <c r="BN17">
        <v>94.9</v>
      </c>
      <c r="BO17">
        <v>93.8</v>
      </c>
      <c r="BP17">
        <v>95.6</v>
      </c>
      <c r="BQ17">
        <v>97</v>
      </c>
      <c r="BR17">
        <v>94.3</v>
      </c>
      <c r="BS17">
        <v>96.6</v>
      </c>
      <c r="BT17">
        <v>98.4</v>
      </c>
      <c r="BU17">
        <v>97.4</v>
      </c>
      <c r="BV17">
        <v>97.6</v>
      </c>
      <c r="BW17">
        <v>98.5</v>
      </c>
      <c r="BX17">
        <v>98.7</v>
      </c>
      <c r="BY17">
        <v>97.8</v>
      </c>
      <c r="BZ17">
        <v>99.7</v>
      </c>
      <c r="CA17">
        <v>100.7</v>
      </c>
      <c r="CB17">
        <v>100.5</v>
      </c>
      <c r="CC17">
        <v>102.1</v>
      </c>
      <c r="CD17">
        <v>102.7</v>
      </c>
      <c r="CE17">
        <v>102.3</v>
      </c>
      <c r="CF17">
        <v>101.9</v>
      </c>
      <c r="CG17">
        <v>103.7</v>
      </c>
      <c r="CH17">
        <v>104.6</v>
      </c>
      <c r="CI17">
        <v>104.4</v>
      </c>
      <c r="CJ17">
        <v>105.2</v>
      </c>
      <c r="CK17">
        <v>105.8</v>
      </c>
      <c r="CL17">
        <v>104.9</v>
      </c>
      <c r="CM17">
        <v>106.9</v>
      </c>
      <c r="CN17">
        <v>107.1</v>
      </c>
      <c r="CO17">
        <v>107.7</v>
      </c>
      <c r="CP17">
        <v>108</v>
      </c>
      <c r="CQ17">
        <v>109</v>
      </c>
      <c r="CR17">
        <v>109.2</v>
      </c>
      <c r="CS17">
        <v>108.9</v>
      </c>
      <c r="CT17">
        <v>109.8</v>
      </c>
      <c r="CU17">
        <v>110.7</v>
      </c>
      <c r="CV17">
        <v>110.4</v>
      </c>
      <c r="CW17">
        <v>110.1</v>
      </c>
      <c r="CX17">
        <v>110.8</v>
      </c>
      <c r="CY17">
        <v>108.3</v>
      </c>
      <c r="CZ17">
        <v>109.4</v>
      </c>
      <c r="DA17">
        <v>107.7</v>
      </c>
      <c r="DB17">
        <v>109.5</v>
      </c>
      <c r="DC17">
        <v>107.4</v>
      </c>
      <c r="DD17">
        <v>105.1</v>
      </c>
      <c r="DE17">
        <v>100.5</v>
      </c>
      <c r="DF17">
        <v>96.8</v>
      </c>
      <c r="DG17">
        <v>90.1</v>
      </c>
      <c r="DH17">
        <v>87.2</v>
      </c>
      <c r="DI17">
        <v>87.2</v>
      </c>
      <c r="DJ17">
        <v>84.6</v>
      </c>
      <c r="DK17">
        <v>88.3</v>
      </c>
      <c r="DL17">
        <v>89.7</v>
      </c>
      <c r="DM17">
        <v>88.8</v>
      </c>
      <c r="DN17">
        <v>90</v>
      </c>
      <c r="DO17">
        <v>93.6</v>
      </c>
      <c r="DP17">
        <v>91.7</v>
      </c>
      <c r="DQ17">
        <v>92.3</v>
      </c>
      <c r="DR17">
        <v>92.7</v>
      </c>
      <c r="DS17">
        <v>94</v>
      </c>
      <c r="DT17">
        <v>93</v>
      </c>
      <c r="DU17">
        <v>95.2</v>
      </c>
      <c r="DV17">
        <v>97.2</v>
      </c>
      <c r="DW17">
        <v>100.2</v>
      </c>
      <c r="DX17">
        <v>99.2</v>
      </c>
      <c r="DY17">
        <v>99.2</v>
      </c>
      <c r="DZ17">
        <v>100.5</v>
      </c>
      <c r="EA17">
        <v>101.8</v>
      </c>
      <c r="EB17">
        <v>103.9</v>
      </c>
      <c r="EC17">
        <v>103.4</v>
      </c>
      <c r="ED17">
        <v>105.3</v>
      </c>
      <c r="EE17">
        <v>104.6</v>
      </c>
      <c r="EF17">
        <v>105.7</v>
      </c>
      <c r="EG17">
        <v>106.1</v>
      </c>
      <c r="EH17">
        <v>106.3</v>
      </c>
      <c r="EI17">
        <v>107.3</v>
      </c>
      <c r="EJ17">
        <v>105.7</v>
      </c>
      <c r="EK17">
        <v>108.9</v>
      </c>
      <c r="EL17">
        <v>108.3</v>
      </c>
      <c r="EM17">
        <v>106.4</v>
      </c>
      <c r="EN17">
        <v>107.7</v>
      </c>
      <c r="EO17">
        <v>107</v>
      </c>
      <c r="EP17">
        <v>105.8</v>
      </c>
      <c r="EQ17">
        <v>106.2</v>
      </c>
      <c r="ER17">
        <v>106.8</v>
      </c>
      <c r="ES17">
        <v>107.5</v>
      </c>
      <c r="ET17">
        <v>105.9</v>
      </c>
      <c r="EU17">
        <v>107.7</v>
      </c>
      <c r="EV17">
        <v>106.6</v>
      </c>
      <c r="EW17">
        <v>107.4</v>
      </c>
      <c r="EX17">
        <v>107.6</v>
      </c>
      <c r="EY17">
        <v>106.3</v>
      </c>
      <c r="EZ17">
        <v>104.8</v>
      </c>
      <c r="FA17">
        <v>104.1</v>
      </c>
      <c r="FB17">
        <v>104.6</v>
      </c>
      <c r="FC17">
        <v>103.7</v>
      </c>
      <c r="FD17">
        <v>104.5</v>
      </c>
      <c r="FE17">
        <v>106.3</v>
      </c>
      <c r="FF17">
        <v>106.3</v>
      </c>
      <c r="FG17">
        <v>105.4</v>
      </c>
      <c r="FH17">
        <v>107.2</v>
      </c>
      <c r="FI17">
        <v>105.6</v>
      </c>
      <c r="FJ17">
        <v>107.7</v>
      </c>
      <c r="FK17">
        <v>107.3</v>
      </c>
      <c r="FL17">
        <v>106.5</v>
      </c>
      <c r="FM17">
        <v>108.4</v>
      </c>
      <c r="FN17">
        <v>108.6</v>
      </c>
      <c r="FO17">
        <v>107.9</v>
      </c>
      <c r="FP17">
        <v>107.8</v>
      </c>
      <c r="FQ17">
        <v>108.2</v>
      </c>
      <c r="FR17">
        <v>107.8</v>
      </c>
      <c r="FS17">
        <v>107.2</v>
      </c>
      <c r="FT17">
        <v>107.3</v>
      </c>
      <c r="FU17">
        <v>109</v>
      </c>
      <c r="FV17">
        <v>105.2</v>
      </c>
      <c r="FW17">
        <v>107.8</v>
      </c>
      <c r="FX17">
        <v>108.2</v>
      </c>
      <c r="FY17">
        <v>108.1</v>
      </c>
      <c r="FZ17">
        <v>109.9</v>
      </c>
      <c r="GA17">
        <v>108.1</v>
      </c>
      <c r="GB17">
        <v>108.5</v>
      </c>
      <c r="GC17">
        <v>108.7</v>
      </c>
      <c r="GD17">
        <v>109</v>
      </c>
      <c r="GE17">
        <v>109.3</v>
      </c>
      <c r="GF17">
        <v>109.3</v>
      </c>
      <c r="GG17">
        <v>110.4</v>
      </c>
      <c r="GH17">
        <v>108.3</v>
      </c>
      <c r="GI17">
        <v>108.5</v>
      </c>
      <c r="GJ17">
        <v>108.7</v>
      </c>
      <c r="GK17">
        <v>108.2</v>
      </c>
      <c r="GL17">
        <v>108.9</v>
      </c>
      <c r="GM17">
        <v>110.8</v>
      </c>
      <c r="GN17">
        <v>109.9</v>
      </c>
      <c r="GO17">
        <v>109.5</v>
      </c>
      <c r="GP17">
        <v>109.9</v>
      </c>
      <c r="GQ17">
        <v>108.8</v>
      </c>
      <c r="GR17">
        <v>110.3</v>
      </c>
      <c r="GS17">
        <v>108.4</v>
      </c>
      <c r="GT17">
        <v>111</v>
      </c>
      <c r="GU17">
        <v>110.3</v>
      </c>
      <c r="GV17">
        <v>110.4</v>
      </c>
      <c r="GW17">
        <v>111.1</v>
      </c>
      <c r="GX17">
        <v>108.9</v>
      </c>
      <c r="GY17">
        <v>110.8</v>
      </c>
      <c r="GZ17">
        <v>111.7</v>
      </c>
      <c r="HA17">
        <v>111.4</v>
      </c>
      <c r="HB17">
        <v>112.5</v>
      </c>
    </row>
    <row r="18" spans="1:210" x14ac:dyDescent="0.3">
      <c r="A18" t="s">
        <v>156</v>
      </c>
      <c r="B18" t="s">
        <v>161</v>
      </c>
      <c r="C18">
        <f>_xll.BDH($B18,$B$15,"1/1/2000","","Dir=H","Dts=H","Sort=A","Quote=C","QtTyp=Y","Days=T","Per=cm","DtFmt=D","UseDPDF=Y","cols=208;rows=1")</f>
        <v>84.6</v>
      </c>
      <c r="D18">
        <v>86.7</v>
      </c>
      <c r="E18">
        <v>86.8</v>
      </c>
      <c r="F18">
        <v>87.9</v>
      </c>
      <c r="G18">
        <v>90</v>
      </c>
      <c r="H18">
        <v>88</v>
      </c>
      <c r="I18">
        <v>89.5</v>
      </c>
      <c r="J18">
        <v>90.3</v>
      </c>
      <c r="K18">
        <v>90.4</v>
      </c>
      <c r="L18">
        <v>90.2</v>
      </c>
      <c r="M18">
        <v>90.8</v>
      </c>
      <c r="N18">
        <v>91.5</v>
      </c>
      <c r="O18">
        <v>91.2</v>
      </c>
      <c r="P18">
        <v>92.2</v>
      </c>
      <c r="Q18">
        <v>90.7</v>
      </c>
      <c r="R18">
        <v>89.1</v>
      </c>
      <c r="S18">
        <v>90.1</v>
      </c>
      <c r="T18">
        <v>90.5</v>
      </c>
      <c r="U18">
        <v>87.8</v>
      </c>
      <c r="V18">
        <v>90.2</v>
      </c>
      <c r="W18">
        <v>89</v>
      </c>
      <c r="X18">
        <v>87.5</v>
      </c>
      <c r="Y18">
        <v>86.4</v>
      </c>
      <c r="Z18">
        <v>86.9</v>
      </c>
      <c r="AA18">
        <v>87.4</v>
      </c>
      <c r="AB18">
        <v>87.6</v>
      </c>
      <c r="AC18">
        <v>87.8</v>
      </c>
      <c r="AD18">
        <v>87.9</v>
      </c>
      <c r="AE18">
        <v>87</v>
      </c>
      <c r="AF18">
        <v>89.5</v>
      </c>
      <c r="AG18">
        <v>87.8</v>
      </c>
      <c r="AH18">
        <v>89.8</v>
      </c>
      <c r="AI18">
        <v>88.7</v>
      </c>
      <c r="AJ18">
        <v>88</v>
      </c>
      <c r="AK18">
        <v>89.6</v>
      </c>
      <c r="AL18">
        <v>88</v>
      </c>
      <c r="AM18">
        <v>88.7</v>
      </c>
      <c r="AN18">
        <v>88.7</v>
      </c>
      <c r="AO18">
        <v>88.5</v>
      </c>
      <c r="AP18">
        <v>88.2</v>
      </c>
      <c r="AQ18">
        <v>87.5</v>
      </c>
      <c r="AR18">
        <v>87.1</v>
      </c>
      <c r="AS18">
        <v>89.2</v>
      </c>
      <c r="AT18">
        <v>87</v>
      </c>
      <c r="AU18">
        <v>86.7</v>
      </c>
      <c r="AV18">
        <v>89.4</v>
      </c>
      <c r="AW18">
        <v>90.2</v>
      </c>
      <c r="AX18">
        <v>90.6</v>
      </c>
      <c r="AY18">
        <v>89.9</v>
      </c>
      <c r="AZ18">
        <v>90.4</v>
      </c>
      <c r="BA18">
        <v>89.8</v>
      </c>
      <c r="BB18">
        <v>91.1</v>
      </c>
      <c r="BC18">
        <v>92.1</v>
      </c>
      <c r="BD18">
        <v>91.5</v>
      </c>
      <c r="BE18">
        <v>92.6</v>
      </c>
      <c r="BF18">
        <v>91.7</v>
      </c>
      <c r="BG18">
        <v>91.4</v>
      </c>
      <c r="BH18">
        <v>92.5</v>
      </c>
      <c r="BI18">
        <v>91</v>
      </c>
      <c r="BJ18">
        <v>90.6</v>
      </c>
      <c r="BK18">
        <v>93.4</v>
      </c>
      <c r="BL18">
        <v>91.9</v>
      </c>
      <c r="BM18">
        <v>93</v>
      </c>
      <c r="BN18">
        <v>93.8</v>
      </c>
      <c r="BO18">
        <v>92.6</v>
      </c>
      <c r="BP18">
        <v>94.6</v>
      </c>
      <c r="BQ18">
        <v>96</v>
      </c>
      <c r="BR18">
        <v>93.3</v>
      </c>
      <c r="BS18">
        <v>95.9</v>
      </c>
      <c r="BT18">
        <v>97.8</v>
      </c>
      <c r="BU18">
        <v>96.6</v>
      </c>
      <c r="BV18">
        <v>96.5</v>
      </c>
      <c r="BW18">
        <v>97</v>
      </c>
      <c r="BX18">
        <v>97.5</v>
      </c>
      <c r="BY18">
        <v>96.6</v>
      </c>
      <c r="BZ18">
        <v>98.9</v>
      </c>
      <c r="CA18">
        <v>100.3</v>
      </c>
      <c r="CB18">
        <v>99.7</v>
      </c>
      <c r="CC18">
        <v>101.5</v>
      </c>
      <c r="CD18">
        <v>102.2</v>
      </c>
      <c r="CE18">
        <v>102.1</v>
      </c>
      <c r="CF18">
        <v>101.8</v>
      </c>
      <c r="CG18">
        <v>103.6</v>
      </c>
      <c r="CH18">
        <v>104.7</v>
      </c>
      <c r="CI18">
        <v>105.1</v>
      </c>
      <c r="CJ18">
        <v>105.6</v>
      </c>
      <c r="CK18">
        <v>106.1</v>
      </c>
      <c r="CL18">
        <v>105.2</v>
      </c>
      <c r="CM18">
        <v>107.1</v>
      </c>
      <c r="CN18">
        <v>107</v>
      </c>
      <c r="CO18">
        <v>107.8</v>
      </c>
      <c r="CP18">
        <v>108</v>
      </c>
      <c r="CQ18">
        <v>109.1</v>
      </c>
      <c r="CR18">
        <v>109.2</v>
      </c>
      <c r="CS18">
        <v>109</v>
      </c>
      <c r="CT18">
        <v>110.2</v>
      </c>
      <c r="CU18">
        <v>111.7</v>
      </c>
      <c r="CV18">
        <v>111.4</v>
      </c>
      <c r="CW18">
        <v>110.7</v>
      </c>
      <c r="CX18">
        <v>111</v>
      </c>
      <c r="CY18">
        <v>108.7</v>
      </c>
      <c r="CZ18">
        <v>109.9</v>
      </c>
      <c r="DA18">
        <v>108.1</v>
      </c>
      <c r="DB18">
        <v>110.3</v>
      </c>
      <c r="DC18">
        <v>107.7</v>
      </c>
      <c r="DD18">
        <v>105.3</v>
      </c>
      <c r="DE18">
        <v>100.8</v>
      </c>
      <c r="DF18">
        <v>96.9</v>
      </c>
      <c r="DG18">
        <v>89.2</v>
      </c>
      <c r="DH18">
        <v>86.4</v>
      </c>
      <c r="DI18">
        <v>86.8</v>
      </c>
      <c r="DJ18">
        <v>84.2</v>
      </c>
      <c r="DK18">
        <v>88.1</v>
      </c>
      <c r="DL18">
        <v>88.8</v>
      </c>
      <c r="DM18">
        <v>87.9</v>
      </c>
      <c r="DN18">
        <v>89.1</v>
      </c>
      <c r="DO18">
        <v>93</v>
      </c>
      <c r="DP18">
        <v>91</v>
      </c>
      <c r="DQ18">
        <v>92.1</v>
      </c>
      <c r="DR18">
        <v>92.1</v>
      </c>
      <c r="DS18">
        <v>92.9</v>
      </c>
      <c r="DT18">
        <v>92.2</v>
      </c>
      <c r="DU18">
        <v>95.2</v>
      </c>
      <c r="DV18">
        <v>96.9</v>
      </c>
      <c r="DW18">
        <v>99.9</v>
      </c>
      <c r="DX18">
        <v>99.6</v>
      </c>
      <c r="DY18">
        <v>99</v>
      </c>
      <c r="DZ18">
        <v>100.7</v>
      </c>
      <c r="EA18">
        <v>102.1</v>
      </c>
      <c r="EB18">
        <v>104.3</v>
      </c>
      <c r="EC18">
        <v>103.8</v>
      </c>
      <c r="ED18">
        <v>105.4</v>
      </c>
      <c r="EE18">
        <v>105.3</v>
      </c>
      <c r="EF18">
        <v>106.5</v>
      </c>
      <c r="EG18">
        <v>107.2</v>
      </c>
      <c r="EH18">
        <v>107.8</v>
      </c>
      <c r="EI18">
        <v>109.1</v>
      </c>
      <c r="EJ18">
        <v>107.4</v>
      </c>
      <c r="EK18">
        <v>110.6</v>
      </c>
      <c r="EL18">
        <v>110</v>
      </c>
      <c r="EM18">
        <v>108.1</v>
      </c>
      <c r="EN18">
        <v>109.4</v>
      </c>
      <c r="EO18">
        <v>108.6</v>
      </c>
      <c r="EP18">
        <v>107.1</v>
      </c>
      <c r="EQ18">
        <v>107.6</v>
      </c>
      <c r="ER18">
        <v>107.5</v>
      </c>
      <c r="ES18">
        <v>108.8</v>
      </c>
      <c r="ET18">
        <v>106.8</v>
      </c>
      <c r="EU18">
        <v>108.9</v>
      </c>
      <c r="EV18">
        <v>107.6</v>
      </c>
      <c r="EW18">
        <v>108.8</v>
      </c>
      <c r="EX18">
        <v>108.7</v>
      </c>
      <c r="EY18">
        <v>107.4</v>
      </c>
      <c r="EZ18">
        <v>105.9</v>
      </c>
      <c r="FA18">
        <v>105.2</v>
      </c>
      <c r="FB18">
        <v>106</v>
      </c>
      <c r="FC18">
        <v>104.8</v>
      </c>
      <c r="FD18">
        <v>105.6</v>
      </c>
      <c r="FE18">
        <v>107</v>
      </c>
      <c r="FF18">
        <v>107.4</v>
      </c>
      <c r="FG18">
        <v>106.8</v>
      </c>
      <c r="FH18">
        <v>108.5</v>
      </c>
      <c r="FI18">
        <v>106.7</v>
      </c>
      <c r="FJ18">
        <v>109.2</v>
      </c>
      <c r="FK18">
        <v>108.6</v>
      </c>
      <c r="FL18">
        <v>107.8</v>
      </c>
      <c r="FM18">
        <v>110.2</v>
      </c>
      <c r="FN18">
        <v>110.4</v>
      </c>
      <c r="FO18">
        <v>109.8</v>
      </c>
      <c r="FP18">
        <v>110</v>
      </c>
      <c r="FQ18">
        <v>110.4</v>
      </c>
      <c r="FR18">
        <v>109.9</v>
      </c>
      <c r="FS18">
        <v>109.1</v>
      </c>
      <c r="FT18">
        <v>109.2</v>
      </c>
      <c r="FU18">
        <v>111.4</v>
      </c>
      <c r="FV18">
        <v>107</v>
      </c>
      <c r="FW18">
        <v>109.6</v>
      </c>
      <c r="FX18">
        <v>109.8</v>
      </c>
      <c r="FY18">
        <v>110</v>
      </c>
      <c r="FZ18">
        <v>111.8</v>
      </c>
      <c r="GA18">
        <v>109.7</v>
      </c>
      <c r="GB18">
        <v>109.9</v>
      </c>
      <c r="GC18">
        <v>110</v>
      </c>
      <c r="GD18">
        <v>110.3</v>
      </c>
      <c r="GE18">
        <v>111</v>
      </c>
      <c r="GF18">
        <v>110.6</v>
      </c>
      <c r="GG18">
        <v>111.7</v>
      </c>
      <c r="GH18">
        <v>109.7</v>
      </c>
      <c r="GI18">
        <v>109.8</v>
      </c>
      <c r="GJ18">
        <v>110.3</v>
      </c>
      <c r="GK18">
        <v>109.7</v>
      </c>
      <c r="GL18">
        <v>110.6</v>
      </c>
      <c r="GM18">
        <v>112.7</v>
      </c>
      <c r="GN18">
        <v>112</v>
      </c>
      <c r="GO18">
        <v>111.3</v>
      </c>
      <c r="GP18">
        <v>111.9</v>
      </c>
      <c r="GQ18">
        <v>110.3</v>
      </c>
      <c r="GR18">
        <v>112.2</v>
      </c>
      <c r="GS18">
        <v>109.8</v>
      </c>
      <c r="GT18">
        <v>112.7</v>
      </c>
      <c r="GU18">
        <v>112</v>
      </c>
      <c r="GV18">
        <v>112.2</v>
      </c>
      <c r="GW18">
        <v>112.8</v>
      </c>
      <c r="GX18">
        <v>110.5</v>
      </c>
      <c r="GY18">
        <v>112.5</v>
      </c>
      <c r="GZ18">
        <v>113.6</v>
      </c>
      <c r="HA18">
        <v>113.8</v>
      </c>
      <c r="HB18">
        <v>114.3</v>
      </c>
    </row>
    <row r="19" spans="1:210" x14ac:dyDescent="0.3">
      <c r="A19" t="s">
        <v>16</v>
      </c>
      <c r="B19" t="s">
        <v>162</v>
      </c>
      <c r="C19">
        <f>_xll.BDH($B19,$B$15,"1/1/2000","","Dir=H","Dts=H","Sort=A","Quote=C","QtTyp=Y","Days=T","Per=cm","DtFmt=D","UseDPDF=Y","cols=208;rows=1")</f>
        <v>134.69999999999999</v>
      </c>
      <c r="D19">
        <v>142.80000000000001</v>
      </c>
      <c r="E19">
        <v>134.5</v>
      </c>
      <c r="F19">
        <v>133.4</v>
      </c>
      <c r="G19">
        <v>133.69999999999999</v>
      </c>
      <c r="H19">
        <v>128</v>
      </c>
      <c r="I19">
        <v>129.30000000000001</v>
      </c>
      <c r="J19">
        <v>129.4</v>
      </c>
      <c r="K19">
        <v>126.5</v>
      </c>
      <c r="L19">
        <v>123.2</v>
      </c>
      <c r="M19">
        <v>128.4</v>
      </c>
      <c r="N19">
        <v>127.8</v>
      </c>
      <c r="O19">
        <v>123.8</v>
      </c>
      <c r="P19">
        <v>127.1</v>
      </c>
      <c r="Q19">
        <v>116.5</v>
      </c>
      <c r="R19">
        <v>115.4</v>
      </c>
      <c r="S19">
        <v>121.4</v>
      </c>
      <c r="T19">
        <v>120.8</v>
      </c>
      <c r="U19">
        <v>119.3</v>
      </c>
      <c r="V19">
        <v>122.4</v>
      </c>
      <c r="W19">
        <v>121.6</v>
      </c>
      <c r="X19">
        <v>122.1</v>
      </c>
      <c r="Y19">
        <v>119.9</v>
      </c>
      <c r="Z19">
        <v>121.5</v>
      </c>
      <c r="AA19">
        <v>118.5</v>
      </c>
      <c r="AB19">
        <v>124.9</v>
      </c>
      <c r="AC19">
        <v>120.1</v>
      </c>
      <c r="AD19">
        <v>118</v>
      </c>
      <c r="AE19">
        <v>116.1</v>
      </c>
      <c r="AF19">
        <v>114.6</v>
      </c>
      <c r="AG19">
        <v>113.1</v>
      </c>
      <c r="AH19">
        <v>115</v>
      </c>
      <c r="AI19">
        <v>115.5</v>
      </c>
      <c r="AJ19">
        <v>112.3</v>
      </c>
      <c r="AK19">
        <v>113.9</v>
      </c>
      <c r="AL19">
        <v>108.3</v>
      </c>
      <c r="AM19">
        <v>110.3</v>
      </c>
      <c r="AN19">
        <v>104.2</v>
      </c>
      <c r="AO19">
        <v>114.6</v>
      </c>
      <c r="AP19">
        <v>113.6</v>
      </c>
      <c r="AQ19">
        <v>111.3</v>
      </c>
      <c r="AR19">
        <v>113.2</v>
      </c>
      <c r="AS19">
        <v>113.2</v>
      </c>
      <c r="AT19">
        <v>110.1</v>
      </c>
      <c r="AU19">
        <v>110.5</v>
      </c>
      <c r="AV19">
        <v>109.4</v>
      </c>
      <c r="AW19">
        <v>108.8</v>
      </c>
      <c r="AX19">
        <v>111.7</v>
      </c>
      <c r="AY19">
        <v>105.3</v>
      </c>
      <c r="AZ19">
        <v>109.8</v>
      </c>
      <c r="BA19">
        <v>109.6</v>
      </c>
      <c r="BB19">
        <v>105.9</v>
      </c>
      <c r="BC19">
        <v>106.4</v>
      </c>
      <c r="BD19">
        <v>105</v>
      </c>
      <c r="BE19">
        <v>105</v>
      </c>
      <c r="BF19">
        <v>103.4</v>
      </c>
      <c r="BG19">
        <v>103.2</v>
      </c>
      <c r="BH19">
        <v>102.7</v>
      </c>
      <c r="BI19">
        <v>102.1</v>
      </c>
      <c r="BJ19">
        <v>103.8</v>
      </c>
      <c r="BK19">
        <v>105.6</v>
      </c>
      <c r="BL19">
        <v>93</v>
      </c>
      <c r="BM19">
        <v>86.2</v>
      </c>
      <c r="BN19">
        <v>98.3</v>
      </c>
      <c r="BO19">
        <v>100.7</v>
      </c>
      <c r="BP19">
        <v>100.8</v>
      </c>
      <c r="BQ19">
        <v>101.8</v>
      </c>
      <c r="BR19">
        <v>101.5</v>
      </c>
      <c r="BS19">
        <v>100.5</v>
      </c>
      <c r="BT19">
        <v>103.3</v>
      </c>
      <c r="BU19">
        <v>100.2</v>
      </c>
      <c r="BV19">
        <v>103.6</v>
      </c>
      <c r="BW19">
        <v>96.3</v>
      </c>
      <c r="BX19">
        <v>96.4</v>
      </c>
      <c r="BY19">
        <v>87.9</v>
      </c>
      <c r="BZ19">
        <v>104.7</v>
      </c>
      <c r="CA19">
        <v>108.2</v>
      </c>
      <c r="CB19">
        <v>107.5</v>
      </c>
      <c r="CC19">
        <v>110.4</v>
      </c>
      <c r="CD19">
        <v>109.6</v>
      </c>
      <c r="CE19">
        <v>110.1</v>
      </c>
      <c r="CF19">
        <v>109.6</v>
      </c>
      <c r="CG19">
        <v>113.3</v>
      </c>
      <c r="CH19">
        <v>114.4</v>
      </c>
      <c r="CI19">
        <v>115.1</v>
      </c>
      <c r="CJ19">
        <v>114.4</v>
      </c>
      <c r="CK19">
        <v>110.3</v>
      </c>
      <c r="CL19">
        <v>105.3</v>
      </c>
      <c r="CM19">
        <v>106.7</v>
      </c>
      <c r="CN19">
        <v>106.1</v>
      </c>
      <c r="CO19">
        <v>107.4</v>
      </c>
      <c r="CP19">
        <v>107.2</v>
      </c>
      <c r="CQ19">
        <v>108</v>
      </c>
      <c r="CR19">
        <v>108.2</v>
      </c>
      <c r="CS19">
        <v>105.9</v>
      </c>
      <c r="CT19">
        <v>109.8</v>
      </c>
      <c r="CU19">
        <v>120.2</v>
      </c>
      <c r="CV19">
        <v>120.9</v>
      </c>
      <c r="CW19">
        <v>108.1</v>
      </c>
      <c r="CX19">
        <v>102.9</v>
      </c>
      <c r="CY19">
        <v>105.5</v>
      </c>
      <c r="CZ19">
        <v>105.9</v>
      </c>
      <c r="DA19">
        <v>103.7</v>
      </c>
      <c r="DB19">
        <v>107.8</v>
      </c>
      <c r="DC19">
        <v>106.4</v>
      </c>
      <c r="DD19">
        <v>105.3</v>
      </c>
      <c r="DE19">
        <v>105.3</v>
      </c>
      <c r="DF19">
        <v>108.9</v>
      </c>
      <c r="DG19">
        <v>101.5</v>
      </c>
      <c r="DH19">
        <v>103.5</v>
      </c>
      <c r="DI19">
        <v>110</v>
      </c>
      <c r="DJ19">
        <v>109.9</v>
      </c>
      <c r="DK19">
        <v>108.7</v>
      </c>
      <c r="DL19">
        <v>109.7</v>
      </c>
      <c r="DM19">
        <v>107.5</v>
      </c>
      <c r="DN19">
        <v>112.1</v>
      </c>
      <c r="DO19">
        <v>110.3</v>
      </c>
      <c r="DP19">
        <v>108.1</v>
      </c>
      <c r="DQ19">
        <v>108.7</v>
      </c>
      <c r="DR19">
        <v>109.5</v>
      </c>
      <c r="DS19">
        <v>93.4</v>
      </c>
      <c r="DT19">
        <v>91.2</v>
      </c>
      <c r="DU19">
        <v>98</v>
      </c>
      <c r="DV19">
        <v>102.1</v>
      </c>
      <c r="DW19">
        <v>102.5</v>
      </c>
      <c r="DX19">
        <v>103.4</v>
      </c>
      <c r="DY19">
        <v>101.2</v>
      </c>
      <c r="DZ19">
        <v>102.3</v>
      </c>
      <c r="EA19">
        <v>103.2</v>
      </c>
      <c r="EB19">
        <v>102.1</v>
      </c>
      <c r="EC19">
        <v>100.5</v>
      </c>
      <c r="ED19">
        <v>92.2</v>
      </c>
      <c r="EE19">
        <v>105.4</v>
      </c>
      <c r="EF19">
        <v>106</v>
      </c>
      <c r="EG19">
        <v>104.4</v>
      </c>
      <c r="EH19">
        <v>105.5</v>
      </c>
      <c r="EI19">
        <v>106.7</v>
      </c>
      <c r="EJ19">
        <v>104.7</v>
      </c>
      <c r="EK19">
        <v>106.4</v>
      </c>
      <c r="EL19">
        <v>106</v>
      </c>
      <c r="EM19">
        <v>106.1</v>
      </c>
      <c r="EN19">
        <v>108.3</v>
      </c>
      <c r="EO19">
        <v>109.7</v>
      </c>
      <c r="EP19">
        <v>108.8</v>
      </c>
      <c r="EQ19">
        <v>107.6</v>
      </c>
      <c r="ER19">
        <v>96.8</v>
      </c>
      <c r="ES19">
        <v>111.7</v>
      </c>
      <c r="ET19">
        <v>106.2</v>
      </c>
      <c r="EU19">
        <v>107.4</v>
      </c>
      <c r="EV19">
        <v>107.7</v>
      </c>
      <c r="EW19">
        <v>108.2</v>
      </c>
      <c r="EX19">
        <v>106.9</v>
      </c>
      <c r="EY19">
        <v>108.6</v>
      </c>
      <c r="EZ19">
        <v>107.4</v>
      </c>
      <c r="FA19">
        <v>105.8</v>
      </c>
      <c r="FB19">
        <v>103.4</v>
      </c>
      <c r="FC19">
        <v>103.6</v>
      </c>
      <c r="FD19">
        <v>101.7</v>
      </c>
      <c r="FE19">
        <v>98.2</v>
      </c>
      <c r="FF19">
        <v>106.1</v>
      </c>
      <c r="FG19">
        <v>105.6</v>
      </c>
      <c r="FH19">
        <v>107.4</v>
      </c>
      <c r="FI19">
        <v>108.9</v>
      </c>
      <c r="FJ19">
        <v>108.6</v>
      </c>
      <c r="FK19">
        <v>108.5</v>
      </c>
      <c r="FL19">
        <v>108.6</v>
      </c>
      <c r="FM19">
        <v>109.5</v>
      </c>
      <c r="FN19">
        <v>110.9</v>
      </c>
      <c r="FO19">
        <v>112.4</v>
      </c>
      <c r="FP19">
        <v>113.3</v>
      </c>
      <c r="FQ19">
        <v>110</v>
      </c>
      <c r="FR19">
        <v>109.8</v>
      </c>
      <c r="FS19">
        <v>107.2</v>
      </c>
      <c r="FT19">
        <v>109.1</v>
      </c>
      <c r="FU19">
        <v>108.9</v>
      </c>
      <c r="FV19">
        <v>108.1</v>
      </c>
      <c r="FW19">
        <v>108.3</v>
      </c>
      <c r="FX19">
        <v>108.2</v>
      </c>
      <c r="FY19">
        <v>108.6</v>
      </c>
      <c r="FZ19">
        <v>110.2</v>
      </c>
      <c r="GA19">
        <v>109.2</v>
      </c>
      <c r="GB19">
        <v>105.6</v>
      </c>
      <c r="GC19">
        <v>107.8</v>
      </c>
      <c r="GD19">
        <v>107.8</v>
      </c>
      <c r="GE19">
        <v>107.9</v>
      </c>
      <c r="GF19">
        <v>106</v>
      </c>
      <c r="GG19">
        <v>106.5</v>
      </c>
      <c r="GH19">
        <v>107.5</v>
      </c>
      <c r="GI19">
        <v>106.2</v>
      </c>
      <c r="GJ19">
        <v>105.7</v>
      </c>
      <c r="GK19">
        <v>106.7</v>
      </c>
      <c r="GL19">
        <v>107.8</v>
      </c>
      <c r="GM19">
        <v>109.3</v>
      </c>
      <c r="GN19">
        <v>111.9</v>
      </c>
      <c r="GO19">
        <v>111.3</v>
      </c>
      <c r="GP19">
        <v>109.7</v>
      </c>
      <c r="GQ19">
        <v>108.8</v>
      </c>
      <c r="GR19">
        <v>109</v>
      </c>
      <c r="GS19">
        <v>110.2</v>
      </c>
      <c r="GT19">
        <v>109.7</v>
      </c>
      <c r="GU19">
        <v>109.5</v>
      </c>
      <c r="GV19">
        <v>108.5</v>
      </c>
      <c r="GW19">
        <v>108.7</v>
      </c>
      <c r="GX19">
        <v>108</v>
      </c>
      <c r="GY19">
        <v>105.9</v>
      </c>
      <c r="GZ19">
        <v>116.4</v>
      </c>
      <c r="HA19">
        <v>117.4</v>
      </c>
      <c r="HB19">
        <v>117.3</v>
      </c>
    </row>
    <row r="20" spans="1:210" x14ac:dyDescent="0.3">
      <c r="A20" t="s">
        <v>157</v>
      </c>
      <c r="B20" t="s">
        <v>158</v>
      </c>
      <c r="C20">
        <f>_xll.BDH($B20,$B$15,"1/1/2000","","Dir=H","Dts=H","Sort=A","Quote=C","QtTyp=Y","Days=T","Per=cm","DtFmt=D","UseDPDF=Y","cols=208;rows=1")</f>
        <v>103.2</v>
      </c>
      <c r="D20">
        <v>102.7</v>
      </c>
      <c r="E20">
        <v>102.2</v>
      </c>
      <c r="F20">
        <v>101.2</v>
      </c>
      <c r="G20">
        <v>100</v>
      </c>
      <c r="H20">
        <v>99.5</v>
      </c>
      <c r="I20">
        <v>104.5</v>
      </c>
      <c r="J20">
        <v>103.3</v>
      </c>
      <c r="K20">
        <v>102.5</v>
      </c>
      <c r="L20">
        <v>102.6</v>
      </c>
      <c r="M20">
        <v>101.3</v>
      </c>
      <c r="N20">
        <v>100.4</v>
      </c>
      <c r="O20">
        <v>101</v>
      </c>
      <c r="P20">
        <v>98.9</v>
      </c>
      <c r="Q20">
        <v>98.5</v>
      </c>
      <c r="R20">
        <v>101.3</v>
      </c>
      <c r="S20">
        <v>100.1</v>
      </c>
      <c r="T20">
        <v>99</v>
      </c>
      <c r="U20">
        <v>100.4</v>
      </c>
      <c r="V20">
        <v>101.1</v>
      </c>
      <c r="W20">
        <v>100.7</v>
      </c>
      <c r="X20">
        <v>98</v>
      </c>
      <c r="Y20">
        <v>100.9</v>
      </c>
      <c r="Z20">
        <v>102.3</v>
      </c>
      <c r="AA20">
        <v>100.2</v>
      </c>
      <c r="AB20">
        <v>97.4</v>
      </c>
      <c r="AC20">
        <v>98.9</v>
      </c>
      <c r="AD20">
        <v>101.6</v>
      </c>
      <c r="AE20">
        <v>101.7</v>
      </c>
      <c r="AF20">
        <v>99.7</v>
      </c>
      <c r="AG20">
        <v>99.6</v>
      </c>
      <c r="AH20">
        <v>101.5</v>
      </c>
      <c r="AI20">
        <v>102</v>
      </c>
      <c r="AJ20">
        <v>103.1</v>
      </c>
      <c r="AK20">
        <v>99.9</v>
      </c>
      <c r="AL20">
        <v>99.4</v>
      </c>
      <c r="AM20">
        <v>102.5</v>
      </c>
      <c r="AN20">
        <v>104.8</v>
      </c>
      <c r="AO20">
        <v>105.3</v>
      </c>
      <c r="AP20">
        <v>105.4</v>
      </c>
      <c r="AQ20">
        <v>104</v>
      </c>
      <c r="AR20">
        <v>105.1</v>
      </c>
      <c r="AS20">
        <v>101.6</v>
      </c>
      <c r="AT20">
        <v>103.8</v>
      </c>
      <c r="AU20">
        <v>102.1</v>
      </c>
      <c r="AV20">
        <v>103.5</v>
      </c>
      <c r="AW20">
        <v>101.5</v>
      </c>
      <c r="AX20">
        <v>99.6</v>
      </c>
      <c r="AY20">
        <v>107.9</v>
      </c>
      <c r="AZ20">
        <v>107.5</v>
      </c>
      <c r="BA20">
        <v>106.1</v>
      </c>
      <c r="BB20">
        <v>105.5</v>
      </c>
      <c r="BC20">
        <v>105.9</v>
      </c>
      <c r="BD20">
        <v>105.2</v>
      </c>
      <c r="BE20">
        <v>103.9</v>
      </c>
      <c r="BF20">
        <v>104.7</v>
      </c>
      <c r="BG20">
        <v>106.7</v>
      </c>
      <c r="BH20">
        <v>106.7</v>
      </c>
      <c r="BI20">
        <v>107.3</v>
      </c>
      <c r="BJ20">
        <v>108.9</v>
      </c>
      <c r="BK20">
        <v>104.2</v>
      </c>
      <c r="BL20">
        <v>109.2</v>
      </c>
      <c r="BM20">
        <v>108.1</v>
      </c>
      <c r="BN20">
        <v>107.8</v>
      </c>
      <c r="BO20">
        <v>106</v>
      </c>
      <c r="BP20">
        <v>106.8</v>
      </c>
      <c r="BQ20">
        <v>107.7</v>
      </c>
      <c r="BR20">
        <v>105.8</v>
      </c>
      <c r="BS20">
        <v>105.1</v>
      </c>
      <c r="BT20">
        <v>105.7</v>
      </c>
      <c r="BU20">
        <v>106.8</v>
      </c>
      <c r="BV20">
        <v>110.3</v>
      </c>
      <c r="BW20">
        <v>114.8</v>
      </c>
      <c r="BX20">
        <v>111.8</v>
      </c>
      <c r="BY20">
        <v>111.5</v>
      </c>
      <c r="BZ20">
        <v>109</v>
      </c>
      <c r="CA20">
        <v>104.4</v>
      </c>
      <c r="CB20">
        <v>109.2</v>
      </c>
      <c r="CC20">
        <v>109.1</v>
      </c>
      <c r="CD20">
        <v>107.8</v>
      </c>
      <c r="CE20">
        <v>105</v>
      </c>
      <c r="CF20">
        <v>103.6</v>
      </c>
      <c r="CG20">
        <v>104.5</v>
      </c>
      <c r="CH20">
        <v>104.4</v>
      </c>
      <c r="CI20">
        <v>98</v>
      </c>
      <c r="CJ20">
        <v>100.1</v>
      </c>
      <c r="CK20">
        <v>101.7</v>
      </c>
      <c r="CL20">
        <v>102.4</v>
      </c>
      <c r="CM20">
        <v>105.2</v>
      </c>
      <c r="CN20">
        <v>108.9</v>
      </c>
      <c r="CO20">
        <v>105.8</v>
      </c>
      <c r="CP20">
        <v>108.2</v>
      </c>
      <c r="CQ20">
        <v>108.6</v>
      </c>
      <c r="CR20">
        <v>108.9</v>
      </c>
      <c r="CS20">
        <v>108.3</v>
      </c>
      <c r="CT20">
        <v>105.9</v>
      </c>
      <c r="CU20">
        <v>99.8</v>
      </c>
      <c r="CV20">
        <v>99.4</v>
      </c>
      <c r="CW20">
        <v>103.3</v>
      </c>
      <c r="CX20">
        <v>109.7</v>
      </c>
      <c r="CY20">
        <v>104.8</v>
      </c>
      <c r="CZ20">
        <v>103.8</v>
      </c>
      <c r="DA20">
        <v>102.9</v>
      </c>
      <c r="DB20">
        <v>101.5</v>
      </c>
      <c r="DC20">
        <v>104.2</v>
      </c>
      <c r="DD20">
        <v>103.6</v>
      </c>
      <c r="DE20">
        <v>97.5</v>
      </c>
      <c r="DF20">
        <v>96.3</v>
      </c>
      <c r="DG20">
        <v>100.2</v>
      </c>
      <c r="DH20">
        <v>95.5</v>
      </c>
      <c r="DI20">
        <v>91.4</v>
      </c>
      <c r="DJ20">
        <v>90.5</v>
      </c>
      <c r="DK20">
        <v>91.4</v>
      </c>
      <c r="DL20">
        <v>100.2</v>
      </c>
      <c r="DM20">
        <v>99.4</v>
      </c>
      <c r="DN20">
        <v>100</v>
      </c>
      <c r="DO20">
        <v>99.9</v>
      </c>
      <c r="DP20">
        <v>98.6</v>
      </c>
      <c r="DQ20">
        <v>95.7</v>
      </c>
      <c r="DR20">
        <v>99.9</v>
      </c>
      <c r="DS20">
        <v>102.8</v>
      </c>
      <c r="DT20">
        <v>99.6</v>
      </c>
      <c r="DU20">
        <v>94.8</v>
      </c>
      <c r="DV20">
        <v>99.7</v>
      </c>
      <c r="DW20">
        <v>102.1</v>
      </c>
      <c r="DX20">
        <v>96.1</v>
      </c>
      <c r="DY20">
        <v>101</v>
      </c>
      <c r="DZ20">
        <v>99</v>
      </c>
      <c r="EA20">
        <v>99.8</v>
      </c>
      <c r="EB20">
        <v>100.4</v>
      </c>
      <c r="EC20">
        <v>100.6</v>
      </c>
      <c r="ED20">
        <v>104.5</v>
      </c>
      <c r="EE20">
        <v>99.4</v>
      </c>
      <c r="EF20">
        <v>99.2</v>
      </c>
      <c r="EG20">
        <v>97.8</v>
      </c>
      <c r="EH20">
        <v>95</v>
      </c>
      <c r="EI20">
        <v>93</v>
      </c>
      <c r="EJ20">
        <v>92.8</v>
      </c>
      <c r="EK20">
        <v>95.7</v>
      </c>
      <c r="EL20">
        <v>95.1</v>
      </c>
      <c r="EM20">
        <v>93.2</v>
      </c>
      <c r="EN20">
        <v>94.8</v>
      </c>
      <c r="EO20">
        <v>95</v>
      </c>
      <c r="EP20">
        <v>95.7</v>
      </c>
      <c r="EQ20">
        <v>95.3</v>
      </c>
      <c r="ER20">
        <v>101.6</v>
      </c>
      <c r="ES20">
        <v>97.4</v>
      </c>
      <c r="ET20">
        <v>98.6</v>
      </c>
      <c r="EU20">
        <v>98.3</v>
      </c>
      <c r="EV20">
        <v>98.5</v>
      </c>
      <c r="EW20">
        <v>96.9</v>
      </c>
      <c r="EX20">
        <v>99</v>
      </c>
      <c r="EY20">
        <v>97.4</v>
      </c>
      <c r="EZ20">
        <v>96.5</v>
      </c>
      <c r="FA20">
        <v>95.8</v>
      </c>
      <c r="FB20">
        <v>93.8</v>
      </c>
      <c r="FC20">
        <v>95</v>
      </c>
      <c r="FD20">
        <v>96</v>
      </c>
      <c r="FE20">
        <v>101.1</v>
      </c>
      <c r="FF20">
        <v>97.8</v>
      </c>
      <c r="FG20">
        <v>94.5</v>
      </c>
      <c r="FH20">
        <v>97.2</v>
      </c>
      <c r="FI20">
        <v>96.7</v>
      </c>
      <c r="FJ20">
        <v>96.3</v>
      </c>
      <c r="FK20">
        <v>96.9</v>
      </c>
      <c r="FL20">
        <v>96.2</v>
      </c>
      <c r="FM20">
        <v>94.8</v>
      </c>
      <c r="FN20">
        <v>94.3</v>
      </c>
      <c r="FO20">
        <v>93.1</v>
      </c>
      <c r="FP20">
        <v>91</v>
      </c>
      <c r="FQ20">
        <v>91.5</v>
      </c>
      <c r="FR20">
        <v>91.8</v>
      </c>
      <c r="FS20">
        <v>92.3</v>
      </c>
      <c r="FT20">
        <v>92.2</v>
      </c>
      <c r="FU20">
        <v>90.1</v>
      </c>
      <c r="FV20">
        <v>91.5</v>
      </c>
      <c r="FW20">
        <v>93.5</v>
      </c>
      <c r="FX20">
        <v>95.4</v>
      </c>
      <c r="FY20">
        <v>93.8</v>
      </c>
      <c r="FZ20">
        <v>95.6</v>
      </c>
      <c r="GA20">
        <v>95.5</v>
      </c>
      <c r="GB20">
        <v>97.7</v>
      </c>
      <c r="GC20">
        <v>99</v>
      </c>
      <c r="GD20">
        <v>98.7</v>
      </c>
      <c r="GE20">
        <v>96.3</v>
      </c>
      <c r="GF20">
        <v>99</v>
      </c>
      <c r="GG20">
        <v>99.9</v>
      </c>
      <c r="GH20">
        <v>97.7</v>
      </c>
      <c r="GI20">
        <v>98.1</v>
      </c>
      <c r="GJ20">
        <v>96</v>
      </c>
      <c r="GK20">
        <v>96.6</v>
      </c>
      <c r="GL20">
        <v>95.4</v>
      </c>
      <c r="GM20">
        <v>96.5</v>
      </c>
      <c r="GN20">
        <v>94</v>
      </c>
      <c r="GO20">
        <v>95.2</v>
      </c>
      <c r="GP20">
        <v>94.4</v>
      </c>
      <c r="GQ20">
        <v>97</v>
      </c>
      <c r="GR20">
        <v>95.2</v>
      </c>
      <c r="GS20">
        <v>97.2</v>
      </c>
      <c r="GT20">
        <v>97.7</v>
      </c>
      <c r="GU20">
        <v>96.7</v>
      </c>
      <c r="GV20">
        <v>96.4</v>
      </c>
      <c r="GW20">
        <v>97.5</v>
      </c>
      <c r="GX20">
        <v>96.6</v>
      </c>
      <c r="GY20">
        <v>97.2</v>
      </c>
      <c r="GZ20">
        <v>97.4</v>
      </c>
      <c r="HA20">
        <v>93.2</v>
      </c>
      <c r="HB20">
        <v>98.5</v>
      </c>
    </row>
    <row r="21" spans="1:210" x14ac:dyDescent="0.3">
      <c r="A21" s="5" t="s">
        <v>130</v>
      </c>
      <c r="B21" t="s">
        <v>2</v>
      </c>
    </row>
    <row r="22" spans="1:210" x14ac:dyDescent="0.3">
      <c r="A22" t="s">
        <v>167</v>
      </c>
      <c r="B22" t="s">
        <v>163</v>
      </c>
      <c r="C22">
        <f>_xll.BDH($B22,$B$15,"1/1/2000","","Dir=H","Dts=H","Sort=A","Quote=C","QtTyp=Y","Days=T","Per=cm","DtFmt=D","UseDPDF=Y","cols=208;rows=1")</f>
        <v>94.2</v>
      </c>
      <c r="D22">
        <v>96.8</v>
      </c>
      <c r="E22">
        <v>97</v>
      </c>
      <c r="F22">
        <v>99</v>
      </c>
      <c r="G22">
        <v>101.1</v>
      </c>
      <c r="H22">
        <v>98.5</v>
      </c>
      <c r="I22">
        <v>98.6</v>
      </c>
      <c r="J22">
        <v>100.3</v>
      </c>
      <c r="K22">
        <v>100</v>
      </c>
      <c r="L22">
        <v>99.4</v>
      </c>
      <c r="M22">
        <v>99.7</v>
      </c>
      <c r="N22">
        <v>97.7</v>
      </c>
      <c r="O22">
        <v>97.1</v>
      </c>
      <c r="P22">
        <v>99.4</v>
      </c>
      <c r="Q22">
        <v>98.5</v>
      </c>
      <c r="R22">
        <v>98</v>
      </c>
      <c r="S22">
        <v>99.4</v>
      </c>
      <c r="T22">
        <v>99.2</v>
      </c>
      <c r="U22">
        <v>97.4</v>
      </c>
      <c r="V22">
        <v>100.7</v>
      </c>
      <c r="W22">
        <v>97.1</v>
      </c>
      <c r="X22">
        <v>97.1</v>
      </c>
      <c r="Y22">
        <v>95.5</v>
      </c>
      <c r="Z22">
        <v>96.6</v>
      </c>
      <c r="AA22">
        <v>96.3</v>
      </c>
      <c r="AB22">
        <v>96.7</v>
      </c>
      <c r="AC22">
        <v>96.7</v>
      </c>
      <c r="AD22">
        <v>95.6</v>
      </c>
      <c r="AE22">
        <v>95.5</v>
      </c>
      <c r="AF22">
        <v>96.2</v>
      </c>
      <c r="AG22">
        <v>95.2</v>
      </c>
      <c r="AH22">
        <v>96.2</v>
      </c>
      <c r="AI22">
        <v>96</v>
      </c>
      <c r="AJ22">
        <v>95.7</v>
      </c>
      <c r="AK22">
        <v>96.4</v>
      </c>
      <c r="AL22">
        <v>94.7</v>
      </c>
      <c r="AM22">
        <v>94.6</v>
      </c>
      <c r="AN22">
        <v>94.2</v>
      </c>
      <c r="AO22">
        <v>94.3</v>
      </c>
      <c r="AP22">
        <v>95.8</v>
      </c>
      <c r="AQ22">
        <v>93</v>
      </c>
      <c r="AR22">
        <v>94.2</v>
      </c>
      <c r="AS22">
        <v>97.3</v>
      </c>
      <c r="AT22">
        <v>93.8</v>
      </c>
      <c r="AU22">
        <v>92.9</v>
      </c>
      <c r="AV22">
        <v>95.2</v>
      </c>
      <c r="AW22">
        <v>93.9</v>
      </c>
      <c r="AX22">
        <v>95.8</v>
      </c>
      <c r="AY22">
        <v>95</v>
      </c>
      <c r="AZ22">
        <v>94.7</v>
      </c>
      <c r="BA22">
        <v>93.8</v>
      </c>
      <c r="BB22">
        <v>95.4</v>
      </c>
      <c r="BC22">
        <v>94.7</v>
      </c>
      <c r="BD22">
        <v>95</v>
      </c>
      <c r="BE22">
        <v>96.8</v>
      </c>
      <c r="BF22">
        <v>93.9</v>
      </c>
      <c r="BG22">
        <v>94.2</v>
      </c>
      <c r="BH22">
        <v>94.5</v>
      </c>
      <c r="BI22">
        <v>94.6</v>
      </c>
      <c r="BJ22">
        <v>95</v>
      </c>
      <c r="BK22">
        <v>95.7</v>
      </c>
      <c r="BL22">
        <v>96.5</v>
      </c>
      <c r="BM22">
        <v>97.1</v>
      </c>
      <c r="BN22">
        <v>96.6</v>
      </c>
      <c r="BO22">
        <v>96.7</v>
      </c>
      <c r="BP22">
        <v>97.7</v>
      </c>
      <c r="BQ22">
        <v>99.4</v>
      </c>
      <c r="BR22">
        <v>97.8</v>
      </c>
      <c r="BS22">
        <v>98.2</v>
      </c>
      <c r="BT22">
        <v>100.9</v>
      </c>
      <c r="BU22">
        <v>99.2</v>
      </c>
      <c r="BV22">
        <v>97.7</v>
      </c>
      <c r="BW22">
        <v>99.1</v>
      </c>
      <c r="BX22">
        <v>98.7</v>
      </c>
      <c r="BY22">
        <v>98</v>
      </c>
      <c r="BZ22">
        <v>100.8</v>
      </c>
      <c r="CA22">
        <v>101.1</v>
      </c>
      <c r="CB22">
        <v>100.4</v>
      </c>
      <c r="CC22">
        <v>101.5</v>
      </c>
      <c r="CD22">
        <v>101.8</v>
      </c>
      <c r="CE22">
        <v>100.7</v>
      </c>
      <c r="CF22">
        <v>101.4</v>
      </c>
      <c r="CG22">
        <v>102.7</v>
      </c>
      <c r="CH22">
        <v>103.5</v>
      </c>
      <c r="CI22">
        <v>102.3</v>
      </c>
      <c r="CJ22">
        <v>103.5</v>
      </c>
      <c r="CK22">
        <v>104.4</v>
      </c>
      <c r="CL22">
        <v>104.6</v>
      </c>
      <c r="CM22">
        <v>105.9</v>
      </c>
      <c r="CN22">
        <v>102.2</v>
      </c>
      <c r="CO22">
        <v>103.6</v>
      </c>
      <c r="CP22">
        <v>106.2</v>
      </c>
      <c r="CQ22">
        <v>106.4</v>
      </c>
      <c r="CR22">
        <v>104.7</v>
      </c>
      <c r="CS22">
        <v>103.6</v>
      </c>
      <c r="CT22">
        <v>104.8</v>
      </c>
      <c r="CU22">
        <v>105.6</v>
      </c>
      <c r="CV22">
        <v>104.5</v>
      </c>
      <c r="CW22">
        <v>104.4</v>
      </c>
      <c r="CX22">
        <v>102.4</v>
      </c>
      <c r="CY22">
        <v>101.2</v>
      </c>
      <c r="CZ22">
        <v>102.5</v>
      </c>
      <c r="DA22">
        <v>101.5</v>
      </c>
      <c r="DB22">
        <v>103.4</v>
      </c>
      <c r="DC22">
        <v>101.8</v>
      </c>
      <c r="DD22">
        <v>102</v>
      </c>
      <c r="DE22">
        <v>99.3</v>
      </c>
      <c r="DF22">
        <v>100.6</v>
      </c>
      <c r="DG22">
        <v>99.3</v>
      </c>
      <c r="DH22">
        <v>96.7</v>
      </c>
      <c r="DI22">
        <v>95.2</v>
      </c>
      <c r="DJ22">
        <v>96.3</v>
      </c>
      <c r="DK22">
        <v>96.4</v>
      </c>
      <c r="DL22">
        <v>95.4</v>
      </c>
      <c r="DM22">
        <v>95.2</v>
      </c>
      <c r="DN22">
        <v>95.5</v>
      </c>
      <c r="DO22">
        <v>97.9</v>
      </c>
      <c r="DP22">
        <v>95.9</v>
      </c>
      <c r="DQ22">
        <v>97.3</v>
      </c>
      <c r="DR22">
        <v>98.9</v>
      </c>
      <c r="DS22">
        <v>99.8</v>
      </c>
      <c r="DT22">
        <v>97.2</v>
      </c>
      <c r="DU22">
        <v>98.4</v>
      </c>
      <c r="DV22">
        <v>97.9</v>
      </c>
      <c r="DW22">
        <v>99.2</v>
      </c>
      <c r="DX22">
        <v>99</v>
      </c>
      <c r="DY22">
        <v>99.7</v>
      </c>
      <c r="DZ22">
        <v>100.5</v>
      </c>
      <c r="EA22">
        <v>101</v>
      </c>
      <c r="EB22">
        <v>101.1</v>
      </c>
      <c r="EC22">
        <v>101.3</v>
      </c>
      <c r="ED22">
        <v>99.1</v>
      </c>
      <c r="EE22">
        <v>101.1</v>
      </c>
      <c r="EF22">
        <v>102.7</v>
      </c>
      <c r="EG22">
        <v>102.6</v>
      </c>
      <c r="EH22">
        <v>103.2</v>
      </c>
      <c r="EI22">
        <v>103</v>
      </c>
      <c r="EJ22">
        <v>101.6</v>
      </c>
      <c r="EK22">
        <v>104</v>
      </c>
      <c r="EL22">
        <v>100</v>
      </c>
      <c r="EM22">
        <v>101</v>
      </c>
      <c r="EN22">
        <v>101.5</v>
      </c>
      <c r="EO22">
        <v>100.9</v>
      </c>
      <c r="EP22">
        <v>100.3</v>
      </c>
      <c r="EQ22">
        <v>98.9</v>
      </c>
      <c r="ER22">
        <v>98.9</v>
      </c>
      <c r="ES22">
        <v>101.2</v>
      </c>
      <c r="ET22">
        <v>97.2</v>
      </c>
      <c r="EU22">
        <v>100.6</v>
      </c>
      <c r="EV22">
        <v>99.9</v>
      </c>
      <c r="EW22">
        <v>99.7</v>
      </c>
      <c r="EX22">
        <v>100.7</v>
      </c>
      <c r="EY22">
        <v>101</v>
      </c>
      <c r="EZ22">
        <v>101</v>
      </c>
      <c r="FA22">
        <v>98.5</v>
      </c>
      <c r="FB22">
        <v>100.9</v>
      </c>
      <c r="FC22">
        <v>100.2</v>
      </c>
      <c r="FD22">
        <v>99</v>
      </c>
      <c r="FE22">
        <v>99.8</v>
      </c>
      <c r="FF22">
        <v>99.6</v>
      </c>
      <c r="FG22">
        <v>100.1</v>
      </c>
      <c r="FH22">
        <v>100.2</v>
      </c>
      <c r="FI22">
        <v>100.1</v>
      </c>
      <c r="FJ22">
        <v>100.4</v>
      </c>
      <c r="FK22">
        <v>101</v>
      </c>
      <c r="FL22">
        <v>100.9</v>
      </c>
      <c r="FM22">
        <v>101.9</v>
      </c>
      <c r="FN22">
        <v>103</v>
      </c>
      <c r="FO22">
        <v>101.8</v>
      </c>
      <c r="FP22">
        <v>102</v>
      </c>
      <c r="FQ22">
        <v>102.3</v>
      </c>
      <c r="FR22">
        <v>103</v>
      </c>
      <c r="FS22">
        <v>100.4</v>
      </c>
      <c r="FT22">
        <v>101.6</v>
      </c>
      <c r="FU22">
        <v>102</v>
      </c>
      <c r="FV22">
        <v>101.1</v>
      </c>
      <c r="FW22">
        <v>101.2</v>
      </c>
      <c r="FX22">
        <v>102.4</v>
      </c>
      <c r="FY22">
        <v>101.6</v>
      </c>
      <c r="FZ22">
        <v>103.7</v>
      </c>
      <c r="GA22">
        <v>101.5</v>
      </c>
      <c r="GB22">
        <v>101.2</v>
      </c>
      <c r="GC22">
        <v>102.4</v>
      </c>
      <c r="GD22">
        <v>101.6</v>
      </c>
      <c r="GE22">
        <v>102.8</v>
      </c>
      <c r="GF22">
        <v>104</v>
      </c>
      <c r="GG22">
        <v>103.7</v>
      </c>
      <c r="GH22">
        <v>102.7</v>
      </c>
      <c r="GI22">
        <v>100.6</v>
      </c>
      <c r="GJ22">
        <v>100.2</v>
      </c>
      <c r="GK22">
        <v>102.1</v>
      </c>
      <c r="GL22">
        <v>101.7</v>
      </c>
      <c r="GM22">
        <v>103.9</v>
      </c>
      <c r="GN22">
        <v>102.9</v>
      </c>
      <c r="GO22">
        <v>103.1</v>
      </c>
      <c r="GP22">
        <v>103</v>
      </c>
      <c r="GQ22">
        <v>103.5</v>
      </c>
      <c r="GR22">
        <v>104.2</v>
      </c>
      <c r="GS22">
        <v>102.5</v>
      </c>
      <c r="GT22">
        <v>104.6</v>
      </c>
      <c r="GU22">
        <v>103.7</v>
      </c>
      <c r="GV22">
        <v>103.7</v>
      </c>
      <c r="GW22">
        <v>104.5</v>
      </c>
      <c r="GX22">
        <v>102.3</v>
      </c>
      <c r="GY22">
        <v>103.6</v>
      </c>
      <c r="GZ22">
        <v>105.2</v>
      </c>
      <c r="HA22">
        <v>105.8</v>
      </c>
      <c r="HB22">
        <v>105.1</v>
      </c>
    </row>
    <row r="23" spans="1:210" x14ac:dyDescent="0.3">
      <c r="A23" t="s">
        <v>168</v>
      </c>
      <c r="B23" t="s">
        <v>164</v>
      </c>
      <c r="C23">
        <f>_xll.BDH($B23,$B$15,"1/1/2000","","Dir=H","Dts=H","Sort=A","Quote=C","QtTyp=Y","Days=T","Per=cm","DtFmt=D","UseDPDF=Y","cols=208;rows=1")</f>
        <v>117</v>
      </c>
      <c r="D23">
        <v>119.9</v>
      </c>
      <c r="E23">
        <v>116.5</v>
      </c>
      <c r="F23">
        <v>123</v>
      </c>
      <c r="G23">
        <v>126</v>
      </c>
      <c r="H23">
        <v>116.9</v>
      </c>
      <c r="I23">
        <v>121.8</v>
      </c>
      <c r="J23">
        <v>123.7</v>
      </c>
      <c r="K23">
        <v>121.1</v>
      </c>
      <c r="L23">
        <v>121.2</v>
      </c>
      <c r="M23">
        <v>119.6</v>
      </c>
      <c r="N23">
        <v>119.4</v>
      </c>
      <c r="O23">
        <v>122.2</v>
      </c>
      <c r="P23">
        <v>123.4</v>
      </c>
      <c r="Q23">
        <v>122.8</v>
      </c>
      <c r="R23">
        <v>121.6</v>
      </c>
      <c r="S23">
        <v>123.3</v>
      </c>
      <c r="T23">
        <v>124.6</v>
      </c>
      <c r="U23">
        <v>116.1</v>
      </c>
      <c r="V23">
        <v>126.7</v>
      </c>
      <c r="W23">
        <v>119.1</v>
      </c>
      <c r="X23">
        <v>114.5</v>
      </c>
      <c r="Y23">
        <v>113.5</v>
      </c>
      <c r="Z23">
        <v>117.7</v>
      </c>
      <c r="AA23">
        <v>113.8</v>
      </c>
      <c r="AB23">
        <v>112</v>
      </c>
      <c r="AC23">
        <v>113.5</v>
      </c>
      <c r="AD23">
        <v>108.5</v>
      </c>
      <c r="AE23">
        <v>105</v>
      </c>
      <c r="AF23">
        <v>113.5</v>
      </c>
      <c r="AG23">
        <v>108.7</v>
      </c>
      <c r="AH23">
        <v>108.9</v>
      </c>
      <c r="AI23">
        <v>110.6</v>
      </c>
      <c r="AJ23">
        <v>107.6</v>
      </c>
      <c r="AK23">
        <v>109.7</v>
      </c>
      <c r="AL23">
        <v>107.4</v>
      </c>
      <c r="AM23">
        <v>103.8</v>
      </c>
      <c r="AN23">
        <v>104.3</v>
      </c>
      <c r="AO23">
        <v>105.6</v>
      </c>
      <c r="AP23">
        <v>102.9</v>
      </c>
      <c r="AQ23">
        <v>100.5</v>
      </c>
      <c r="AR23">
        <v>99.9</v>
      </c>
      <c r="AS23">
        <v>110.8</v>
      </c>
      <c r="AT23">
        <v>97.5</v>
      </c>
      <c r="AU23">
        <v>103</v>
      </c>
      <c r="AV23">
        <v>103.9</v>
      </c>
      <c r="AW23">
        <v>105.6</v>
      </c>
      <c r="AX23">
        <v>105.7</v>
      </c>
      <c r="AY23">
        <v>105.1</v>
      </c>
      <c r="AZ23">
        <v>103.6</v>
      </c>
      <c r="BA23">
        <v>103.9</v>
      </c>
      <c r="BB23">
        <v>104.9</v>
      </c>
      <c r="BC23">
        <v>108.4</v>
      </c>
      <c r="BD23">
        <v>103.2</v>
      </c>
      <c r="BE23">
        <v>110.9</v>
      </c>
      <c r="BF23">
        <v>98.5</v>
      </c>
      <c r="BG23">
        <v>102.1</v>
      </c>
      <c r="BH23">
        <v>102.4</v>
      </c>
      <c r="BI23">
        <v>99.7</v>
      </c>
      <c r="BJ23">
        <v>100.2</v>
      </c>
      <c r="BK23">
        <v>103</v>
      </c>
      <c r="BL23">
        <v>103.2</v>
      </c>
      <c r="BM23">
        <v>103.1</v>
      </c>
      <c r="BN23">
        <v>104.5</v>
      </c>
      <c r="BO23">
        <v>100</v>
      </c>
      <c r="BP23">
        <v>104.9</v>
      </c>
      <c r="BQ23">
        <v>105.4</v>
      </c>
      <c r="BR23">
        <v>101.8</v>
      </c>
      <c r="BS23">
        <v>101.6</v>
      </c>
      <c r="BT23">
        <v>105.1</v>
      </c>
      <c r="BU23">
        <v>104.9</v>
      </c>
      <c r="BV23">
        <v>105.8</v>
      </c>
      <c r="BW23">
        <v>108</v>
      </c>
      <c r="BX23">
        <v>106.1</v>
      </c>
      <c r="BY23">
        <v>105.2</v>
      </c>
      <c r="BZ23">
        <v>112</v>
      </c>
      <c r="CA23">
        <v>112.2</v>
      </c>
      <c r="CB23">
        <v>109.5</v>
      </c>
      <c r="CC23">
        <v>113.1</v>
      </c>
      <c r="CD23">
        <v>115.1</v>
      </c>
      <c r="CE23">
        <v>112.5</v>
      </c>
      <c r="CF23">
        <v>112.3</v>
      </c>
      <c r="CG23">
        <v>113.6</v>
      </c>
      <c r="CH23">
        <v>119.3</v>
      </c>
      <c r="CI23">
        <v>112.3</v>
      </c>
      <c r="CJ23">
        <v>114.6</v>
      </c>
      <c r="CK23">
        <v>113.4</v>
      </c>
      <c r="CL23">
        <v>109.2</v>
      </c>
      <c r="CM23">
        <v>112.4</v>
      </c>
      <c r="CN23">
        <v>112</v>
      </c>
      <c r="CO23">
        <v>113.5</v>
      </c>
      <c r="CP23">
        <v>114.5</v>
      </c>
      <c r="CQ23">
        <v>114</v>
      </c>
      <c r="CR23">
        <v>112.5</v>
      </c>
      <c r="CS23">
        <v>111.3</v>
      </c>
      <c r="CT23">
        <v>111.7</v>
      </c>
      <c r="CU23">
        <v>111.3</v>
      </c>
      <c r="CV23">
        <v>112.3</v>
      </c>
      <c r="CW23">
        <v>112.8</v>
      </c>
      <c r="CX23">
        <v>113.2</v>
      </c>
      <c r="CY23">
        <v>106</v>
      </c>
      <c r="CZ23">
        <v>112.5</v>
      </c>
      <c r="DA23">
        <v>106.5</v>
      </c>
      <c r="DB23">
        <v>110.2</v>
      </c>
      <c r="DC23">
        <v>107.6</v>
      </c>
      <c r="DD23">
        <v>105.2</v>
      </c>
      <c r="DE23">
        <v>103.1</v>
      </c>
      <c r="DF23">
        <v>95.9</v>
      </c>
      <c r="DG23">
        <v>92.7</v>
      </c>
      <c r="DH23">
        <v>89.2</v>
      </c>
      <c r="DI23">
        <v>89.4</v>
      </c>
      <c r="DJ23">
        <v>88.5</v>
      </c>
      <c r="DK23">
        <v>90.7</v>
      </c>
      <c r="DL23">
        <v>89</v>
      </c>
      <c r="DM23">
        <v>89.8</v>
      </c>
      <c r="DN23">
        <v>90.2</v>
      </c>
      <c r="DO23">
        <v>92.4</v>
      </c>
      <c r="DP23">
        <v>91.5</v>
      </c>
      <c r="DQ23">
        <v>94.8</v>
      </c>
      <c r="DR23">
        <v>94.3</v>
      </c>
      <c r="DS23">
        <v>98.2</v>
      </c>
      <c r="DT23">
        <v>96</v>
      </c>
      <c r="DU23">
        <v>94.5</v>
      </c>
      <c r="DV23">
        <v>95.8</v>
      </c>
      <c r="DW23">
        <v>100.9</v>
      </c>
      <c r="DX23">
        <v>99.7</v>
      </c>
      <c r="DY23">
        <v>99.9</v>
      </c>
      <c r="DZ23">
        <v>101.4</v>
      </c>
      <c r="EA23">
        <v>99.8</v>
      </c>
      <c r="EB23">
        <v>104.4</v>
      </c>
      <c r="EC23">
        <v>101.5</v>
      </c>
      <c r="ED23">
        <v>100.7</v>
      </c>
      <c r="EE23">
        <v>103.2</v>
      </c>
      <c r="EF23">
        <v>103.8</v>
      </c>
      <c r="EG23">
        <v>104.4</v>
      </c>
      <c r="EH23">
        <v>105.3</v>
      </c>
      <c r="EI23">
        <v>105.7</v>
      </c>
      <c r="EJ23">
        <v>98.1</v>
      </c>
      <c r="EK23">
        <v>110.8</v>
      </c>
      <c r="EL23">
        <v>102.4</v>
      </c>
      <c r="EM23">
        <v>103.5</v>
      </c>
      <c r="EN23">
        <v>108.1</v>
      </c>
      <c r="EO23">
        <v>104.1</v>
      </c>
      <c r="EP23">
        <v>101</v>
      </c>
      <c r="EQ23">
        <v>103.1</v>
      </c>
      <c r="ER23">
        <v>100.6</v>
      </c>
      <c r="ES23">
        <v>100.6</v>
      </c>
      <c r="ET23">
        <v>99.8</v>
      </c>
      <c r="EU23">
        <v>103.8</v>
      </c>
      <c r="EV23">
        <v>99.9</v>
      </c>
      <c r="EW23">
        <v>102.3</v>
      </c>
      <c r="EX23">
        <v>102.9</v>
      </c>
      <c r="EY23">
        <v>101.4</v>
      </c>
      <c r="EZ23">
        <v>99.6</v>
      </c>
      <c r="FA23">
        <v>96.5</v>
      </c>
      <c r="FB23">
        <v>96.6</v>
      </c>
      <c r="FC23">
        <v>98.2</v>
      </c>
      <c r="FD23">
        <v>98.7</v>
      </c>
      <c r="FE23">
        <v>100.7</v>
      </c>
      <c r="FF23">
        <v>99.2</v>
      </c>
      <c r="FG23">
        <v>96.4</v>
      </c>
      <c r="FH23">
        <v>103.7</v>
      </c>
      <c r="FI23">
        <v>101.3</v>
      </c>
      <c r="FJ23">
        <v>99.4</v>
      </c>
      <c r="FK23">
        <v>102.8</v>
      </c>
      <c r="FL23">
        <v>99.7</v>
      </c>
      <c r="FM23">
        <v>101.2</v>
      </c>
      <c r="FN23">
        <v>99.6</v>
      </c>
      <c r="FO23">
        <v>98.6</v>
      </c>
      <c r="FP23">
        <v>100.8</v>
      </c>
      <c r="FQ23">
        <v>102.6</v>
      </c>
      <c r="FR23">
        <v>99.7</v>
      </c>
      <c r="FS23">
        <v>99.4</v>
      </c>
      <c r="FT23">
        <v>100.3</v>
      </c>
      <c r="FU23">
        <v>101.5</v>
      </c>
      <c r="FV23">
        <v>96.9</v>
      </c>
      <c r="FW23">
        <v>99.7</v>
      </c>
      <c r="FX23">
        <v>101.1</v>
      </c>
      <c r="FY23">
        <v>101.7</v>
      </c>
      <c r="FZ23">
        <v>104.1</v>
      </c>
      <c r="GA23">
        <v>100.5</v>
      </c>
      <c r="GB23">
        <v>103</v>
      </c>
      <c r="GC23">
        <v>103</v>
      </c>
      <c r="GD23">
        <v>103.5</v>
      </c>
      <c r="GE23">
        <v>105.3</v>
      </c>
      <c r="GF23">
        <v>100.9</v>
      </c>
      <c r="GG23">
        <v>102</v>
      </c>
      <c r="GH23">
        <v>105.1</v>
      </c>
      <c r="GI23">
        <v>101.8</v>
      </c>
      <c r="GJ23">
        <v>102.3</v>
      </c>
      <c r="GK23">
        <v>103.3</v>
      </c>
      <c r="GL23">
        <v>103.4</v>
      </c>
      <c r="GM23">
        <v>105</v>
      </c>
      <c r="GN23">
        <v>104.6</v>
      </c>
      <c r="GO23">
        <v>104.4</v>
      </c>
      <c r="GP23">
        <v>106.1</v>
      </c>
      <c r="GQ23">
        <v>102.8</v>
      </c>
      <c r="GR23">
        <v>108.5</v>
      </c>
      <c r="GS23">
        <v>104.7</v>
      </c>
      <c r="GT23">
        <v>108.4</v>
      </c>
      <c r="GU23">
        <v>104.8</v>
      </c>
      <c r="GV23">
        <v>107.2</v>
      </c>
      <c r="GW23">
        <v>105.8</v>
      </c>
      <c r="GX23">
        <v>108.7</v>
      </c>
      <c r="GY23">
        <v>109.4</v>
      </c>
      <c r="GZ23">
        <v>108.6</v>
      </c>
      <c r="HA23">
        <v>108.6</v>
      </c>
      <c r="HB23">
        <v>113</v>
      </c>
    </row>
    <row r="24" spans="1:210" x14ac:dyDescent="0.3">
      <c r="A24" t="s">
        <v>169</v>
      </c>
      <c r="B24" t="s">
        <v>159</v>
      </c>
      <c r="C24">
        <f>_xll.BDH($B24,$B$15,"1/1/2000","","Dir=H","Dts=H","Sort=A","Quote=C","QtTyp=Y","Days=T","Per=cm","DtFmt=D","UseDPDF=Y","cols=208;rows=1")</f>
        <v>90.1</v>
      </c>
      <c r="D24">
        <v>92.4</v>
      </c>
      <c r="E24">
        <v>93.3</v>
      </c>
      <c r="F24">
        <v>94.3</v>
      </c>
      <c r="G24">
        <v>96</v>
      </c>
      <c r="H24">
        <v>95.3</v>
      </c>
      <c r="I24">
        <v>94.3</v>
      </c>
      <c r="J24">
        <v>96</v>
      </c>
      <c r="K24">
        <v>95.9</v>
      </c>
      <c r="L24">
        <v>95.3</v>
      </c>
      <c r="M24">
        <v>95.8</v>
      </c>
      <c r="N24">
        <v>93.8</v>
      </c>
      <c r="O24">
        <v>92.5</v>
      </c>
      <c r="P24">
        <v>95</v>
      </c>
      <c r="Q24">
        <v>93.9</v>
      </c>
      <c r="R24">
        <v>93.4</v>
      </c>
      <c r="S24">
        <v>94.6</v>
      </c>
      <c r="T24">
        <v>94.5</v>
      </c>
      <c r="U24">
        <v>93.8</v>
      </c>
      <c r="V24">
        <v>96.1</v>
      </c>
      <c r="W24">
        <v>92.9</v>
      </c>
      <c r="X24">
        <v>93.7</v>
      </c>
      <c r="Y24">
        <v>92.2</v>
      </c>
      <c r="Z24">
        <v>92.7</v>
      </c>
      <c r="AA24">
        <v>93.2</v>
      </c>
      <c r="AB24">
        <v>93.9</v>
      </c>
      <c r="AC24">
        <v>93.9</v>
      </c>
      <c r="AD24">
        <v>92.9</v>
      </c>
      <c r="AE24">
        <v>93.7</v>
      </c>
      <c r="AF24">
        <v>93.1</v>
      </c>
      <c r="AG24">
        <v>92.4</v>
      </c>
      <c r="AH24">
        <v>93.7</v>
      </c>
      <c r="AI24">
        <v>93.2</v>
      </c>
      <c r="AJ24">
        <v>93.4</v>
      </c>
      <c r="AK24">
        <v>94</v>
      </c>
      <c r="AL24">
        <v>92.3</v>
      </c>
      <c r="AM24">
        <v>92.9</v>
      </c>
      <c r="AN24">
        <v>92.3</v>
      </c>
      <c r="AO24">
        <v>92.4</v>
      </c>
      <c r="AP24">
        <v>94.4</v>
      </c>
      <c r="AQ24">
        <v>91.6</v>
      </c>
      <c r="AR24">
        <v>93.3</v>
      </c>
      <c r="AS24">
        <v>94.4</v>
      </c>
      <c r="AT24">
        <v>92.8</v>
      </c>
      <c r="AU24">
        <v>90.9</v>
      </c>
      <c r="AV24">
        <v>93.5</v>
      </c>
      <c r="AW24">
        <v>91.8</v>
      </c>
      <c r="AX24">
        <v>94.1</v>
      </c>
      <c r="AY24">
        <v>93.1</v>
      </c>
      <c r="AZ24">
        <v>93.1</v>
      </c>
      <c r="BA24">
        <v>92.1</v>
      </c>
      <c r="BB24">
        <v>93.4</v>
      </c>
      <c r="BC24">
        <v>92</v>
      </c>
      <c r="BD24">
        <v>93.5</v>
      </c>
      <c r="BE24">
        <v>93.9</v>
      </c>
      <c r="BF24">
        <v>92.8</v>
      </c>
      <c r="BG24">
        <v>92.6</v>
      </c>
      <c r="BH24">
        <v>92.9</v>
      </c>
      <c r="BI24">
        <v>93.7</v>
      </c>
      <c r="BJ24">
        <v>94.1</v>
      </c>
      <c r="BK24">
        <v>94.4</v>
      </c>
      <c r="BL24">
        <v>95.3</v>
      </c>
      <c r="BM24">
        <v>95.9</v>
      </c>
      <c r="BN24">
        <v>95.1</v>
      </c>
      <c r="BO24">
        <v>96.1</v>
      </c>
      <c r="BP24">
        <v>96.3</v>
      </c>
      <c r="BQ24">
        <v>98.3</v>
      </c>
      <c r="BR24">
        <v>97</v>
      </c>
      <c r="BS24">
        <v>97.6</v>
      </c>
      <c r="BT24">
        <v>100</v>
      </c>
      <c r="BU24">
        <v>98.1</v>
      </c>
      <c r="BV24">
        <v>96.1</v>
      </c>
      <c r="BW24">
        <v>97.4</v>
      </c>
      <c r="BX24">
        <v>97.3</v>
      </c>
      <c r="BY24">
        <v>96.6</v>
      </c>
      <c r="BZ24">
        <v>98.6</v>
      </c>
      <c r="CA24">
        <v>99</v>
      </c>
      <c r="CB24">
        <v>98.7</v>
      </c>
      <c r="CC24">
        <v>99.3</v>
      </c>
      <c r="CD24">
        <v>99.2</v>
      </c>
      <c r="CE24">
        <v>98.4</v>
      </c>
      <c r="CF24">
        <v>99.3</v>
      </c>
      <c r="CG24">
        <v>100.6</v>
      </c>
      <c r="CH24">
        <v>100.5</v>
      </c>
      <c r="CI24">
        <v>100.4</v>
      </c>
      <c r="CJ24">
        <v>101.4</v>
      </c>
      <c r="CK24">
        <v>102.6</v>
      </c>
      <c r="CL24">
        <v>103.7</v>
      </c>
      <c r="CM24">
        <v>104.6</v>
      </c>
      <c r="CN24">
        <v>100.3</v>
      </c>
      <c r="CO24">
        <v>101.7</v>
      </c>
      <c r="CP24">
        <v>104.6</v>
      </c>
      <c r="CQ24">
        <v>105</v>
      </c>
      <c r="CR24">
        <v>103.1</v>
      </c>
      <c r="CS24">
        <v>102.2</v>
      </c>
      <c r="CT24">
        <v>103.4</v>
      </c>
      <c r="CU24">
        <v>104.5</v>
      </c>
      <c r="CV24">
        <v>103</v>
      </c>
      <c r="CW24">
        <v>102.8</v>
      </c>
      <c r="CX24">
        <v>100.4</v>
      </c>
      <c r="CY24">
        <v>100.3</v>
      </c>
      <c r="CZ24">
        <v>100.6</v>
      </c>
      <c r="DA24">
        <v>100.6</v>
      </c>
      <c r="DB24">
        <v>102.1</v>
      </c>
      <c r="DC24">
        <v>100.8</v>
      </c>
      <c r="DD24">
        <v>101.4</v>
      </c>
      <c r="DE24">
        <v>98.6</v>
      </c>
      <c r="DF24">
        <v>101.5</v>
      </c>
      <c r="DG24">
        <v>100.5</v>
      </c>
      <c r="DH24">
        <v>98.2</v>
      </c>
      <c r="DI24">
        <v>96.2</v>
      </c>
      <c r="DJ24">
        <v>97.8</v>
      </c>
      <c r="DK24">
        <v>97.5</v>
      </c>
      <c r="DL24">
        <v>96.5</v>
      </c>
      <c r="DM24">
        <v>96.1</v>
      </c>
      <c r="DN24">
        <v>96.6</v>
      </c>
      <c r="DO24">
        <v>98.9</v>
      </c>
      <c r="DP24">
        <v>96.8</v>
      </c>
      <c r="DQ24">
        <v>97.8</v>
      </c>
      <c r="DR24">
        <v>99.7</v>
      </c>
      <c r="DS24">
        <v>100.1</v>
      </c>
      <c r="DT24">
        <v>97.5</v>
      </c>
      <c r="DU24">
        <v>99.2</v>
      </c>
      <c r="DV24">
        <v>98.3</v>
      </c>
      <c r="DW24">
        <v>98.8</v>
      </c>
      <c r="DX24">
        <v>98.9</v>
      </c>
      <c r="DY24">
        <v>99.6</v>
      </c>
      <c r="DZ24">
        <v>100.3</v>
      </c>
      <c r="EA24">
        <v>101.3</v>
      </c>
      <c r="EB24">
        <v>100.4</v>
      </c>
      <c r="EC24">
        <v>101.2</v>
      </c>
      <c r="ED24">
        <v>98.8</v>
      </c>
      <c r="EE24">
        <v>100.7</v>
      </c>
      <c r="EF24">
        <v>102.5</v>
      </c>
      <c r="EG24">
        <v>102.2</v>
      </c>
      <c r="EH24">
        <v>102.7</v>
      </c>
      <c r="EI24">
        <v>102.4</v>
      </c>
      <c r="EJ24">
        <v>102.4</v>
      </c>
      <c r="EK24">
        <v>102.6</v>
      </c>
      <c r="EL24">
        <v>99.5</v>
      </c>
      <c r="EM24">
        <v>100.5</v>
      </c>
      <c r="EN24">
        <v>100.1</v>
      </c>
      <c r="EO24">
        <v>100.2</v>
      </c>
      <c r="EP24">
        <v>100.1</v>
      </c>
      <c r="EQ24">
        <v>98</v>
      </c>
      <c r="ER24">
        <v>98.6</v>
      </c>
      <c r="ES24">
        <v>101.3</v>
      </c>
      <c r="ET24">
        <v>96.7</v>
      </c>
      <c r="EU24">
        <v>99.9</v>
      </c>
      <c r="EV24">
        <v>99.9</v>
      </c>
      <c r="EW24">
        <v>99.1</v>
      </c>
      <c r="EX24">
        <v>100.2</v>
      </c>
      <c r="EY24">
        <v>100.9</v>
      </c>
      <c r="EZ24">
        <v>101.3</v>
      </c>
      <c r="FA24">
        <v>98.9</v>
      </c>
      <c r="FB24">
        <v>101.8</v>
      </c>
      <c r="FC24">
        <v>100.6</v>
      </c>
      <c r="FD24">
        <v>99.1</v>
      </c>
      <c r="FE24">
        <v>99.6</v>
      </c>
      <c r="FF24">
        <v>99.7</v>
      </c>
      <c r="FG24">
        <v>100.9</v>
      </c>
      <c r="FH24">
        <v>99.5</v>
      </c>
      <c r="FI24">
        <v>99.8</v>
      </c>
      <c r="FJ24">
        <v>100.6</v>
      </c>
      <c r="FK24">
        <v>100.6</v>
      </c>
      <c r="FL24">
        <v>101.2</v>
      </c>
      <c r="FM24">
        <v>102.1</v>
      </c>
      <c r="FN24">
        <v>103.7</v>
      </c>
      <c r="FO24">
        <v>102.5</v>
      </c>
      <c r="FP24">
        <v>102.2</v>
      </c>
      <c r="FQ24">
        <v>102.2</v>
      </c>
      <c r="FR24">
        <v>103.7</v>
      </c>
      <c r="FS24">
        <v>100.6</v>
      </c>
      <c r="FT24">
        <v>101.9</v>
      </c>
      <c r="FU24">
        <v>102.1</v>
      </c>
      <c r="FV24">
        <v>102</v>
      </c>
      <c r="FW24">
        <v>101.5</v>
      </c>
      <c r="FX24">
        <v>102.7</v>
      </c>
      <c r="FY24">
        <v>101.6</v>
      </c>
      <c r="FZ24">
        <v>103.6</v>
      </c>
      <c r="GA24">
        <v>101.7</v>
      </c>
      <c r="GB24">
        <v>100.8</v>
      </c>
      <c r="GC24">
        <v>102.3</v>
      </c>
      <c r="GD24">
        <v>101.2</v>
      </c>
      <c r="GE24">
        <v>102.3</v>
      </c>
      <c r="GF24">
        <v>104.6</v>
      </c>
      <c r="GG24">
        <v>104.1</v>
      </c>
      <c r="GH24">
        <v>102.2</v>
      </c>
      <c r="GI24">
        <v>100.4</v>
      </c>
      <c r="GJ24">
        <v>99.8</v>
      </c>
      <c r="GK24">
        <v>101.8</v>
      </c>
      <c r="GL24">
        <v>101.4</v>
      </c>
      <c r="GM24">
        <v>103.7</v>
      </c>
      <c r="GN24">
        <v>102.6</v>
      </c>
      <c r="GO24">
        <v>102.8</v>
      </c>
      <c r="GP24">
        <v>102.4</v>
      </c>
      <c r="GQ24">
        <v>103.6</v>
      </c>
      <c r="GR24">
        <v>103.3</v>
      </c>
      <c r="GS24">
        <v>102</v>
      </c>
      <c r="GT24">
        <v>103.8</v>
      </c>
      <c r="GU24">
        <v>103.5</v>
      </c>
      <c r="GV24">
        <v>102.9</v>
      </c>
      <c r="GW24">
        <v>104.2</v>
      </c>
      <c r="GX24">
        <v>100.9</v>
      </c>
      <c r="GY24">
        <v>102.4</v>
      </c>
      <c r="GZ24">
        <v>104.5</v>
      </c>
      <c r="HA24">
        <v>105.2</v>
      </c>
      <c r="HB24">
        <v>103.4</v>
      </c>
    </row>
    <row r="25" spans="1:210" x14ac:dyDescent="0.3">
      <c r="A25" t="s">
        <v>170</v>
      </c>
      <c r="B25" t="s">
        <v>165</v>
      </c>
      <c r="C25">
        <f>_xll.BDH($B25,$B$15,"1/1/2000","","Dir=H","Dts=H","Sort=A","Quote=C","QtTyp=Y","Days=T","Per=cm","DtFmt=D","UseDPDF=Y","cols=208;rows=1")</f>
        <v>84.1</v>
      </c>
      <c r="D25">
        <v>86.2</v>
      </c>
      <c r="E25">
        <v>85.9</v>
      </c>
      <c r="F25">
        <v>86.1</v>
      </c>
      <c r="G25">
        <v>88.7</v>
      </c>
      <c r="H25">
        <v>86</v>
      </c>
      <c r="I25">
        <v>88.1</v>
      </c>
      <c r="J25">
        <v>88.9</v>
      </c>
      <c r="K25">
        <v>88.7</v>
      </c>
      <c r="L25">
        <v>88.8</v>
      </c>
      <c r="M25">
        <v>89.7</v>
      </c>
      <c r="N25">
        <v>90.9</v>
      </c>
      <c r="O25">
        <v>89.6</v>
      </c>
      <c r="P25">
        <v>90.1</v>
      </c>
      <c r="Q25">
        <v>89.1</v>
      </c>
      <c r="R25">
        <v>86.7</v>
      </c>
      <c r="S25">
        <v>87.7</v>
      </c>
      <c r="T25">
        <v>87.9</v>
      </c>
      <c r="U25">
        <v>85.6</v>
      </c>
      <c r="V25">
        <v>86.9</v>
      </c>
      <c r="W25">
        <v>86.4</v>
      </c>
      <c r="X25">
        <v>85.4</v>
      </c>
      <c r="Y25">
        <v>84.6</v>
      </c>
      <c r="Z25">
        <v>84.2</v>
      </c>
      <c r="AA25">
        <v>84.5</v>
      </c>
      <c r="AB25">
        <v>85.7</v>
      </c>
      <c r="AC25">
        <v>86</v>
      </c>
      <c r="AD25">
        <v>85.9</v>
      </c>
      <c r="AE25">
        <v>85.9</v>
      </c>
      <c r="AF25">
        <v>86.7</v>
      </c>
      <c r="AG25">
        <v>86.5</v>
      </c>
      <c r="AH25">
        <v>87.6</v>
      </c>
      <c r="AI25">
        <v>87.3</v>
      </c>
      <c r="AJ25">
        <v>86.7</v>
      </c>
      <c r="AK25">
        <v>87.7</v>
      </c>
      <c r="AL25">
        <v>86.3</v>
      </c>
      <c r="AM25">
        <v>86.4</v>
      </c>
      <c r="AN25">
        <v>85.5</v>
      </c>
      <c r="AO25">
        <v>87</v>
      </c>
      <c r="AP25">
        <v>86.4</v>
      </c>
      <c r="AQ25">
        <v>86.2</v>
      </c>
      <c r="AR25">
        <v>86.3</v>
      </c>
      <c r="AS25">
        <v>86.9</v>
      </c>
      <c r="AT25">
        <v>85</v>
      </c>
      <c r="AU25">
        <v>85.5</v>
      </c>
      <c r="AV25">
        <v>88.2</v>
      </c>
      <c r="AW25">
        <v>88.1</v>
      </c>
      <c r="AX25">
        <v>88.6</v>
      </c>
      <c r="AY25">
        <v>88.9</v>
      </c>
      <c r="AZ25">
        <v>89.9</v>
      </c>
      <c r="BA25">
        <v>88.8</v>
      </c>
      <c r="BB25">
        <v>90.2</v>
      </c>
      <c r="BC25">
        <v>90</v>
      </c>
      <c r="BD25">
        <v>90.1</v>
      </c>
      <c r="BE25">
        <v>90.7</v>
      </c>
      <c r="BF25">
        <v>89.6</v>
      </c>
      <c r="BG25">
        <v>90.1</v>
      </c>
      <c r="BH25">
        <v>90.6</v>
      </c>
      <c r="BI25">
        <v>90.6</v>
      </c>
      <c r="BJ25">
        <v>90.2</v>
      </c>
      <c r="BK25">
        <v>93.4</v>
      </c>
      <c r="BL25">
        <v>90.7</v>
      </c>
      <c r="BM25">
        <v>90</v>
      </c>
      <c r="BN25">
        <v>92.1</v>
      </c>
      <c r="BO25">
        <v>91.1</v>
      </c>
      <c r="BP25">
        <v>91.8</v>
      </c>
      <c r="BQ25">
        <v>93.3</v>
      </c>
      <c r="BR25">
        <v>91.9</v>
      </c>
      <c r="BS25">
        <v>92.9</v>
      </c>
      <c r="BT25">
        <v>95.6</v>
      </c>
      <c r="BU25">
        <v>94.4</v>
      </c>
      <c r="BV25">
        <v>94.9</v>
      </c>
      <c r="BW25">
        <v>95.5</v>
      </c>
      <c r="BX25">
        <v>95.6</v>
      </c>
      <c r="BY25">
        <v>94.7</v>
      </c>
      <c r="BZ25">
        <v>97.8</v>
      </c>
      <c r="CA25">
        <v>99.5</v>
      </c>
      <c r="CB25">
        <v>99</v>
      </c>
      <c r="CC25">
        <v>99.8</v>
      </c>
      <c r="CD25">
        <v>102.4</v>
      </c>
      <c r="CE25">
        <v>101.6</v>
      </c>
      <c r="CF25">
        <v>101.4</v>
      </c>
      <c r="CG25">
        <v>102.1</v>
      </c>
      <c r="CH25">
        <v>105.1</v>
      </c>
      <c r="CI25">
        <v>104.5</v>
      </c>
      <c r="CJ25">
        <v>105.1</v>
      </c>
      <c r="CK25">
        <v>105.5</v>
      </c>
      <c r="CL25">
        <v>104.6</v>
      </c>
      <c r="CM25">
        <v>105.7</v>
      </c>
      <c r="CN25">
        <v>106.3</v>
      </c>
      <c r="CO25">
        <v>106.3</v>
      </c>
      <c r="CP25">
        <v>106.9</v>
      </c>
      <c r="CQ25">
        <v>107.7</v>
      </c>
      <c r="CR25">
        <v>107.4</v>
      </c>
      <c r="CS25">
        <v>107.2</v>
      </c>
      <c r="CT25">
        <v>109.9</v>
      </c>
      <c r="CU25">
        <v>109.3</v>
      </c>
      <c r="CV25">
        <v>110.3</v>
      </c>
      <c r="CW25">
        <v>110.4</v>
      </c>
      <c r="CX25">
        <v>110.1</v>
      </c>
      <c r="CY25">
        <v>108.4</v>
      </c>
      <c r="CZ25">
        <v>108.6</v>
      </c>
      <c r="DA25">
        <v>107.4</v>
      </c>
      <c r="DB25">
        <v>109.5</v>
      </c>
      <c r="DC25">
        <v>105.9</v>
      </c>
      <c r="DD25">
        <v>103.6</v>
      </c>
      <c r="DE25">
        <v>97.1</v>
      </c>
      <c r="DF25">
        <v>90.2</v>
      </c>
      <c r="DG25">
        <v>84.4</v>
      </c>
      <c r="DH25">
        <v>83.8</v>
      </c>
      <c r="DI25">
        <v>82.2</v>
      </c>
      <c r="DJ25">
        <v>80.599999999999994</v>
      </c>
      <c r="DK25">
        <v>83.7</v>
      </c>
      <c r="DL25">
        <v>85.6</v>
      </c>
      <c r="DM25">
        <v>86.1</v>
      </c>
      <c r="DN25">
        <v>88.4</v>
      </c>
      <c r="DO25">
        <v>90.8</v>
      </c>
      <c r="DP25">
        <v>91.3</v>
      </c>
      <c r="DQ25">
        <v>92.4</v>
      </c>
      <c r="DR25">
        <v>91.4</v>
      </c>
      <c r="DS25">
        <v>92.7</v>
      </c>
      <c r="DT25">
        <v>92.7</v>
      </c>
      <c r="DU25">
        <v>95</v>
      </c>
      <c r="DV25">
        <v>98.2</v>
      </c>
      <c r="DW25">
        <v>100.6</v>
      </c>
      <c r="DX25">
        <v>100.2</v>
      </c>
      <c r="DY25">
        <v>100.5</v>
      </c>
      <c r="DZ25">
        <v>102.3</v>
      </c>
      <c r="EA25">
        <v>102</v>
      </c>
      <c r="EB25">
        <v>103.7</v>
      </c>
      <c r="EC25">
        <v>103.5</v>
      </c>
      <c r="ED25">
        <v>102.4</v>
      </c>
      <c r="EE25">
        <v>105.5</v>
      </c>
      <c r="EF25">
        <v>106.2</v>
      </c>
      <c r="EG25">
        <v>106.6</v>
      </c>
      <c r="EH25">
        <v>107.5</v>
      </c>
      <c r="EI25">
        <v>107.6</v>
      </c>
      <c r="EJ25">
        <v>107</v>
      </c>
      <c r="EK25">
        <v>108.9</v>
      </c>
      <c r="EL25">
        <v>108.9</v>
      </c>
      <c r="EM25">
        <v>106.8</v>
      </c>
      <c r="EN25">
        <v>107.2</v>
      </c>
      <c r="EO25">
        <v>106.5</v>
      </c>
      <c r="EP25">
        <v>104.5</v>
      </c>
      <c r="EQ25">
        <v>105.2</v>
      </c>
      <c r="ER25">
        <v>105</v>
      </c>
      <c r="ES25">
        <v>105.2</v>
      </c>
      <c r="ET25">
        <v>105.3</v>
      </c>
      <c r="EU25">
        <v>106</v>
      </c>
      <c r="EV25">
        <v>105.6</v>
      </c>
      <c r="EW25">
        <v>105.7</v>
      </c>
      <c r="EX25">
        <v>105.4</v>
      </c>
      <c r="EY25">
        <v>104</v>
      </c>
      <c r="EZ25">
        <v>103.5</v>
      </c>
      <c r="FA25">
        <v>102.3</v>
      </c>
      <c r="FB25">
        <v>101.8</v>
      </c>
      <c r="FC25">
        <v>102.5</v>
      </c>
      <c r="FD25">
        <v>102</v>
      </c>
      <c r="FE25">
        <v>103.8</v>
      </c>
      <c r="FF25">
        <v>103.1</v>
      </c>
      <c r="FG25">
        <v>104.5</v>
      </c>
      <c r="FH25">
        <v>104.9</v>
      </c>
      <c r="FI25">
        <v>104.6</v>
      </c>
      <c r="FJ25">
        <v>104.4</v>
      </c>
      <c r="FK25">
        <v>104.9</v>
      </c>
      <c r="FL25">
        <v>105.9</v>
      </c>
      <c r="FM25">
        <v>106.3</v>
      </c>
      <c r="FN25">
        <v>106.6</v>
      </c>
      <c r="FO25">
        <v>106.4</v>
      </c>
      <c r="FP25">
        <v>107.2</v>
      </c>
      <c r="FQ25">
        <v>107.1</v>
      </c>
      <c r="FR25">
        <v>107.1</v>
      </c>
      <c r="FS25">
        <v>105.2</v>
      </c>
      <c r="FT25">
        <v>105.8</v>
      </c>
      <c r="FU25">
        <v>106.8</v>
      </c>
      <c r="FV25">
        <v>105.1</v>
      </c>
      <c r="FW25">
        <v>105.4</v>
      </c>
      <c r="FX25">
        <v>106.1</v>
      </c>
      <c r="FY25">
        <v>105.8</v>
      </c>
      <c r="FZ25">
        <v>107.4</v>
      </c>
      <c r="GA25">
        <v>106.3</v>
      </c>
      <c r="GB25">
        <v>106.1</v>
      </c>
      <c r="GC25">
        <v>106.1</v>
      </c>
      <c r="GD25">
        <v>106.3</v>
      </c>
      <c r="GE25">
        <v>106.2</v>
      </c>
      <c r="GF25">
        <v>106.6</v>
      </c>
      <c r="GG25">
        <v>106.3</v>
      </c>
      <c r="GH25">
        <v>105.7</v>
      </c>
      <c r="GI25">
        <v>106</v>
      </c>
      <c r="GJ25">
        <v>105.4</v>
      </c>
      <c r="GK25">
        <v>105.9</v>
      </c>
      <c r="GL25">
        <v>107.2</v>
      </c>
      <c r="GM25">
        <v>107.5</v>
      </c>
      <c r="GN25">
        <v>108.3</v>
      </c>
      <c r="GO25">
        <v>106.8</v>
      </c>
      <c r="GP25">
        <v>107.3</v>
      </c>
      <c r="GQ25">
        <v>106.8</v>
      </c>
      <c r="GR25">
        <v>106.6</v>
      </c>
      <c r="GS25">
        <v>105.7</v>
      </c>
      <c r="GT25">
        <v>107.6</v>
      </c>
      <c r="GU25">
        <v>107.7</v>
      </c>
      <c r="GV25">
        <v>107.3</v>
      </c>
      <c r="GW25">
        <v>108.2</v>
      </c>
      <c r="GX25">
        <v>107.5</v>
      </c>
      <c r="GY25">
        <v>108.6</v>
      </c>
      <c r="GZ25">
        <v>108.9</v>
      </c>
      <c r="HA25">
        <v>109.3</v>
      </c>
      <c r="HB25">
        <v>110.4</v>
      </c>
    </row>
    <row r="26" spans="1:210" x14ac:dyDescent="0.3">
      <c r="A26" t="s">
        <v>171</v>
      </c>
      <c r="B26" t="s">
        <v>166</v>
      </c>
      <c r="C26">
        <f>_xll.BDH($B26,$B$15,"1/1/2000","","Dir=H","Dts=H","Sort=A","Quote=C","QtTyp=Y","Days=T","Per=cm","DtFmt=D","UseDPDF=Y","cols=208;rows=1")</f>
        <v>80.900000000000006</v>
      </c>
      <c r="D26">
        <v>82.3</v>
      </c>
      <c r="E26">
        <v>83</v>
      </c>
      <c r="F26">
        <v>84.8</v>
      </c>
      <c r="G26">
        <v>86.4</v>
      </c>
      <c r="H26">
        <v>84.5</v>
      </c>
      <c r="I26">
        <v>86.8</v>
      </c>
      <c r="J26">
        <v>87.4</v>
      </c>
      <c r="K26">
        <v>88.1</v>
      </c>
      <c r="L26">
        <v>87.4</v>
      </c>
      <c r="M26">
        <v>87.9</v>
      </c>
      <c r="N26">
        <v>89.1</v>
      </c>
      <c r="O26">
        <v>90</v>
      </c>
      <c r="P26">
        <v>90.8</v>
      </c>
      <c r="Q26">
        <v>89.4</v>
      </c>
      <c r="R26">
        <v>87.9</v>
      </c>
      <c r="S26">
        <v>88.6</v>
      </c>
      <c r="T26">
        <v>88.8</v>
      </c>
      <c r="U26">
        <v>85.7</v>
      </c>
      <c r="V26">
        <v>88.9</v>
      </c>
      <c r="W26">
        <v>88.3</v>
      </c>
      <c r="X26">
        <v>85.2</v>
      </c>
      <c r="Y26">
        <v>84.4</v>
      </c>
      <c r="Z26">
        <v>85.3</v>
      </c>
      <c r="AA26">
        <v>86.1</v>
      </c>
      <c r="AB26">
        <v>85.2</v>
      </c>
      <c r="AC26">
        <v>85.9</v>
      </c>
      <c r="AD26">
        <v>86.6</v>
      </c>
      <c r="AE26">
        <v>84.6</v>
      </c>
      <c r="AF26">
        <v>88.9</v>
      </c>
      <c r="AG26">
        <v>85.7</v>
      </c>
      <c r="AH26">
        <v>89</v>
      </c>
      <c r="AI26">
        <v>87.2</v>
      </c>
      <c r="AJ26">
        <v>85.7</v>
      </c>
      <c r="AK26">
        <v>88.8</v>
      </c>
      <c r="AL26">
        <v>86.7</v>
      </c>
      <c r="AM26">
        <v>88.3</v>
      </c>
      <c r="AN26">
        <v>89.2</v>
      </c>
      <c r="AO26">
        <v>87.9</v>
      </c>
      <c r="AP26">
        <v>86.6</v>
      </c>
      <c r="AQ26">
        <v>86.4</v>
      </c>
      <c r="AR26">
        <v>84.4</v>
      </c>
      <c r="AS26">
        <v>87.9</v>
      </c>
      <c r="AT26">
        <v>85.6</v>
      </c>
      <c r="AU26">
        <v>85.4</v>
      </c>
      <c r="AV26">
        <v>87.7</v>
      </c>
      <c r="AW26">
        <v>91</v>
      </c>
      <c r="AX26">
        <v>90.4</v>
      </c>
      <c r="AY26">
        <v>88.6</v>
      </c>
      <c r="AZ26">
        <v>88.6</v>
      </c>
      <c r="BA26">
        <v>89.1</v>
      </c>
      <c r="BB26">
        <v>90.2</v>
      </c>
      <c r="BC26">
        <v>92.8</v>
      </c>
      <c r="BD26">
        <v>90.6</v>
      </c>
      <c r="BE26">
        <v>92.5</v>
      </c>
      <c r="BF26">
        <v>92.4</v>
      </c>
      <c r="BG26">
        <v>91.4</v>
      </c>
      <c r="BH26">
        <v>93.8</v>
      </c>
      <c r="BI26">
        <v>90</v>
      </c>
      <c r="BJ26">
        <v>89.6</v>
      </c>
      <c r="BK26">
        <v>92.4</v>
      </c>
      <c r="BL26">
        <v>91.1</v>
      </c>
      <c r="BM26">
        <v>94.1</v>
      </c>
      <c r="BN26">
        <v>94.3</v>
      </c>
      <c r="BO26">
        <v>92.3</v>
      </c>
      <c r="BP26">
        <v>96</v>
      </c>
      <c r="BQ26">
        <v>97.4</v>
      </c>
      <c r="BR26">
        <v>92.7</v>
      </c>
      <c r="BS26">
        <v>98</v>
      </c>
      <c r="BT26">
        <v>98.7</v>
      </c>
      <c r="BU26">
        <v>97.7</v>
      </c>
      <c r="BV26">
        <v>97.6</v>
      </c>
      <c r="BW26">
        <v>97.5</v>
      </c>
      <c r="BX26">
        <v>98.8</v>
      </c>
      <c r="BY26">
        <v>97.9</v>
      </c>
      <c r="BZ26">
        <v>99.1</v>
      </c>
      <c r="CA26">
        <v>100.9</v>
      </c>
      <c r="CB26">
        <v>100.3</v>
      </c>
      <c r="CC26">
        <v>103.3</v>
      </c>
      <c r="CD26">
        <v>102.2</v>
      </c>
      <c r="CE26">
        <v>103.4</v>
      </c>
      <c r="CF26">
        <v>102.6</v>
      </c>
      <c r="CG26">
        <v>105.8</v>
      </c>
      <c r="CH26">
        <v>104.9</v>
      </c>
      <c r="CI26">
        <v>106.9</v>
      </c>
      <c r="CJ26">
        <v>107.2</v>
      </c>
      <c r="CK26">
        <v>107.5</v>
      </c>
      <c r="CL26">
        <v>106.1</v>
      </c>
      <c r="CM26">
        <v>109</v>
      </c>
      <c r="CN26">
        <v>109.9</v>
      </c>
      <c r="CO26">
        <v>111.3</v>
      </c>
      <c r="CP26">
        <v>110.1</v>
      </c>
      <c r="CQ26">
        <v>111.6</v>
      </c>
      <c r="CR26">
        <v>113.1</v>
      </c>
      <c r="CS26">
        <v>113.1</v>
      </c>
      <c r="CT26">
        <v>112.9</v>
      </c>
      <c r="CU26">
        <v>116.9</v>
      </c>
      <c r="CV26">
        <v>115.7</v>
      </c>
      <c r="CW26">
        <v>113.8</v>
      </c>
      <c r="CX26">
        <v>115.7</v>
      </c>
      <c r="CY26">
        <v>112.4</v>
      </c>
      <c r="CZ26">
        <v>114.6</v>
      </c>
      <c r="DA26">
        <v>111.8</v>
      </c>
      <c r="DB26">
        <v>114.3</v>
      </c>
      <c r="DC26">
        <v>112.3</v>
      </c>
      <c r="DD26">
        <v>108.4</v>
      </c>
      <c r="DE26">
        <v>105.3</v>
      </c>
      <c r="DF26">
        <v>101.9</v>
      </c>
      <c r="DG26">
        <v>89.5</v>
      </c>
      <c r="DH26">
        <v>84.4</v>
      </c>
      <c r="DI26">
        <v>87.8</v>
      </c>
      <c r="DJ26">
        <v>82.3</v>
      </c>
      <c r="DK26">
        <v>88.7</v>
      </c>
      <c r="DL26">
        <v>89.1</v>
      </c>
      <c r="DM26">
        <v>86.3</v>
      </c>
      <c r="DN26">
        <v>86.9</v>
      </c>
      <c r="DO26">
        <v>93.1</v>
      </c>
      <c r="DP26">
        <v>88.6</v>
      </c>
      <c r="DQ26">
        <v>89.4</v>
      </c>
      <c r="DR26">
        <v>89.8</v>
      </c>
      <c r="DS26">
        <v>90.2</v>
      </c>
      <c r="DT26">
        <v>89.7</v>
      </c>
      <c r="DU26">
        <v>94</v>
      </c>
      <c r="DV26">
        <v>95.2</v>
      </c>
      <c r="DW26">
        <v>99.5</v>
      </c>
      <c r="DX26">
        <v>99.2</v>
      </c>
      <c r="DY26">
        <v>97.2</v>
      </c>
      <c r="DZ26">
        <v>99.2</v>
      </c>
      <c r="EA26">
        <v>102.7</v>
      </c>
      <c r="EB26">
        <v>106.3</v>
      </c>
      <c r="EC26">
        <v>105.2</v>
      </c>
      <c r="ED26">
        <v>110.8</v>
      </c>
      <c r="EE26">
        <v>106.9</v>
      </c>
      <c r="EF26">
        <v>108.5</v>
      </c>
      <c r="EG26">
        <v>109.8</v>
      </c>
      <c r="EH26">
        <v>110.1</v>
      </c>
      <c r="EI26">
        <v>113.1</v>
      </c>
      <c r="EJ26">
        <v>110.2</v>
      </c>
      <c r="EK26">
        <v>115.1</v>
      </c>
      <c r="EL26">
        <v>115.2</v>
      </c>
      <c r="EM26">
        <v>112.4</v>
      </c>
      <c r="EN26">
        <v>114.8</v>
      </c>
      <c r="EO26">
        <v>113.8</v>
      </c>
      <c r="EP26">
        <v>112.4</v>
      </c>
      <c r="EQ26">
        <v>113.6</v>
      </c>
      <c r="ER26">
        <v>113.5</v>
      </c>
      <c r="ES26">
        <v>115.5</v>
      </c>
      <c r="ET26">
        <v>112.2</v>
      </c>
      <c r="EU26">
        <v>115.2</v>
      </c>
      <c r="EV26">
        <v>112.7</v>
      </c>
      <c r="EW26">
        <v>115.6</v>
      </c>
      <c r="EX26">
        <v>115.2</v>
      </c>
      <c r="EY26">
        <v>113.4</v>
      </c>
      <c r="EZ26">
        <v>110.2</v>
      </c>
      <c r="FA26">
        <v>110.7</v>
      </c>
      <c r="FB26">
        <v>112.1</v>
      </c>
      <c r="FC26">
        <v>108.9</v>
      </c>
      <c r="FD26">
        <v>111.7</v>
      </c>
      <c r="FE26">
        <v>113.1</v>
      </c>
      <c r="FF26">
        <v>114.8</v>
      </c>
      <c r="FG26">
        <v>111.7</v>
      </c>
      <c r="FH26">
        <v>115.5</v>
      </c>
      <c r="FI26">
        <v>111.5</v>
      </c>
      <c r="FJ26">
        <v>117.4</v>
      </c>
      <c r="FK26">
        <v>115.2</v>
      </c>
      <c r="FL26">
        <v>112.5</v>
      </c>
      <c r="FM26">
        <v>117.4</v>
      </c>
      <c r="FN26">
        <v>117</v>
      </c>
      <c r="FO26">
        <v>116.5</v>
      </c>
      <c r="FP26">
        <v>116.1</v>
      </c>
      <c r="FQ26">
        <v>117</v>
      </c>
      <c r="FR26">
        <v>115.5</v>
      </c>
      <c r="FS26">
        <v>116.4</v>
      </c>
      <c r="FT26">
        <v>115.6</v>
      </c>
      <c r="FU26">
        <v>119.8</v>
      </c>
      <c r="FV26">
        <v>111.4</v>
      </c>
      <c r="FW26">
        <v>117.2</v>
      </c>
      <c r="FX26">
        <v>116.4</v>
      </c>
      <c r="FY26">
        <v>117.5</v>
      </c>
      <c r="FZ26">
        <v>119.3</v>
      </c>
      <c r="GA26">
        <v>116.5</v>
      </c>
      <c r="GB26">
        <v>117.2</v>
      </c>
      <c r="GC26">
        <v>117</v>
      </c>
      <c r="GD26">
        <v>117.8</v>
      </c>
      <c r="GE26">
        <v>118.9</v>
      </c>
      <c r="GF26">
        <v>117.1</v>
      </c>
      <c r="GG26">
        <v>120.2</v>
      </c>
      <c r="GH26">
        <v>116.5</v>
      </c>
      <c r="GI26">
        <v>117.3</v>
      </c>
      <c r="GJ26">
        <v>119.1</v>
      </c>
      <c r="GK26">
        <v>116.5</v>
      </c>
      <c r="GL26">
        <v>117.6</v>
      </c>
      <c r="GM26">
        <v>121.3</v>
      </c>
      <c r="GN26">
        <v>119.4</v>
      </c>
      <c r="GO26">
        <v>118.9</v>
      </c>
      <c r="GP26">
        <v>120</v>
      </c>
      <c r="GQ26">
        <v>116.5</v>
      </c>
      <c r="GR26">
        <v>120.8</v>
      </c>
      <c r="GS26">
        <v>116.8</v>
      </c>
      <c r="GT26">
        <v>120.9</v>
      </c>
      <c r="GU26">
        <v>119.6</v>
      </c>
      <c r="GV26">
        <v>120.3</v>
      </c>
      <c r="GW26">
        <v>120.6</v>
      </c>
      <c r="GX26">
        <v>116.7</v>
      </c>
      <c r="GY26">
        <v>120</v>
      </c>
      <c r="GZ26">
        <v>121.5</v>
      </c>
      <c r="HA26">
        <v>121.5</v>
      </c>
      <c r="HB26">
        <v>121.9</v>
      </c>
    </row>
    <row r="28" spans="1:210" x14ac:dyDescent="0.3">
      <c r="A28" t="s">
        <v>2</v>
      </c>
      <c r="B28" t="s">
        <v>2</v>
      </c>
    </row>
    <row r="29" spans="1:210" x14ac:dyDescent="0.3">
      <c r="A29" t="s">
        <v>122</v>
      </c>
      <c r="B29" t="s">
        <v>2</v>
      </c>
    </row>
    <row r="30" spans="1:210" x14ac:dyDescent="0.3">
      <c r="A30" t="s">
        <v>39</v>
      </c>
      <c r="B30" t="s">
        <v>2</v>
      </c>
    </row>
    <row r="31" spans="1:210" x14ac:dyDescent="0.3">
      <c r="A31" t="s">
        <v>4</v>
      </c>
      <c r="B31" s="7" t="s">
        <v>38</v>
      </c>
      <c r="C31" s="7">
        <f>_xll.BDH($B$16,$B$15,"1/1/2000","","Dir=H","Dts=S","Sort=A","Quote=C","QtTyp=Y","Days=T","Per=cm","DtFmt=D","UseDPDF=Y","cols=208;rows=2")</f>
        <v>36556</v>
      </c>
      <c r="D31" s="7">
        <v>36585</v>
      </c>
      <c r="E31" s="7">
        <v>36616</v>
      </c>
      <c r="F31" s="7">
        <v>36646</v>
      </c>
      <c r="G31" s="7">
        <v>36677</v>
      </c>
      <c r="H31" s="7">
        <v>36707</v>
      </c>
      <c r="I31" s="7">
        <v>36738</v>
      </c>
      <c r="J31" s="7">
        <v>36769</v>
      </c>
      <c r="K31" s="7">
        <v>36799</v>
      </c>
      <c r="L31" s="7">
        <v>36830</v>
      </c>
      <c r="M31" s="7">
        <v>36860</v>
      </c>
      <c r="N31" s="7">
        <v>36891</v>
      </c>
      <c r="O31" s="7">
        <v>36922</v>
      </c>
      <c r="P31" s="7">
        <v>36950</v>
      </c>
      <c r="Q31" s="7">
        <v>36981</v>
      </c>
      <c r="R31" s="7">
        <v>37011</v>
      </c>
      <c r="S31" s="7">
        <v>37042</v>
      </c>
      <c r="T31" s="7">
        <v>37072</v>
      </c>
      <c r="U31" s="7">
        <v>37103</v>
      </c>
      <c r="V31" s="7">
        <v>37134</v>
      </c>
      <c r="W31" s="7">
        <v>37164</v>
      </c>
      <c r="X31" s="7">
        <v>37195</v>
      </c>
      <c r="Y31" s="7">
        <v>37225</v>
      </c>
      <c r="Z31" s="7">
        <v>37256</v>
      </c>
      <c r="AA31" s="7">
        <v>37287</v>
      </c>
      <c r="AB31" s="7">
        <v>37315</v>
      </c>
      <c r="AC31" s="7">
        <v>37346</v>
      </c>
      <c r="AD31" s="7">
        <v>37376</v>
      </c>
      <c r="AE31" s="7">
        <v>37407</v>
      </c>
      <c r="AF31" s="7">
        <v>37437</v>
      </c>
      <c r="AG31" s="7">
        <v>37468</v>
      </c>
      <c r="AH31" s="7">
        <v>37499</v>
      </c>
      <c r="AI31" s="7">
        <v>37529</v>
      </c>
      <c r="AJ31" s="7">
        <v>37560</v>
      </c>
      <c r="AK31" s="7">
        <v>37590</v>
      </c>
      <c r="AL31" s="7">
        <v>37621</v>
      </c>
      <c r="AM31" s="7">
        <v>37652</v>
      </c>
      <c r="AN31" s="7">
        <v>37680</v>
      </c>
      <c r="AO31" s="7">
        <v>37711</v>
      </c>
      <c r="AP31" s="7">
        <v>37741</v>
      </c>
      <c r="AQ31" s="7">
        <v>37772</v>
      </c>
      <c r="AR31" s="7">
        <v>37802</v>
      </c>
      <c r="AS31" s="7">
        <v>37833</v>
      </c>
      <c r="AT31" s="7">
        <v>37864</v>
      </c>
      <c r="AU31" s="7">
        <v>37894</v>
      </c>
      <c r="AV31" s="7">
        <v>37925</v>
      </c>
      <c r="AW31" s="7">
        <v>37955</v>
      </c>
      <c r="AX31" s="7">
        <v>37986</v>
      </c>
      <c r="AY31" s="7">
        <v>38017</v>
      </c>
      <c r="AZ31" s="7">
        <v>38046</v>
      </c>
      <c r="BA31" s="7">
        <v>38077</v>
      </c>
      <c r="BB31" s="7">
        <v>38107</v>
      </c>
      <c r="BC31" s="7">
        <v>38138</v>
      </c>
      <c r="BD31" s="7">
        <v>38168</v>
      </c>
      <c r="BE31" s="7">
        <v>38199</v>
      </c>
      <c r="BF31" s="7">
        <v>38230</v>
      </c>
      <c r="BG31" s="7">
        <v>38260</v>
      </c>
      <c r="BH31" s="7">
        <v>38291</v>
      </c>
      <c r="BI31" s="7">
        <v>38321</v>
      </c>
      <c r="BJ31" s="7">
        <v>38352</v>
      </c>
      <c r="BK31" s="7">
        <v>38383</v>
      </c>
      <c r="BL31" s="7">
        <v>38411</v>
      </c>
      <c r="BM31" s="7">
        <v>38442</v>
      </c>
      <c r="BN31" s="7">
        <v>38472</v>
      </c>
      <c r="BO31" s="7">
        <v>38503</v>
      </c>
      <c r="BP31" s="7">
        <v>38533</v>
      </c>
      <c r="BQ31" s="7">
        <v>38564</v>
      </c>
      <c r="BR31" s="7">
        <v>38595</v>
      </c>
      <c r="BS31" s="7">
        <v>38625</v>
      </c>
      <c r="BT31" s="7">
        <v>38656</v>
      </c>
      <c r="BU31" s="7">
        <v>38686</v>
      </c>
      <c r="BV31" s="7">
        <v>38717</v>
      </c>
      <c r="BW31" s="7">
        <v>38748</v>
      </c>
      <c r="BX31" s="7">
        <v>38776</v>
      </c>
      <c r="BY31" s="7">
        <v>38807</v>
      </c>
      <c r="BZ31" s="7">
        <v>38837</v>
      </c>
      <c r="CA31" s="7">
        <v>38868</v>
      </c>
      <c r="CB31" s="7">
        <v>38898</v>
      </c>
      <c r="CC31" s="7">
        <v>38929</v>
      </c>
      <c r="CD31" s="7">
        <v>38960</v>
      </c>
      <c r="CE31" s="7">
        <v>38990</v>
      </c>
      <c r="CF31" s="7">
        <v>39021</v>
      </c>
      <c r="CG31" s="7">
        <v>39051</v>
      </c>
      <c r="CH31" s="7">
        <v>39082</v>
      </c>
      <c r="CI31" s="7">
        <v>39113</v>
      </c>
      <c r="CJ31" s="7">
        <v>39141</v>
      </c>
      <c r="CK31" s="7">
        <v>39172</v>
      </c>
      <c r="CL31" s="7">
        <v>39202</v>
      </c>
      <c r="CM31" s="7">
        <v>39233</v>
      </c>
      <c r="CN31" s="7">
        <v>39263</v>
      </c>
      <c r="CO31" s="7">
        <v>39294</v>
      </c>
      <c r="CP31" s="7">
        <v>39325</v>
      </c>
      <c r="CQ31" s="7">
        <v>39355</v>
      </c>
      <c r="CR31" s="7">
        <v>39386</v>
      </c>
      <c r="CS31" s="7">
        <v>39416</v>
      </c>
      <c r="CT31" s="7">
        <v>39447</v>
      </c>
      <c r="CU31" s="7">
        <v>39478</v>
      </c>
      <c r="CV31" s="7">
        <v>39507</v>
      </c>
      <c r="CW31" s="7">
        <v>39538</v>
      </c>
      <c r="CX31" s="7">
        <v>39568</v>
      </c>
      <c r="CY31" s="7">
        <v>39599</v>
      </c>
      <c r="CZ31" s="7">
        <v>39629</v>
      </c>
      <c r="DA31" s="7">
        <v>39660</v>
      </c>
      <c r="DB31" s="7">
        <v>39691</v>
      </c>
      <c r="DC31" s="7">
        <v>39721</v>
      </c>
      <c r="DD31" s="7">
        <v>39752</v>
      </c>
      <c r="DE31" s="7">
        <v>39782</v>
      </c>
      <c r="DF31" s="7">
        <v>39813</v>
      </c>
      <c r="DG31" s="7">
        <v>39844</v>
      </c>
      <c r="DH31" s="7">
        <v>39872</v>
      </c>
      <c r="DI31" s="7">
        <v>39903</v>
      </c>
      <c r="DJ31" s="7">
        <v>39933</v>
      </c>
      <c r="DK31" s="7">
        <v>39964</v>
      </c>
      <c r="DL31" s="7">
        <v>39994</v>
      </c>
      <c r="DM31" s="7">
        <v>40025</v>
      </c>
      <c r="DN31" s="7">
        <v>40056</v>
      </c>
      <c r="DO31" s="7">
        <v>40086</v>
      </c>
      <c r="DP31" s="7">
        <v>40117</v>
      </c>
      <c r="DQ31" s="7">
        <v>40147</v>
      </c>
      <c r="DR31" s="7">
        <v>40178</v>
      </c>
      <c r="DS31" s="7">
        <v>40209</v>
      </c>
      <c r="DT31" s="7">
        <v>40237</v>
      </c>
      <c r="DU31" s="7">
        <v>40268</v>
      </c>
      <c r="DV31" s="7">
        <v>40298</v>
      </c>
      <c r="DW31" s="7">
        <v>40329</v>
      </c>
      <c r="DX31" s="7">
        <v>40359</v>
      </c>
      <c r="DY31" s="7">
        <v>40390</v>
      </c>
      <c r="DZ31" s="7">
        <v>40421</v>
      </c>
      <c r="EA31" s="7">
        <v>40451</v>
      </c>
      <c r="EB31" s="7">
        <v>40482</v>
      </c>
      <c r="EC31" s="7">
        <v>40512</v>
      </c>
      <c r="ED31" s="7">
        <v>40543</v>
      </c>
      <c r="EE31" s="7">
        <v>40574</v>
      </c>
      <c r="EF31" s="7">
        <v>40602</v>
      </c>
      <c r="EG31" s="7">
        <v>40633</v>
      </c>
      <c r="EH31" s="7">
        <v>40663</v>
      </c>
      <c r="EI31" s="7">
        <v>40694</v>
      </c>
      <c r="EJ31" s="7">
        <v>40724</v>
      </c>
      <c r="EK31" s="7">
        <v>40755</v>
      </c>
      <c r="EL31" s="7">
        <v>40786</v>
      </c>
      <c r="EM31" s="7">
        <v>40816</v>
      </c>
      <c r="EN31" s="7">
        <v>40847</v>
      </c>
      <c r="EO31" s="7">
        <v>40877</v>
      </c>
      <c r="EP31" s="7">
        <v>40908</v>
      </c>
      <c r="EQ31" s="7">
        <v>40939</v>
      </c>
      <c r="ER31" s="7">
        <v>40968</v>
      </c>
      <c r="ES31" s="7">
        <v>40999</v>
      </c>
      <c r="ET31" s="7">
        <v>41029</v>
      </c>
      <c r="EU31" s="7">
        <v>41060</v>
      </c>
      <c r="EV31" s="7">
        <v>41090</v>
      </c>
      <c r="EW31" s="7">
        <v>41121</v>
      </c>
      <c r="EX31" s="7">
        <v>41152</v>
      </c>
      <c r="EY31" s="7">
        <v>41182</v>
      </c>
      <c r="EZ31" s="7">
        <v>41213</v>
      </c>
      <c r="FA31" s="7">
        <v>41243</v>
      </c>
      <c r="FB31" s="7">
        <v>41274</v>
      </c>
      <c r="FC31" s="7">
        <v>41305</v>
      </c>
      <c r="FD31" s="7">
        <v>41333</v>
      </c>
      <c r="FE31" s="7">
        <v>41364</v>
      </c>
      <c r="FF31" s="7">
        <v>41394</v>
      </c>
      <c r="FG31" s="7">
        <v>41425</v>
      </c>
      <c r="FH31" s="7">
        <v>41455</v>
      </c>
      <c r="FI31" s="7">
        <v>41486</v>
      </c>
      <c r="FJ31" s="7">
        <v>41517</v>
      </c>
      <c r="FK31" s="7">
        <v>41547</v>
      </c>
      <c r="FL31" s="7">
        <v>41578</v>
      </c>
      <c r="FM31" s="7">
        <v>41608</v>
      </c>
      <c r="FN31" s="7">
        <v>41639</v>
      </c>
      <c r="FO31" s="7">
        <v>41670</v>
      </c>
      <c r="FP31" s="7">
        <v>41698</v>
      </c>
      <c r="FQ31" s="7">
        <v>41729</v>
      </c>
      <c r="FR31" s="7">
        <v>41759</v>
      </c>
      <c r="FS31" s="7">
        <v>41790</v>
      </c>
      <c r="FT31" s="7">
        <v>41820</v>
      </c>
      <c r="FU31" s="7">
        <v>41851</v>
      </c>
      <c r="FV31" s="7">
        <v>41882</v>
      </c>
      <c r="FW31" s="7">
        <v>41912</v>
      </c>
      <c r="FX31" s="7">
        <v>41943</v>
      </c>
      <c r="FY31" s="7">
        <v>41973</v>
      </c>
      <c r="FZ31" s="7">
        <v>42004</v>
      </c>
      <c r="GA31" s="7">
        <v>42035</v>
      </c>
      <c r="GB31" s="7">
        <v>42063</v>
      </c>
      <c r="GC31" s="6">
        <v>42094</v>
      </c>
      <c r="GD31" s="6">
        <v>42124</v>
      </c>
      <c r="GE31" s="6">
        <v>42155</v>
      </c>
      <c r="GF31" s="6">
        <v>42185</v>
      </c>
      <c r="GG31" s="6">
        <v>42216</v>
      </c>
      <c r="GH31" s="6">
        <v>42247</v>
      </c>
      <c r="GI31" s="6">
        <v>42277</v>
      </c>
      <c r="GJ31" s="6">
        <v>42308</v>
      </c>
      <c r="GK31" s="6">
        <v>42338</v>
      </c>
      <c r="GL31" s="6">
        <v>42369</v>
      </c>
      <c r="GM31" s="6">
        <v>42400</v>
      </c>
      <c r="GN31" s="6">
        <v>42429</v>
      </c>
      <c r="GO31" s="6">
        <v>42460</v>
      </c>
      <c r="GP31" s="6">
        <v>42490</v>
      </c>
      <c r="GQ31" s="6">
        <v>42521</v>
      </c>
      <c r="GR31" s="6">
        <v>42551</v>
      </c>
      <c r="GS31" s="6">
        <v>42582</v>
      </c>
      <c r="GT31" s="6">
        <v>42613</v>
      </c>
      <c r="GU31" s="6">
        <v>42643</v>
      </c>
      <c r="GV31" s="6">
        <v>42674</v>
      </c>
      <c r="GW31" s="6">
        <v>42704</v>
      </c>
      <c r="GX31" s="6">
        <v>42735</v>
      </c>
      <c r="GY31" s="6">
        <v>42766</v>
      </c>
      <c r="GZ31" s="6">
        <v>42794</v>
      </c>
      <c r="HA31" s="6">
        <v>42825</v>
      </c>
      <c r="HB31" s="6">
        <v>42855</v>
      </c>
    </row>
    <row r="32" spans="1:210" x14ac:dyDescent="0.3">
      <c r="A32" s="5" t="s">
        <v>153</v>
      </c>
      <c r="B32" t="s">
        <v>154</v>
      </c>
      <c r="C32">
        <v>88.4</v>
      </c>
      <c r="D32">
        <v>89.9</v>
      </c>
      <c r="E32">
        <v>90.1</v>
      </c>
      <c r="F32">
        <v>90.8</v>
      </c>
      <c r="G32">
        <v>93.1</v>
      </c>
      <c r="H32">
        <v>90.5</v>
      </c>
      <c r="I32">
        <v>92.4</v>
      </c>
      <c r="J32">
        <v>93</v>
      </c>
      <c r="K32">
        <v>93</v>
      </c>
      <c r="L32">
        <v>92.4</v>
      </c>
      <c r="M32" s="32">
        <v>93</v>
      </c>
      <c r="N32" s="33">
        <v>93.6</v>
      </c>
      <c r="O32" s="33">
        <v>92.9</v>
      </c>
      <c r="P32" s="19">
        <v>94.5</v>
      </c>
      <c r="Q32" s="19">
        <v>92.6</v>
      </c>
      <c r="R32" s="19">
        <v>91</v>
      </c>
      <c r="S32" s="19">
        <v>92.4</v>
      </c>
      <c r="T32" s="19">
        <v>92.3</v>
      </c>
      <c r="U32" s="19">
        <v>90</v>
      </c>
      <c r="V32" s="19">
        <v>92.4</v>
      </c>
      <c r="W32" s="19">
        <v>91.3</v>
      </c>
      <c r="X32" s="19">
        <v>89.8</v>
      </c>
      <c r="Y32" s="19">
        <v>89</v>
      </c>
      <c r="Z32" s="19">
        <v>89.6</v>
      </c>
      <c r="AA32" s="19">
        <v>89.2</v>
      </c>
      <c r="AB32" s="19">
        <v>90</v>
      </c>
      <c r="AC32" s="19">
        <v>90.3</v>
      </c>
      <c r="AD32" s="19">
        <v>90.2</v>
      </c>
      <c r="AE32" s="19">
        <v>89.5</v>
      </c>
      <c r="AF32" s="19">
        <v>91.1</v>
      </c>
      <c r="AG32" s="19">
        <v>89.8</v>
      </c>
      <c r="AH32" s="19">
        <v>91.6</v>
      </c>
      <c r="AI32" s="19">
        <v>90.9</v>
      </c>
      <c r="AJ32" s="19">
        <v>90</v>
      </c>
      <c r="AK32" s="19">
        <v>91.4</v>
      </c>
      <c r="AL32" s="19">
        <v>89.4</v>
      </c>
      <c r="AM32" s="19">
        <v>90.3</v>
      </c>
      <c r="AN32" s="19">
        <v>90.4</v>
      </c>
      <c r="AO32" s="19">
        <v>91</v>
      </c>
      <c r="AP32" s="19">
        <v>90.4</v>
      </c>
      <c r="AQ32" s="19">
        <v>89.8</v>
      </c>
      <c r="AR32" s="19">
        <v>89.4</v>
      </c>
      <c r="AS32" s="19">
        <v>91.1</v>
      </c>
      <c r="AT32" s="19">
        <v>89</v>
      </c>
      <c r="AU32" s="19">
        <v>88.9</v>
      </c>
      <c r="AV32" s="19">
        <v>91.1</v>
      </c>
      <c r="AW32" s="19">
        <v>91.8</v>
      </c>
      <c r="AX32" s="19">
        <v>91.9</v>
      </c>
      <c r="AY32" s="19">
        <v>91.9</v>
      </c>
      <c r="AZ32" s="19">
        <v>91.7</v>
      </c>
      <c r="BA32" s="19">
        <v>91.7</v>
      </c>
      <c r="BB32" s="19">
        <v>92.5</v>
      </c>
      <c r="BC32" s="19">
        <v>93.5</v>
      </c>
      <c r="BD32" s="19">
        <v>92.9</v>
      </c>
      <c r="BE32" s="19">
        <v>93.7</v>
      </c>
      <c r="BF32" s="19">
        <v>92.9</v>
      </c>
      <c r="BG32" s="19">
        <v>92.9</v>
      </c>
      <c r="BH32" s="19">
        <v>93.6</v>
      </c>
      <c r="BI32" s="19">
        <v>92.4</v>
      </c>
      <c r="BJ32" s="19">
        <v>92.4</v>
      </c>
      <c r="BK32" s="19">
        <v>94.4</v>
      </c>
      <c r="BL32" s="19">
        <v>92.9</v>
      </c>
      <c r="BM32" s="19">
        <v>93.3</v>
      </c>
      <c r="BN32" s="19">
        <v>94.7</v>
      </c>
      <c r="BO32" s="19">
        <v>93.7</v>
      </c>
      <c r="BP32" s="19">
        <v>95.4</v>
      </c>
      <c r="BQ32" s="19">
        <v>96.8</v>
      </c>
      <c r="BR32" s="19">
        <v>94.3</v>
      </c>
      <c r="BS32" s="19">
        <v>96.4</v>
      </c>
      <c r="BT32" s="19">
        <v>98.1</v>
      </c>
      <c r="BU32" s="19">
        <v>97.1</v>
      </c>
      <c r="BV32" s="19">
        <v>97.4</v>
      </c>
      <c r="BW32" s="19">
        <v>97.8</v>
      </c>
      <c r="BX32" s="19">
        <v>98</v>
      </c>
      <c r="BY32" s="19">
        <v>96.8</v>
      </c>
      <c r="BZ32" s="19">
        <v>99.5</v>
      </c>
      <c r="CA32" s="19">
        <v>100.6</v>
      </c>
      <c r="CB32" s="19">
        <v>100.4</v>
      </c>
      <c r="CC32" s="19">
        <v>102</v>
      </c>
      <c r="CD32" s="19">
        <v>102.5</v>
      </c>
      <c r="CE32" s="19">
        <v>102.2</v>
      </c>
      <c r="CF32" s="19">
        <v>101.9</v>
      </c>
      <c r="CG32" s="19">
        <v>103.8</v>
      </c>
      <c r="CH32" s="19">
        <v>104.6</v>
      </c>
      <c r="CI32" s="19">
        <v>104.5</v>
      </c>
      <c r="CJ32" s="19">
        <v>105.2</v>
      </c>
      <c r="CK32" s="19">
        <v>105.5</v>
      </c>
      <c r="CL32" s="19">
        <v>104.4</v>
      </c>
      <c r="CM32" s="19">
        <v>106.3</v>
      </c>
      <c r="CN32" s="19">
        <v>106.5</v>
      </c>
      <c r="CO32" s="19">
        <v>107.1</v>
      </c>
      <c r="CP32" s="19">
        <v>107.4</v>
      </c>
      <c r="CQ32" s="19">
        <v>108.5</v>
      </c>
      <c r="CR32" s="19">
        <v>108.6</v>
      </c>
      <c r="CS32" s="19">
        <v>108.3</v>
      </c>
      <c r="CT32" s="19">
        <v>109.2</v>
      </c>
      <c r="CU32" s="19">
        <v>110.8</v>
      </c>
      <c r="CV32" s="19">
        <v>110.4</v>
      </c>
      <c r="CW32" s="19">
        <v>109.4</v>
      </c>
      <c r="CX32" s="19">
        <v>109.9</v>
      </c>
      <c r="CY32" s="19">
        <v>107.7</v>
      </c>
      <c r="CZ32" s="19">
        <v>108.6</v>
      </c>
      <c r="DA32" s="19">
        <v>106.9</v>
      </c>
      <c r="DB32" s="19">
        <v>108.8</v>
      </c>
      <c r="DC32" s="19">
        <v>106.8</v>
      </c>
      <c r="DD32" s="19">
        <v>104.6</v>
      </c>
      <c r="DE32" s="19">
        <v>100.2</v>
      </c>
      <c r="DF32" s="19">
        <v>97</v>
      </c>
      <c r="DG32" s="19">
        <v>90.3</v>
      </c>
      <c r="DH32" s="19">
        <v>87.7</v>
      </c>
      <c r="DI32" s="19">
        <v>88.1</v>
      </c>
      <c r="DJ32" s="19">
        <v>85.6</v>
      </c>
      <c r="DK32" s="19">
        <v>88.9</v>
      </c>
      <c r="DL32" s="19">
        <v>90.4</v>
      </c>
      <c r="DM32" s="19">
        <v>89.3</v>
      </c>
      <c r="DN32" s="19">
        <v>90.7</v>
      </c>
      <c r="DO32" s="19">
        <v>94</v>
      </c>
      <c r="DP32" s="19">
        <v>92.1</v>
      </c>
      <c r="DQ32" s="19">
        <v>92.8</v>
      </c>
      <c r="DR32" s="19">
        <v>93.1</v>
      </c>
      <c r="DS32" s="19">
        <v>93.9</v>
      </c>
      <c r="DT32" s="19">
        <v>92.8</v>
      </c>
      <c r="DU32" s="19">
        <v>95.5</v>
      </c>
      <c r="DV32" s="19">
        <v>97.8</v>
      </c>
      <c r="DW32" s="19">
        <v>100.5</v>
      </c>
      <c r="DX32" s="19">
        <v>99.7</v>
      </c>
      <c r="DY32" s="19">
        <v>99.4</v>
      </c>
      <c r="DZ32" s="19">
        <v>100.7</v>
      </c>
      <c r="EA32" s="19">
        <v>102</v>
      </c>
      <c r="EB32" s="19">
        <v>103.7</v>
      </c>
      <c r="EC32" s="19">
        <v>103.1</v>
      </c>
      <c r="ED32" s="19">
        <v>103.8</v>
      </c>
      <c r="EE32" s="19">
        <v>104.7</v>
      </c>
      <c r="EF32" s="19">
        <v>105.7</v>
      </c>
      <c r="EG32" s="19">
        <v>105.9</v>
      </c>
      <c r="EH32" s="19">
        <v>106.2</v>
      </c>
      <c r="EI32" s="19">
        <v>107.2</v>
      </c>
      <c r="EJ32" s="19">
        <v>105.6</v>
      </c>
      <c r="EK32" s="19">
        <v>108.6</v>
      </c>
      <c r="EL32" s="19">
        <v>108</v>
      </c>
      <c r="EM32" s="19">
        <v>106.4</v>
      </c>
      <c r="EN32" s="19">
        <v>107.8</v>
      </c>
      <c r="EO32" s="19">
        <v>107.3</v>
      </c>
      <c r="EP32" s="19">
        <v>106.1</v>
      </c>
      <c r="EQ32" s="19">
        <v>106.4</v>
      </c>
      <c r="ER32" s="19">
        <v>105.7</v>
      </c>
      <c r="ES32" s="19">
        <v>108</v>
      </c>
      <c r="ET32" s="19">
        <v>105.9</v>
      </c>
      <c r="EU32" s="19">
        <v>107.7</v>
      </c>
      <c r="EV32" s="19">
        <v>106.7</v>
      </c>
      <c r="EW32" s="19">
        <v>107.5</v>
      </c>
      <c r="EX32" s="19">
        <v>107.5</v>
      </c>
      <c r="EY32" s="19">
        <v>106.6</v>
      </c>
      <c r="EZ32" s="19">
        <v>105.1</v>
      </c>
      <c r="FA32" s="19">
        <v>104.3</v>
      </c>
      <c r="FB32" s="19">
        <v>104.5</v>
      </c>
      <c r="FC32" s="19">
        <v>103.7</v>
      </c>
      <c r="FD32" s="19">
        <v>104.2</v>
      </c>
      <c r="FE32" s="19">
        <v>105.4</v>
      </c>
      <c r="FF32" s="19">
        <v>106.3</v>
      </c>
      <c r="FG32" s="19">
        <v>105.4</v>
      </c>
      <c r="FH32" s="19">
        <v>107.2</v>
      </c>
      <c r="FI32" s="19">
        <v>106</v>
      </c>
      <c r="FJ32" s="19">
        <v>107.8</v>
      </c>
      <c r="FK32" s="19">
        <v>107.4</v>
      </c>
      <c r="FL32" s="19">
        <v>106.7</v>
      </c>
      <c r="FM32" s="19">
        <v>108.5</v>
      </c>
      <c r="FN32" s="19">
        <v>108.9</v>
      </c>
      <c r="FO32" s="19">
        <v>108.4</v>
      </c>
      <c r="FP32" s="19">
        <v>108.4</v>
      </c>
      <c r="FQ32" s="19">
        <v>108.4</v>
      </c>
      <c r="FR32" s="19">
        <v>108</v>
      </c>
      <c r="FS32" s="19">
        <v>107.2</v>
      </c>
      <c r="FT32" s="19">
        <v>107.5</v>
      </c>
      <c r="FU32" s="19">
        <v>109</v>
      </c>
      <c r="FV32" s="19">
        <v>105.5</v>
      </c>
      <c r="FW32" s="19">
        <v>107.9</v>
      </c>
      <c r="FX32" s="19">
        <v>108.2</v>
      </c>
      <c r="FY32" s="19">
        <v>108.2</v>
      </c>
      <c r="FZ32" s="19">
        <v>109.9</v>
      </c>
      <c r="GA32" s="19">
        <v>108.2</v>
      </c>
      <c r="GB32" s="19">
        <v>108.2</v>
      </c>
      <c r="GC32" s="19">
        <v>108.6</v>
      </c>
      <c r="GD32" s="19">
        <v>108.9</v>
      </c>
      <c r="GE32" s="19">
        <v>109.1</v>
      </c>
      <c r="GF32" s="19">
        <v>108.9</v>
      </c>
      <c r="GG32" s="19">
        <v>110</v>
      </c>
      <c r="GH32" s="19">
        <v>108.2</v>
      </c>
      <c r="GI32" s="19">
        <v>108.2</v>
      </c>
      <c r="GJ32" s="19">
        <v>108.4</v>
      </c>
      <c r="GK32" s="19">
        <v>108</v>
      </c>
      <c r="GL32">
        <v>108.8</v>
      </c>
      <c r="GM32">
        <v>110.6</v>
      </c>
      <c r="GN32">
        <v>110.1</v>
      </c>
      <c r="GO32">
        <v>109.7</v>
      </c>
      <c r="GP32">
        <v>109.9</v>
      </c>
      <c r="GQ32">
        <v>108.8</v>
      </c>
      <c r="GR32">
        <v>110.2</v>
      </c>
      <c r="GS32">
        <v>108.6</v>
      </c>
      <c r="GT32">
        <v>110.9</v>
      </c>
      <c r="GU32">
        <v>110.2</v>
      </c>
      <c r="GV32">
        <v>110.2</v>
      </c>
      <c r="GW32">
        <v>110.8</v>
      </c>
      <c r="GX32">
        <v>108.8</v>
      </c>
      <c r="GY32">
        <v>110.2</v>
      </c>
      <c r="GZ32">
        <v>112.2</v>
      </c>
      <c r="HA32">
        <v>112.1</v>
      </c>
      <c r="HB32">
        <v>113</v>
      </c>
    </row>
    <row r="33" spans="1:193" x14ac:dyDescent="0.3">
      <c r="A33" t="s">
        <v>155</v>
      </c>
      <c r="B33" t="s">
        <v>160</v>
      </c>
      <c r="N33" s="19"/>
      <c r="O33" s="19">
        <f t="shared" ref="O32:BY35" si="0">O17/C17-1</f>
        <v>6.3805104408352742E-2</v>
      </c>
      <c r="P33" s="19">
        <f t="shared" si="0"/>
        <v>5.2213393870601754E-2</v>
      </c>
      <c r="Q33" s="19">
        <f t="shared" si="0"/>
        <v>4.0955631399317349E-2</v>
      </c>
      <c r="R33" s="19">
        <f t="shared" si="0"/>
        <v>1.3452914798206317E-2</v>
      </c>
      <c r="S33" s="19">
        <f t="shared" si="0"/>
        <v>1.097694840834329E-3</v>
      </c>
      <c r="T33" s="19">
        <f t="shared" si="0"/>
        <v>2.8184892897406888E-2</v>
      </c>
      <c r="U33" s="19">
        <f t="shared" si="0"/>
        <v>-2.0925110132158475E-2</v>
      </c>
      <c r="V33" s="19">
        <f t="shared" si="0"/>
        <v>-2.1881838074399029E-3</v>
      </c>
      <c r="W33" s="19">
        <f t="shared" si="0"/>
        <v>-1.6393442622950838E-2</v>
      </c>
      <c r="X33" s="19">
        <f t="shared" si="0"/>
        <v>-3.1798245614035103E-2</v>
      </c>
      <c r="Y33" s="19">
        <f t="shared" si="0"/>
        <v>-4.4759825327510883E-2</v>
      </c>
      <c r="Z33" s="19">
        <f t="shared" si="0"/>
        <v>-4.1259500542888183E-2</v>
      </c>
      <c r="AA33" s="19">
        <f t="shared" si="0"/>
        <v>-3.7077426390403567E-2</v>
      </c>
      <c r="AB33" s="19">
        <f t="shared" si="0"/>
        <v>-4.6386192017259908E-2</v>
      </c>
      <c r="AC33" s="19">
        <f t="shared" si="0"/>
        <v>-2.9508196721311553E-2</v>
      </c>
      <c r="AD33" s="19">
        <f t="shared" si="0"/>
        <v>-1.3274336283185861E-2</v>
      </c>
      <c r="AE33" s="19">
        <f t="shared" si="0"/>
        <v>-2.9605263157894801E-2</v>
      </c>
      <c r="AF33" s="19">
        <f t="shared" si="0"/>
        <v>-1.0964912280701733E-2</v>
      </c>
      <c r="AG33" s="19">
        <f t="shared" si="0"/>
        <v>0</v>
      </c>
      <c r="AH33" s="19">
        <f t="shared" si="0"/>
        <v>-4.3859649122807154E-3</v>
      </c>
      <c r="AI33" s="19">
        <f t="shared" si="0"/>
        <v>-1.1111111111110628E-3</v>
      </c>
      <c r="AJ33" s="19">
        <f t="shared" si="0"/>
        <v>9.060022650056565E-3</v>
      </c>
      <c r="AK33" s="19">
        <f t="shared" si="0"/>
        <v>3.3142857142857141E-2</v>
      </c>
      <c r="AL33" s="19">
        <f t="shared" si="0"/>
        <v>6.7950169875425903E-3</v>
      </c>
      <c r="AM33" s="19">
        <f t="shared" si="0"/>
        <v>1.5855039637599155E-2</v>
      </c>
      <c r="AN33" s="19">
        <f t="shared" si="0"/>
        <v>1.8099547511312153E-2</v>
      </c>
      <c r="AO33" s="19">
        <f t="shared" si="0"/>
        <v>1.3513513513513598E-2</v>
      </c>
      <c r="AP33" s="19">
        <f t="shared" si="0"/>
        <v>4.484304932735439E-3</v>
      </c>
      <c r="AQ33" s="19">
        <f t="shared" si="0"/>
        <v>6.7796610169490457E-3</v>
      </c>
      <c r="AR33" s="19">
        <f t="shared" si="0"/>
        <v>-1.8847006651884768E-2</v>
      </c>
      <c r="AS33" s="19">
        <f t="shared" si="0"/>
        <v>1.5748031496062964E-2</v>
      </c>
      <c r="AT33" s="19">
        <f t="shared" si="0"/>
        <v>-2.6431718061673881E-2</v>
      </c>
      <c r="AU33" s="19">
        <f t="shared" si="0"/>
        <v>-2.1134593993325956E-2</v>
      </c>
      <c r="AV33" s="19">
        <f t="shared" si="0"/>
        <v>1.4590347923681302E-2</v>
      </c>
      <c r="AW33" s="19">
        <f t="shared" si="0"/>
        <v>7.7433628318583914E-3</v>
      </c>
      <c r="AX33" s="19">
        <f t="shared" si="0"/>
        <v>2.8121484814398245E-2</v>
      </c>
      <c r="AY33" s="19">
        <f t="shared" si="0"/>
        <v>2.1181716833890585E-2</v>
      </c>
      <c r="AZ33" s="19">
        <f t="shared" si="0"/>
        <v>2.1111111111111081E-2</v>
      </c>
      <c r="BA33" s="19">
        <f t="shared" si="0"/>
        <v>1.2222222222222134E-2</v>
      </c>
      <c r="BB33" s="19">
        <f t="shared" si="0"/>
        <v>3.0133928571428603E-2</v>
      </c>
      <c r="BC33" s="19">
        <f t="shared" si="0"/>
        <v>4.7138047138047146E-2</v>
      </c>
      <c r="BD33" s="19">
        <f t="shared" si="0"/>
        <v>4.5197740112994378E-2</v>
      </c>
      <c r="BE33" s="19">
        <f t="shared" si="0"/>
        <v>3.6544850498338777E-2</v>
      </c>
      <c r="BF33" s="19">
        <f t="shared" si="0"/>
        <v>4.8642533936651633E-2</v>
      </c>
      <c r="BG33" s="19">
        <f t="shared" si="0"/>
        <v>5.1136363636363535E-2</v>
      </c>
      <c r="BH33" s="19">
        <f t="shared" si="0"/>
        <v>3.6504424778760924E-2</v>
      </c>
      <c r="BI33" s="19">
        <f t="shared" si="0"/>
        <v>1.2074643249176731E-2</v>
      </c>
      <c r="BJ33" s="19">
        <f t="shared" si="0"/>
        <v>8.7527352297591676E-3</v>
      </c>
      <c r="BK33" s="19">
        <f t="shared" si="0"/>
        <v>2.8384279475982543E-2</v>
      </c>
      <c r="BL33" s="19">
        <f t="shared" si="0"/>
        <v>1.5233949945592906E-2</v>
      </c>
      <c r="BM33" s="19">
        <f t="shared" si="0"/>
        <v>3.4028540065861757E-2</v>
      </c>
      <c r="BN33" s="19">
        <f t="shared" si="0"/>
        <v>2.8169014084507227E-2</v>
      </c>
      <c r="BO33" s="19">
        <f t="shared" si="0"/>
        <v>5.3590568060022381E-3</v>
      </c>
      <c r="BP33" s="19">
        <f t="shared" si="0"/>
        <v>3.3513513513513393E-2</v>
      </c>
      <c r="BQ33" s="19">
        <f t="shared" si="0"/>
        <v>3.6324786324786418E-2</v>
      </c>
      <c r="BR33" s="19">
        <f t="shared" si="0"/>
        <v>1.7259978425026912E-2</v>
      </c>
      <c r="BS33" s="19">
        <f t="shared" si="0"/>
        <v>4.4324324324324316E-2</v>
      </c>
      <c r="BT33" s="19">
        <f t="shared" si="0"/>
        <v>5.0160085378868846E-2</v>
      </c>
      <c r="BU33" s="19">
        <f t="shared" si="0"/>
        <v>5.6399132321041323E-2</v>
      </c>
      <c r="BV33" s="19">
        <f t="shared" si="0"/>
        <v>5.8568329718004186E-2</v>
      </c>
      <c r="BW33" s="19">
        <f t="shared" si="0"/>
        <v>4.5647558386411768E-2</v>
      </c>
      <c r="BX33" s="19">
        <f t="shared" si="0"/>
        <v>5.7877813504823239E-2</v>
      </c>
      <c r="BY33" s="19">
        <f t="shared" si="0"/>
        <v>3.8216560509554132E-2</v>
      </c>
      <c r="BZ33" s="19">
        <f t="shared" ref="BZ33:EK35" si="1">BZ17/BN17-1</f>
        <v>5.0579557428872546E-2</v>
      </c>
      <c r="CA33" s="19">
        <f t="shared" si="1"/>
        <v>7.356076759061847E-2</v>
      </c>
      <c r="CB33" s="19">
        <f t="shared" si="1"/>
        <v>5.1255230125523132E-2</v>
      </c>
      <c r="CC33" s="19">
        <f t="shared" si="1"/>
        <v>5.2577319587628901E-2</v>
      </c>
      <c r="CD33" s="19">
        <f t="shared" si="1"/>
        <v>8.9077412513255627E-2</v>
      </c>
      <c r="CE33" s="19">
        <f t="shared" si="1"/>
        <v>5.9006211180124168E-2</v>
      </c>
      <c r="CF33" s="19">
        <f t="shared" si="1"/>
        <v>3.5569105691056979E-2</v>
      </c>
      <c r="CG33" s="19">
        <f t="shared" si="1"/>
        <v>6.468172484599588E-2</v>
      </c>
      <c r="CH33" s="19">
        <f t="shared" si="1"/>
        <v>7.1721311475409832E-2</v>
      </c>
      <c r="CI33" s="19">
        <f t="shared" si="1"/>
        <v>5.9898477157360519E-2</v>
      </c>
      <c r="CJ33" s="19">
        <f t="shared" si="1"/>
        <v>6.5856129685916809E-2</v>
      </c>
      <c r="CK33" s="19">
        <f t="shared" si="1"/>
        <v>8.1799591002045036E-2</v>
      </c>
      <c r="CL33" s="19">
        <f t="shared" si="1"/>
        <v>5.2156469408224604E-2</v>
      </c>
      <c r="CM33" s="19">
        <f t="shared" si="1"/>
        <v>6.1569016881827254E-2</v>
      </c>
      <c r="CN33" s="19">
        <f t="shared" si="1"/>
        <v>6.5671641791044788E-2</v>
      </c>
      <c r="CO33" s="19">
        <f t="shared" si="1"/>
        <v>5.4848188050930613E-2</v>
      </c>
      <c r="CP33" s="19">
        <f t="shared" si="1"/>
        <v>5.1606621226874427E-2</v>
      </c>
      <c r="CQ33" s="19">
        <f t="shared" si="1"/>
        <v>6.5493646138807371E-2</v>
      </c>
      <c r="CR33" s="19">
        <f t="shared" si="1"/>
        <v>7.1638861629047978E-2</v>
      </c>
      <c r="CS33" s="19">
        <f t="shared" si="1"/>
        <v>5.0144648023143779E-2</v>
      </c>
      <c r="CT33" s="19">
        <f t="shared" si="1"/>
        <v>4.9713193116634802E-2</v>
      </c>
      <c r="CU33" s="19">
        <f t="shared" si="1"/>
        <v>6.0344827586206851E-2</v>
      </c>
      <c r="CV33" s="19">
        <f t="shared" si="1"/>
        <v>4.9429657794676896E-2</v>
      </c>
      <c r="CW33" s="19">
        <f t="shared" si="1"/>
        <v>4.0642722117202323E-2</v>
      </c>
      <c r="CX33" s="19">
        <f t="shared" si="1"/>
        <v>5.6244041944709222E-2</v>
      </c>
      <c r="CY33" s="19">
        <f t="shared" si="1"/>
        <v>1.3096351730589317E-2</v>
      </c>
      <c r="CZ33" s="19">
        <f t="shared" si="1"/>
        <v>2.1475256769374562E-2</v>
      </c>
      <c r="DA33" s="19">
        <f t="shared" si="1"/>
        <v>0</v>
      </c>
      <c r="DB33" s="19">
        <f t="shared" si="1"/>
        <v>1.388888888888884E-2</v>
      </c>
      <c r="DC33" s="19">
        <f t="shared" si="1"/>
        <v>-1.4678899082568808E-2</v>
      </c>
      <c r="DD33" s="19">
        <f t="shared" si="1"/>
        <v>-3.7545787545787634E-2</v>
      </c>
      <c r="DE33" s="19">
        <f t="shared" si="1"/>
        <v>-7.7134986225895319E-2</v>
      </c>
      <c r="DF33" s="19">
        <f t="shared" si="1"/>
        <v>-0.11839708561020035</v>
      </c>
      <c r="DG33" s="19">
        <f t="shared" si="1"/>
        <v>-0.18608852755194227</v>
      </c>
      <c r="DH33" s="19">
        <f t="shared" si="1"/>
        <v>-0.21014492753623193</v>
      </c>
      <c r="DI33" s="19">
        <f t="shared" si="1"/>
        <v>-0.20799273387829242</v>
      </c>
      <c r="DJ33" s="19">
        <f t="shared" si="1"/>
        <v>-0.23646209386281591</v>
      </c>
      <c r="DK33" s="19">
        <f t="shared" si="1"/>
        <v>-0.18467220683287167</v>
      </c>
      <c r="DL33" s="19">
        <f t="shared" si="1"/>
        <v>-0.18007312614259596</v>
      </c>
      <c r="DM33" s="19">
        <f t="shared" si="1"/>
        <v>-0.17548746518105851</v>
      </c>
      <c r="DN33" s="19">
        <f t="shared" si="1"/>
        <v>-0.17808219178082196</v>
      </c>
      <c r="DO33" s="19">
        <f t="shared" si="1"/>
        <v>-0.12849162011173199</v>
      </c>
      <c r="DP33" s="19">
        <f t="shared" si="1"/>
        <v>-0.1274976213130351</v>
      </c>
      <c r="DQ33" s="19">
        <f t="shared" si="1"/>
        <v>-8.1592039800995053E-2</v>
      </c>
      <c r="DR33" s="19">
        <f t="shared" si="1"/>
        <v>-4.2355371900826388E-2</v>
      </c>
      <c r="DS33" s="19">
        <f t="shared" si="1"/>
        <v>4.3285238623751443E-2</v>
      </c>
      <c r="DT33" s="19">
        <f t="shared" si="1"/>
        <v>6.6513761467889898E-2</v>
      </c>
      <c r="DU33" s="19">
        <f t="shared" si="1"/>
        <v>9.174311926605494E-2</v>
      </c>
      <c r="DV33" s="19">
        <f t="shared" si="1"/>
        <v>0.14893617021276606</v>
      </c>
      <c r="DW33" s="19">
        <f t="shared" si="1"/>
        <v>0.13476783691959238</v>
      </c>
      <c r="DX33" s="19">
        <f t="shared" si="1"/>
        <v>0.10590858416945381</v>
      </c>
      <c r="DY33" s="19">
        <f t="shared" si="1"/>
        <v>0.11711711711711725</v>
      </c>
      <c r="DZ33" s="19">
        <f t="shared" si="1"/>
        <v>0.1166666666666667</v>
      </c>
      <c r="EA33" s="19">
        <f t="shared" si="1"/>
        <v>8.760683760683774E-2</v>
      </c>
      <c r="EB33" s="19">
        <f t="shared" si="1"/>
        <v>0.13304252998909494</v>
      </c>
      <c r="EC33" s="19">
        <f t="shared" si="1"/>
        <v>0.12026002166847238</v>
      </c>
      <c r="ED33" s="19">
        <f t="shared" si="1"/>
        <v>0.13592233009708732</v>
      </c>
      <c r="EE33" s="19">
        <f t="shared" si="1"/>
        <v>0.11276595744680851</v>
      </c>
      <c r="EF33" s="19">
        <f t="shared" si="1"/>
        <v>0.13655913978494616</v>
      </c>
      <c r="EG33" s="19">
        <f t="shared" si="1"/>
        <v>0.11449579831932755</v>
      </c>
      <c r="EH33" s="19">
        <f t="shared" si="1"/>
        <v>9.3621399176954778E-2</v>
      </c>
      <c r="EI33" s="19">
        <f t="shared" si="1"/>
        <v>7.0858283433133717E-2</v>
      </c>
      <c r="EJ33" s="19">
        <f t="shared" si="1"/>
        <v>6.5524193548387011E-2</v>
      </c>
      <c r="EK33" s="19">
        <f t="shared" si="1"/>
        <v>9.7782258064516236E-2</v>
      </c>
      <c r="EL33" s="19">
        <f t="shared" ref="EL33:GA36" si="2">EL17/DZ17-1</f>
        <v>7.7611940298507376E-2</v>
      </c>
      <c r="EM33" s="19">
        <f t="shared" si="2"/>
        <v>4.5186640471512884E-2</v>
      </c>
      <c r="EN33" s="19">
        <f t="shared" si="2"/>
        <v>3.6573628488931531E-2</v>
      </c>
      <c r="EO33" s="19">
        <f t="shared" si="2"/>
        <v>3.4816247582204918E-2</v>
      </c>
      <c r="EP33" s="19">
        <f t="shared" si="2"/>
        <v>4.7483380816715215E-3</v>
      </c>
      <c r="EQ33" s="19">
        <f t="shared" si="2"/>
        <v>1.5296367112810794E-2</v>
      </c>
      <c r="ER33" s="19">
        <f t="shared" si="2"/>
        <v>1.0406811731314969E-2</v>
      </c>
      <c r="ES33" s="19">
        <f t="shared" si="2"/>
        <v>1.3195098963242335E-2</v>
      </c>
      <c r="ET33" s="19">
        <f t="shared" si="2"/>
        <v>-3.7629350893696456E-3</v>
      </c>
      <c r="EU33" s="19">
        <f t="shared" si="2"/>
        <v>3.7278657968313755E-3</v>
      </c>
      <c r="EV33" s="19">
        <f t="shared" si="2"/>
        <v>8.5146641438031967E-3</v>
      </c>
      <c r="EW33" s="19">
        <f t="shared" si="2"/>
        <v>-1.377410468319562E-2</v>
      </c>
      <c r="EX33" s="19">
        <f t="shared" si="2"/>
        <v>-6.4635272391505572E-3</v>
      </c>
      <c r="EY33" s="19">
        <f t="shared" si="2"/>
        <v>-9.3984962406024053E-4</v>
      </c>
      <c r="EZ33" s="19">
        <f t="shared" si="2"/>
        <v>-2.6926648096564532E-2</v>
      </c>
      <c r="FA33" s="19">
        <f t="shared" si="2"/>
        <v>-2.710280373831786E-2</v>
      </c>
      <c r="FB33" s="19">
        <f t="shared" si="2"/>
        <v>-1.1342155009451793E-2</v>
      </c>
      <c r="FC33" s="19">
        <f t="shared" si="2"/>
        <v>-2.3540489642184581E-2</v>
      </c>
      <c r="FD33" s="19">
        <f t="shared" si="2"/>
        <v>-2.1535580524344566E-2</v>
      </c>
      <c r="FE33" s="19">
        <f t="shared" si="2"/>
        <v>-1.1162790697674452E-2</v>
      </c>
      <c r="FF33" s="19">
        <f t="shared" si="2"/>
        <v>3.7771482530688516E-3</v>
      </c>
      <c r="FG33" s="19">
        <f t="shared" si="2"/>
        <v>-2.1355617455895981E-2</v>
      </c>
      <c r="FH33" s="19">
        <f t="shared" si="2"/>
        <v>5.6285178236399336E-3</v>
      </c>
      <c r="FI33" s="19">
        <f t="shared" si="2"/>
        <v>-1.6759776536312998E-2</v>
      </c>
      <c r="FJ33" s="19">
        <f t="shared" si="2"/>
        <v>9.2936802973975219E-4</v>
      </c>
      <c r="FK33" s="19">
        <f t="shared" si="2"/>
        <v>9.4073377234242805E-3</v>
      </c>
      <c r="FL33" s="19">
        <f t="shared" si="2"/>
        <v>1.6221374045801484E-2</v>
      </c>
      <c r="FM33" s="19">
        <f t="shared" si="2"/>
        <v>4.1306436119116441E-2</v>
      </c>
      <c r="FN33" s="19">
        <f t="shared" si="2"/>
        <v>3.8240917782026873E-2</v>
      </c>
      <c r="FO33" s="19">
        <f t="shared" si="2"/>
        <v>4.0501446480231573E-2</v>
      </c>
      <c r="FP33" s="19">
        <f t="shared" si="2"/>
        <v>3.1578947368420929E-2</v>
      </c>
      <c r="FQ33" s="19">
        <f t="shared" si="2"/>
        <v>1.7873941674506177E-2</v>
      </c>
      <c r="FR33" s="19">
        <f t="shared" si="2"/>
        <v>1.4111006585136421E-2</v>
      </c>
      <c r="FS33" s="19">
        <f t="shared" si="2"/>
        <v>1.7077798861480087E-2</v>
      </c>
      <c r="FT33" s="19">
        <f t="shared" si="2"/>
        <v>9.3283582089553896E-4</v>
      </c>
      <c r="FU33" s="19">
        <f t="shared" si="2"/>
        <v>3.2196969696969724E-2</v>
      </c>
      <c r="FV33" s="19">
        <f t="shared" si="2"/>
        <v>-2.3212627669452202E-2</v>
      </c>
      <c r="FW33" s="19">
        <f t="shared" si="2"/>
        <v>4.6598322460391639E-3</v>
      </c>
      <c r="FX33" s="19">
        <f t="shared" si="2"/>
        <v>1.5962441314554043E-2</v>
      </c>
      <c r="FY33" s="19">
        <f t="shared" si="2"/>
        <v>-2.7675276752768818E-3</v>
      </c>
      <c r="FZ33" s="19">
        <f t="shared" si="2"/>
        <v>1.1970534069981609E-2</v>
      </c>
      <c r="GA33" s="19">
        <f t="shared" si="2"/>
        <v>1.853568118628246E-3</v>
      </c>
      <c r="GB33" s="19">
        <f t="shared" ref="GB33:GB42" si="3">GB17/FP17-1</f>
        <v>6.4935064935065512E-3</v>
      </c>
      <c r="GC33" s="19">
        <f t="shared" ref="GC33:GC36" si="4">GC17/FQ17-1</f>
        <v>4.6210720887245316E-3</v>
      </c>
      <c r="GD33" s="19">
        <f t="shared" ref="GD33:GD36" si="5">GD17/FR17-1</f>
        <v>1.1131725417439675E-2</v>
      </c>
      <c r="GE33" s="19">
        <f t="shared" ref="GE33:GE36" si="6">GE17/FS17-1</f>
        <v>1.9589552238805874E-2</v>
      </c>
      <c r="GF33" s="19">
        <f t="shared" ref="GF33:GF36" si="7">GF17/FT17-1</f>
        <v>1.8639328984156656E-2</v>
      </c>
      <c r="GG33" s="19">
        <f t="shared" ref="GG33:GG36" si="8">GG17/FU17-1</f>
        <v>1.2844036697247763E-2</v>
      </c>
      <c r="GH33" s="19">
        <f t="shared" ref="GH33:GH36" si="9">GH17/FV17-1</f>
        <v>2.946768060836491E-2</v>
      </c>
      <c r="GI33" s="19">
        <f t="shared" ref="GI33:GI36" si="10">GI17/FW17-1</f>
        <v>6.4935064935065512E-3</v>
      </c>
      <c r="GJ33" s="19">
        <f t="shared" ref="GJ33:GJ36" si="11">GJ17/FX17-1</f>
        <v>4.6210720887245316E-3</v>
      </c>
      <c r="GK33" s="19">
        <f t="shared" ref="GK33:GK36" si="12">GK17/FY17-1</f>
        <v>9.2506938020364693E-4</v>
      </c>
    </row>
    <row r="34" spans="1:193" x14ac:dyDescent="0.3">
      <c r="A34" t="s">
        <v>156</v>
      </c>
      <c r="B34" t="s">
        <v>161</v>
      </c>
      <c r="N34" s="19"/>
      <c r="O34" s="19">
        <f t="shared" si="0"/>
        <v>7.8014184397163122E-2</v>
      </c>
      <c r="P34" s="19">
        <f t="shared" si="0"/>
        <v>6.3437139561707045E-2</v>
      </c>
      <c r="Q34" s="19">
        <f t="shared" si="0"/>
        <v>4.4930875576036922E-2</v>
      </c>
      <c r="R34" s="19">
        <f t="shared" si="0"/>
        <v>1.3651877133105561E-2</v>
      </c>
      <c r="S34" s="19">
        <f t="shared" si="0"/>
        <v>1.1111111111110628E-3</v>
      </c>
      <c r="T34" s="19">
        <f t="shared" si="0"/>
        <v>2.8409090909090828E-2</v>
      </c>
      <c r="U34" s="19">
        <f t="shared" si="0"/>
        <v>-1.8994413407821265E-2</v>
      </c>
      <c r="V34" s="19">
        <f t="shared" si="0"/>
        <v>-1.1074197120708451E-3</v>
      </c>
      <c r="W34" s="19">
        <f t="shared" si="0"/>
        <v>-1.5486725663716894E-2</v>
      </c>
      <c r="X34" s="19">
        <f t="shared" si="0"/>
        <v>-2.9933481152993324E-2</v>
      </c>
      <c r="Y34" s="19">
        <f t="shared" si="0"/>
        <v>-4.8458149779735615E-2</v>
      </c>
      <c r="Z34" s="19">
        <f t="shared" si="0"/>
        <v>-5.0273224043715814E-2</v>
      </c>
      <c r="AA34" s="19">
        <f t="shared" si="0"/>
        <v>-4.166666666666663E-2</v>
      </c>
      <c r="AB34" s="19">
        <f t="shared" si="0"/>
        <v>-4.9891540130151957E-2</v>
      </c>
      <c r="AC34" s="19">
        <f t="shared" si="0"/>
        <v>-3.19735391400221E-2</v>
      </c>
      <c r="AD34" s="19">
        <f t="shared" si="0"/>
        <v>-1.3468013468013296E-2</v>
      </c>
      <c r="AE34" s="19">
        <f t="shared" si="0"/>
        <v>-3.4406215316315159E-2</v>
      </c>
      <c r="AF34" s="19">
        <f t="shared" si="0"/>
        <v>-1.1049723756906049E-2</v>
      </c>
      <c r="AG34" s="19">
        <f t="shared" si="0"/>
        <v>0</v>
      </c>
      <c r="AH34" s="19">
        <f t="shared" si="0"/>
        <v>-4.4345898004435336E-3</v>
      </c>
      <c r="AI34" s="19">
        <f t="shared" si="0"/>
        <v>-3.370786516853852E-3</v>
      </c>
      <c r="AJ34" s="19">
        <f t="shared" si="0"/>
        <v>5.7142857142857828E-3</v>
      </c>
      <c r="AK34" s="19">
        <f t="shared" si="0"/>
        <v>3.7037037037036979E-2</v>
      </c>
      <c r="AL34" s="19">
        <f t="shared" si="0"/>
        <v>1.2658227848101111E-2</v>
      </c>
      <c r="AM34" s="19">
        <f t="shared" si="0"/>
        <v>1.4874141876430214E-2</v>
      </c>
      <c r="AN34" s="19">
        <f t="shared" si="0"/>
        <v>1.2557077625570789E-2</v>
      </c>
      <c r="AO34" s="19">
        <f t="shared" si="0"/>
        <v>7.9726651480638289E-3</v>
      </c>
      <c r="AP34" s="19">
        <f t="shared" si="0"/>
        <v>3.4129692832765013E-3</v>
      </c>
      <c r="AQ34" s="19">
        <f t="shared" si="0"/>
        <v>5.7471264367816577E-3</v>
      </c>
      <c r="AR34" s="19">
        <f t="shared" si="0"/>
        <v>-2.6815642458100641E-2</v>
      </c>
      <c r="AS34" s="19">
        <f t="shared" si="0"/>
        <v>1.5945330296127658E-2</v>
      </c>
      <c r="AT34" s="19">
        <f t="shared" si="0"/>
        <v>-3.1180400890868598E-2</v>
      </c>
      <c r="AU34" s="19">
        <f t="shared" si="0"/>
        <v>-2.2547914317925577E-2</v>
      </c>
      <c r="AV34" s="19">
        <f t="shared" si="0"/>
        <v>1.5909090909090873E-2</v>
      </c>
      <c r="AW34" s="19">
        <f t="shared" si="0"/>
        <v>6.6964285714286031E-3</v>
      </c>
      <c r="AX34" s="19">
        <f t="shared" si="0"/>
        <v>2.9545454545454541E-2</v>
      </c>
      <c r="AY34" s="19">
        <f t="shared" si="0"/>
        <v>1.3528748590755368E-2</v>
      </c>
      <c r="AZ34" s="19">
        <f t="shared" si="0"/>
        <v>1.916572717023679E-2</v>
      </c>
      <c r="BA34" s="19">
        <f t="shared" si="0"/>
        <v>1.4689265536723228E-2</v>
      </c>
      <c r="BB34" s="19">
        <f t="shared" si="0"/>
        <v>3.287981859410416E-2</v>
      </c>
      <c r="BC34" s="19">
        <f t="shared" si="0"/>
        <v>5.2571428571428491E-2</v>
      </c>
      <c r="BD34" s="19">
        <f t="shared" si="0"/>
        <v>5.0516647531573033E-2</v>
      </c>
      <c r="BE34" s="19">
        <f t="shared" si="0"/>
        <v>3.811659192825112E-2</v>
      </c>
      <c r="BF34" s="19">
        <f t="shared" si="0"/>
        <v>5.4022988505747049E-2</v>
      </c>
      <c r="BG34" s="19">
        <f t="shared" si="0"/>
        <v>5.4209919261822392E-2</v>
      </c>
      <c r="BH34" s="19">
        <f t="shared" si="0"/>
        <v>3.4675615212527822E-2</v>
      </c>
      <c r="BI34" s="19">
        <f t="shared" si="0"/>
        <v>8.8691796008868451E-3</v>
      </c>
      <c r="BJ34" s="19">
        <f t="shared" si="0"/>
        <v>0</v>
      </c>
      <c r="BK34" s="19">
        <f t="shared" si="0"/>
        <v>3.8932146829810943E-2</v>
      </c>
      <c r="BL34" s="19">
        <f t="shared" si="0"/>
        <v>1.6592920353982299E-2</v>
      </c>
      <c r="BM34" s="19">
        <f t="shared" si="0"/>
        <v>3.563474387527843E-2</v>
      </c>
      <c r="BN34" s="19">
        <f t="shared" si="0"/>
        <v>2.9637760702524663E-2</v>
      </c>
      <c r="BO34" s="19">
        <f t="shared" si="0"/>
        <v>5.4288816503800241E-3</v>
      </c>
      <c r="BP34" s="19">
        <f t="shared" si="0"/>
        <v>3.3879781420764976E-2</v>
      </c>
      <c r="BQ34" s="19">
        <f t="shared" si="0"/>
        <v>3.6717062634989306E-2</v>
      </c>
      <c r="BR34" s="19">
        <f t="shared" si="0"/>
        <v>1.7448200654307522E-2</v>
      </c>
      <c r="BS34" s="19">
        <f t="shared" si="0"/>
        <v>4.9234135667395984E-2</v>
      </c>
      <c r="BT34" s="19">
        <f t="shared" si="0"/>
        <v>5.7297297297297156E-2</v>
      </c>
      <c r="BU34" s="19">
        <f t="shared" si="0"/>
        <v>6.1538461538461542E-2</v>
      </c>
      <c r="BV34" s="19">
        <f t="shared" si="0"/>
        <v>6.5121412803532008E-2</v>
      </c>
      <c r="BW34" s="19">
        <f t="shared" si="0"/>
        <v>3.8543897216273937E-2</v>
      </c>
      <c r="BX34" s="19">
        <f t="shared" si="0"/>
        <v>6.0935799782372069E-2</v>
      </c>
      <c r="BY34" s="19">
        <f t="shared" si="0"/>
        <v>3.8709677419354716E-2</v>
      </c>
      <c r="BZ34" s="19">
        <f t="shared" si="1"/>
        <v>5.4371002132196145E-2</v>
      </c>
      <c r="CA34" s="19">
        <f t="shared" si="1"/>
        <v>8.3153347732181526E-2</v>
      </c>
      <c r="CB34" s="19">
        <f t="shared" si="1"/>
        <v>5.3911205073995827E-2</v>
      </c>
      <c r="CC34" s="19">
        <f t="shared" si="1"/>
        <v>5.7291666666666741E-2</v>
      </c>
      <c r="CD34" s="19">
        <f t="shared" si="1"/>
        <v>9.539121114683824E-2</v>
      </c>
      <c r="CE34" s="19">
        <f t="shared" si="1"/>
        <v>6.4650677789363842E-2</v>
      </c>
      <c r="CF34" s="19">
        <f t="shared" si="1"/>
        <v>4.0899795501022407E-2</v>
      </c>
      <c r="CG34" s="19">
        <f t="shared" si="1"/>
        <v>7.2463768115942129E-2</v>
      </c>
      <c r="CH34" s="19">
        <f t="shared" si="1"/>
        <v>8.4974093264248651E-2</v>
      </c>
      <c r="CI34" s="19">
        <f t="shared" si="1"/>
        <v>8.3505154639175183E-2</v>
      </c>
      <c r="CJ34" s="19">
        <f t="shared" si="1"/>
        <v>8.3076923076923048E-2</v>
      </c>
      <c r="CK34" s="19">
        <f t="shared" si="1"/>
        <v>9.8343685300207095E-2</v>
      </c>
      <c r="CL34" s="19">
        <f t="shared" si="1"/>
        <v>6.3700707785641963E-2</v>
      </c>
      <c r="CM34" s="19">
        <f t="shared" si="1"/>
        <v>6.7796610169491567E-2</v>
      </c>
      <c r="CN34" s="19">
        <f t="shared" si="1"/>
        <v>7.3219658976930724E-2</v>
      </c>
      <c r="CO34" s="19">
        <f t="shared" si="1"/>
        <v>6.2068965517241281E-2</v>
      </c>
      <c r="CP34" s="19">
        <f t="shared" si="1"/>
        <v>5.6751467710371761E-2</v>
      </c>
      <c r="CQ34" s="19">
        <f t="shared" si="1"/>
        <v>6.8560235063663155E-2</v>
      </c>
      <c r="CR34" s="19">
        <f t="shared" si="1"/>
        <v>7.269155206286837E-2</v>
      </c>
      <c r="CS34" s="19">
        <f t="shared" si="1"/>
        <v>5.212355212355213E-2</v>
      </c>
      <c r="CT34" s="19">
        <f t="shared" si="1"/>
        <v>5.2531041069723061E-2</v>
      </c>
      <c r="CU34" s="19">
        <f t="shared" si="1"/>
        <v>6.2797335870599547E-2</v>
      </c>
      <c r="CV34" s="19">
        <f t="shared" si="1"/>
        <v>5.4924242424242431E-2</v>
      </c>
      <c r="CW34" s="19">
        <f t="shared" si="1"/>
        <v>4.3355325164938785E-2</v>
      </c>
      <c r="CX34" s="19">
        <f t="shared" si="1"/>
        <v>5.5133079847908606E-2</v>
      </c>
      <c r="CY34" s="19">
        <f t="shared" si="1"/>
        <v>1.4939309056956285E-2</v>
      </c>
      <c r="CZ34" s="19">
        <f t="shared" si="1"/>
        <v>2.710280373831786E-2</v>
      </c>
      <c r="DA34" s="19">
        <f t="shared" si="1"/>
        <v>2.7829313543599188E-3</v>
      </c>
      <c r="DB34" s="19">
        <f t="shared" si="1"/>
        <v>2.1296296296296369E-2</v>
      </c>
      <c r="DC34" s="19">
        <f t="shared" si="1"/>
        <v>-1.2832263978001746E-2</v>
      </c>
      <c r="DD34" s="19">
        <f t="shared" si="1"/>
        <v>-3.5714285714285809E-2</v>
      </c>
      <c r="DE34" s="19">
        <f t="shared" si="1"/>
        <v>-7.5229357798165197E-2</v>
      </c>
      <c r="DF34" s="19">
        <f t="shared" si="1"/>
        <v>-0.12068965517241381</v>
      </c>
      <c r="DG34" s="19">
        <f t="shared" si="1"/>
        <v>-0.20143240823634734</v>
      </c>
      <c r="DH34" s="19">
        <f t="shared" si="1"/>
        <v>-0.22441651705565524</v>
      </c>
      <c r="DI34" s="19">
        <f t="shared" si="1"/>
        <v>-0.21589882565492324</v>
      </c>
      <c r="DJ34" s="19">
        <f t="shared" si="1"/>
        <v>-0.24144144144144142</v>
      </c>
      <c r="DK34" s="19">
        <f t="shared" si="1"/>
        <v>-0.18951241950321995</v>
      </c>
      <c r="DL34" s="19">
        <f t="shared" si="1"/>
        <v>-0.19199272065514106</v>
      </c>
      <c r="DM34" s="19">
        <f t="shared" si="1"/>
        <v>-0.18686401480111003</v>
      </c>
      <c r="DN34" s="19">
        <f t="shared" si="1"/>
        <v>-0.19220308250226659</v>
      </c>
      <c r="DO34" s="19">
        <f t="shared" si="1"/>
        <v>-0.13649025069637888</v>
      </c>
      <c r="DP34" s="19">
        <f t="shared" si="1"/>
        <v>-0.13580246913580241</v>
      </c>
      <c r="DQ34" s="19">
        <f t="shared" si="1"/>
        <v>-8.6309523809523836E-2</v>
      </c>
      <c r="DR34" s="19">
        <f t="shared" si="1"/>
        <v>-4.9535603715170407E-2</v>
      </c>
      <c r="DS34" s="19">
        <f t="shared" si="1"/>
        <v>4.1479820627802644E-2</v>
      </c>
      <c r="DT34" s="19">
        <f t="shared" si="1"/>
        <v>6.7129629629629539E-2</v>
      </c>
      <c r="DU34" s="19">
        <f t="shared" si="1"/>
        <v>9.6774193548387233E-2</v>
      </c>
      <c r="DV34" s="19">
        <f t="shared" si="1"/>
        <v>0.15083135391923985</v>
      </c>
      <c r="DW34" s="19">
        <f t="shared" si="1"/>
        <v>0.1339387060158912</v>
      </c>
      <c r="DX34" s="19">
        <f t="shared" si="1"/>
        <v>0.12162162162162149</v>
      </c>
      <c r="DY34" s="19">
        <f t="shared" si="1"/>
        <v>0.12627986348122855</v>
      </c>
      <c r="DZ34" s="19">
        <f t="shared" si="1"/>
        <v>0.1301907968574636</v>
      </c>
      <c r="EA34" s="19">
        <f t="shared" si="1"/>
        <v>9.7849462365591444E-2</v>
      </c>
      <c r="EB34" s="19">
        <f t="shared" si="1"/>
        <v>0.14615384615384608</v>
      </c>
      <c r="EC34" s="19">
        <f t="shared" si="1"/>
        <v>0.12703583061889256</v>
      </c>
      <c r="ED34" s="19">
        <f t="shared" si="1"/>
        <v>0.14440825190010864</v>
      </c>
      <c r="EE34" s="19">
        <f t="shared" si="1"/>
        <v>0.13347685683530663</v>
      </c>
      <c r="EF34" s="19">
        <f t="shared" si="1"/>
        <v>0.15509761388286325</v>
      </c>
      <c r="EG34" s="19">
        <f t="shared" si="1"/>
        <v>0.12605042016806722</v>
      </c>
      <c r="EH34" s="19">
        <f t="shared" si="1"/>
        <v>0.11248710010319907</v>
      </c>
      <c r="EI34" s="19">
        <f t="shared" si="1"/>
        <v>9.2092092092092015E-2</v>
      </c>
      <c r="EJ34" s="19">
        <f t="shared" si="1"/>
        <v>7.8313253012048278E-2</v>
      </c>
      <c r="EK34" s="19">
        <f t="shared" si="1"/>
        <v>0.11717171717171704</v>
      </c>
      <c r="EL34" s="19">
        <f t="shared" si="2"/>
        <v>9.235352532274077E-2</v>
      </c>
      <c r="EM34" s="19">
        <f t="shared" si="2"/>
        <v>5.8765915768854038E-2</v>
      </c>
      <c r="EN34" s="19">
        <f t="shared" si="2"/>
        <v>4.8897411313518768E-2</v>
      </c>
      <c r="EO34" s="19">
        <f t="shared" si="2"/>
        <v>4.6242774566473965E-2</v>
      </c>
      <c r="EP34" s="19">
        <f t="shared" si="2"/>
        <v>1.6129032258064502E-2</v>
      </c>
      <c r="EQ34" s="19">
        <f t="shared" si="2"/>
        <v>2.1842355175688555E-2</v>
      </c>
      <c r="ER34" s="19">
        <f t="shared" si="2"/>
        <v>9.3896713615022609E-3</v>
      </c>
      <c r="ES34" s="19">
        <f t="shared" si="2"/>
        <v>1.4925373134328401E-2</v>
      </c>
      <c r="ET34" s="19">
        <f t="shared" si="2"/>
        <v>-9.27643784786647E-3</v>
      </c>
      <c r="EU34" s="19">
        <f t="shared" si="2"/>
        <v>-1.8331805682858526E-3</v>
      </c>
      <c r="EV34" s="19">
        <f t="shared" si="2"/>
        <v>1.8621973929235924E-3</v>
      </c>
      <c r="EW34" s="19">
        <f t="shared" si="2"/>
        <v>-1.6274864376130127E-2</v>
      </c>
      <c r="EX34" s="19">
        <f t="shared" si="2"/>
        <v>-1.1818181818181839E-2</v>
      </c>
      <c r="EY34" s="19">
        <f t="shared" si="2"/>
        <v>-6.4754856614245293E-3</v>
      </c>
      <c r="EZ34" s="19">
        <f t="shared" si="2"/>
        <v>-3.1992687385740348E-2</v>
      </c>
      <c r="FA34" s="19">
        <f t="shared" si="2"/>
        <v>-3.1307550644567139E-2</v>
      </c>
      <c r="FB34" s="19">
        <f t="shared" si="2"/>
        <v>-1.0270774976657293E-2</v>
      </c>
      <c r="FC34" s="19">
        <f t="shared" si="2"/>
        <v>-2.6022304832713727E-2</v>
      </c>
      <c r="FD34" s="19">
        <f t="shared" si="2"/>
        <v>-1.7674418604651243E-2</v>
      </c>
      <c r="FE34" s="19">
        <f t="shared" si="2"/>
        <v>-1.6544117647058765E-2</v>
      </c>
      <c r="FF34" s="19">
        <f t="shared" si="2"/>
        <v>5.6179775280900124E-3</v>
      </c>
      <c r="FG34" s="19">
        <f t="shared" si="2"/>
        <v>-1.9283746556473913E-2</v>
      </c>
      <c r="FH34" s="19">
        <f t="shared" si="2"/>
        <v>8.3643122676579917E-3</v>
      </c>
      <c r="FI34" s="19">
        <f t="shared" si="2"/>
        <v>-1.9301470588235281E-2</v>
      </c>
      <c r="FJ34" s="19">
        <f t="shared" si="2"/>
        <v>4.5998160073597028E-3</v>
      </c>
      <c r="FK34" s="19">
        <f t="shared" si="2"/>
        <v>1.1173184357541777E-2</v>
      </c>
      <c r="FL34" s="19">
        <f t="shared" si="2"/>
        <v>1.7941454202077267E-2</v>
      </c>
      <c r="FM34" s="19">
        <f t="shared" si="2"/>
        <v>4.7528517110266177E-2</v>
      </c>
      <c r="FN34" s="19">
        <f t="shared" si="2"/>
        <v>4.1509433962264142E-2</v>
      </c>
      <c r="FO34" s="19">
        <f t="shared" si="2"/>
        <v>4.7709923664122078E-2</v>
      </c>
      <c r="FP34" s="19">
        <f t="shared" si="2"/>
        <v>4.1666666666666741E-2</v>
      </c>
      <c r="FQ34" s="19">
        <f t="shared" si="2"/>
        <v>3.1775700934579598E-2</v>
      </c>
      <c r="FR34" s="19">
        <f t="shared" si="2"/>
        <v>2.3277467411545683E-2</v>
      </c>
      <c r="FS34" s="19">
        <f t="shared" si="2"/>
        <v>2.1535580524344455E-2</v>
      </c>
      <c r="FT34" s="19">
        <f t="shared" si="2"/>
        <v>6.4516129032259339E-3</v>
      </c>
      <c r="FU34" s="19">
        <f t="shared" si="2"/>
        <v>4.4048734770384179E-2</v>
      </c>
      <c r="FV34" s="19">
        <f t="shared" si="2"/>
        <v>-2.0146520146520186E-2</v>
      </c>
      <c r="FW34" s="19">
        <f t="shared" si="2"/>
        <v>9.208103130755152E-3</v>
      </c>
      <c r="FX34" s="19">
        <f t="shared" si="2"/>
        <v>1.855287569573294E-2</v>
      </c>
      <c r="FY34" s="19">
        <f t="shared" si="2"/>
        <v>-1.8148820326678861E-3</v>
      </c>
      <c r="FZ34" s="19">
        <f t="shared" si="2"/>
        <v>1.26811594202898E-2</v>
      </c>
      <c r="GA34" s="19">
        <f t="shared" si="2"/>
        <v>-9.1074681238612065E-4</v>
      </c>
      <c r="GB34" s="19">
        <f t="shared" si="3"/>
        <v>-9.0909090909085943E-4</v>
      </c>
      <c r="GC34" s="19">
        <f t="shared" si="4"/>
        <v>-3.6231884057971175E-3</v>
      </c>
      <c r="GD34" s="19">
        <f t="shared" si="5"/>
        <v>3.6396724294813776E-3</v>
      </c>
      <c r="GE34" s="19">
        <f t="shared" si="6"/>
        <v>1.7415215398716821E-2</v>
      </c>
      <c r="GF34" s="19">
        <f t="shared" si="7"/>
        <v>1.2820512820512775E-2</v>
      </c>
      <c r="GG34" s="19">
        <f t="shared" si="8"/>
        <v>2.6929982046677292E-3</v>
      </c>
      <c r="GH34" s="19">
        <f t="shared" si="9"/>
        <v>2.5233644859813165E-2</v>
      </c>
      <c r="GI34" s="19">
        <f t="shared" si="10"/>
        <v>1.8248175182482562E-3</v>
      </c>
      <c r="GJ34" s="19">
        <f t="shared" si="11"/>
        <v>4.5537340619308253E-3</v>
      </c>
      <c r="GK34" s="19">
        <f t="shared" si="12"/>
        <v>-2.7272727272726893E-3</v>
      </c>
    </row>
    <row r="35" spans="1:193" x14ac:dyDescent="0.3">
      <c r="A35" t="s">
        <v>16</v>
      </c>
      <c r="B35" t="s">
        <v>162</v>
      </c>
      <c r="N35" s="19"/>
      <c r="O35" s="19">
        <f t="shared" si="0"/>
        <v>-8.0920564216777957E-2</v>
      </c>
      <c r="P35" s="19">
        <f t="shared" si="0"/>
        <v>-0.10994397759103658</v>
      </c>
      <c r="Q35" s="19">
        <f t="shared" si="0"/>
        <v>-0.13382899628252787</v>
      </c>
      <c r="R35" s="19">
        <f t="shared" si="0"/>
        <v>-0.13493253373313341</v>
      </c>
      <c r="S35" s="19">
        <f t="shared" si="0"/>
        <v>-9.1997008227374555E-2</v>
      </c>
      <c r="T35" s="19">
        <f t="shared" si="0"/>
        <v>-5.6250000000000022E-2</v>
      </c>
      <c r="U35" s="19">
        <f t="shared" si="0"/>
        <v>-7.7339520494973057E-2</v>
      </c>
      <c r="V35" s="19">
        <f t="shared" si="0"/>
        <v>-5.4095826893353904E-2</v>
      </c>
      <c r="W35" s="19">
        <f t="shared" si="0"/>
        <v>-3.8735177865612647E-2</v>
      </c>
      <c r="X35" s="19">
        <f t="shared" si="0"/>
        <v>-8.9285714285715079E-3</v>
      </c>
      <c r="Y35" s="19">
        <f t="shared" si="0"/>
        <v>-6.6199376947040478E-2</v>
      </c>
      <c r="Z35" s="19">
        <f t="shared" si="0"/>
        <v>-4.9295774647887258E-2</v>
      </c>
      <c r="AA35" s="19">
        <f t="shared" si="0"/>
        <v>-4.2810985460420059E-2</v>
      </c>
      <c r="AB35" s="19">
        <f t="shared" si="0"/>
        <v>-1.7309205350117929E-2</v>
      </c>
      <c r="AC35" s="19">
        <f t="shared" si="0"/>
        <v>3.0901287553648071E-2</v>
      </c>
      <c r="AD35" s="19">
        <f t="shared" si="0"/>
        <v>2.2530329289428108E-2</v>
      </c>
      <c r="AE35" s="19">
        <f t="shared" si="0"/>
        <v>-4.3657331136738198E-2</v>
      </c>
      <c r="AF35" s="19">
        <f t="shared" si="0"/>
        <v>-5.1324503311258263E-2</v>
      </c>
      <c r="AG35" s="19">
        <f t="shared" si="0"/>
        <v>-5.1969823973176843E-2</v>
      </c>
      <c r="AH35" s="19">
        <f t="shared" si="0"/>
        <v>-6.0457516339869288E-2</v>
      </c>
      <c r="AI35" s="19">
        <f t="shared" si="0"/>
        <v>-5.0164473684210509E-2</v>
      </c>
      <c r="AJ35" s="19">
        <f t="shared" si="0"/>
        <v>-8.026208026208026E-2</v>
      </c>
      <c r="AK35" s="19">
        <f t="shared" si="0"/>
        <v>-5.004170141784825E-2</v>
      </c>
      <c r="AL35" s="19">
        <f t="shared" si="0"/>
        <v>-0.10864197530864195</v>
      </c>
      <c r="AM35" s="19">
        <f t="shared" si="0"/>
        <v>-6.9198312236286919E-2</v>
      </c>
      <c r="AN35" s="19">
        <f t="shared" si="0"/>
        <v>-0.1657325860688551</v>
      </c>
      <c r="AO35" s="19">
        <f t="shared" si="0"/>
        <v>-4.5795170691090736E-2</v>
      </c>
      <c r="AP35" s="19">
        <f t="shared" si="0"/>
        <v>-3.7288135593220417E-2</v>
      </c>
      <c r="AQ35" s="19">
        <f t="shared" si="0"/>
        <v>-4.134366925064592E-2</v>
      </c>
      <c r="AR35" s="19">
        <f t="shared" si="0"/>
        <v>-1.2216404886561838E-2</v>
      </c>
      <c r="AS35" s="19">
        <f t="shared" si="0"/>
        <v>8.8417329796652844E-4</v>
      </c>
      <c r="AT35" s="19">
        <f t="shared" si="0"/>
        <v>-4.2608695652173956E-2</v>
      </c>
      <c r="AU35" s="19">
        <f t="shared" si="0"/>
        <v>-4.3290043290043267E-2</v>
      </c>
      <c r="AV35" s="19">
        <f t="shared" si="0"/>
        <v>-2.5823686553873459E-2</v>
      </c>
      <c r="AW35" s="19">
        <f t="shared" si="0"/>
        <v>-4.4776119402985093E-2</v>
      </c>
      <c r="AX35" s="19">
        <f t="shared" si="0"/>
        <v>3.1394275161588325E-2</v>
      </c>
      <c r="AY35" s="19">
        <f t="shared" si="0"/>
        <v>-4.5330915684496875E-2</v>
      </c>
      <c r="AZ35" s="19">
        <f t="shared" si="0"/>
        <v>5.3742802303262893E-2</v>
      </c>
      <c r="BA35" s="19">
        <f t="shared" si="0"/>
        <v>-4.3630017452007008E-2</v>
      </c>
      <c r="BB35" s="19">
        <f t="shared" si="0"/>
        <v>-6.7781690140845008E-2</v>
      </c>
      <c r="BC35" s="19">
        <f t="shared" si="0"/>
        <v>-4.4025157232704282E-2</v>
      </c>
      <c r="BD35" s="19">
        <f t="shared" si="0"/>
        <v>-7.2438162544169682E-2</v>
      </c>
      <c r="BE35" s="19">
        <f t="shared" si="0"/>
        <v>-7.2438162544169682E-2</v>
      </c>
      <c r="BF35" s="19">
        <f t="shared" si="0"/>
        <v>-6.0853769300635685E-2</v>
      </c>
      <c r="BG35" s="19">
        <f t="shared" si="0"/>
        <v>-6.606334841628958E-2</v>
      </c>
      <c r="BH35" s="19">
        <f t="shared" si="0"/>
        <v>-6.1243144424131701E-2</v>
      </c>
      <c r="BI35" s="19">
        <f t="shared" si="0"/>
        <v>-6.1580882352941235E-2</v>
      </c>
      <c r="BJ35" s="19">
        <f t="shared" si="0"/>
        <v>-7.0725156669650846E-2</v>
      </c>
      <c r="BK35" s="19">
        <f t="shared" si="0"/>
        <v>2.8490028490029129E-3</v>
      </c>
      <c r="BL35" s="19">
        <f t="shared" si="0"/>
        <v>-0.15300546448087426</v>
      </c>
      <c r="BM35" s="19">
        <f t="shared" si="0"/>
        <v>-0.21350364963503643</v>
      </c>
      <c r="BN35" s="19">
        <f t="shared" si="0"/>
        <v>-7.1765816808309846E-2</v>
      </c>
      <c r="BO35" s="19">
        <f t="shared" si="0"/>
        <v>-5.3571428571428603E-2</v>
      </c>
      <c r="BP35" s="19">
        <f t="shared" si="0"/>
        <v>-4.0000000000000036E-2</v>
      </c>
      <c r="BQ35" s="19">
        <f t="shared" si="0"/>
        <v>-3.0476190476190546E-2</v>
      </c>
      <c r="BR35" s="19">
        <f t="shared" si="0"/>
        <v>-1.837524177949712E-2</v>
      </c>
      <c r="BS35" s="19">
        <f t="shared" si="0"/>
        <v>-2.6162790697674465E-2</v>
      </c>
      <c r="BT35" s="19">
        <f t="shared" si="0"/>
        <v>5.8422590068158975E-3</v>
      </c>
      <c r="BU35" s="19">
        <f t="shared" si="0"/>
        <v>-1.860920666013699E-2</v>
      </c>
      <c r="BV35" s="19">
        <f t="shared" si="0"/>
        <v>-1.9267822736031004E-3</v>
      </c>
      <c r="BW35" s="19">
        <f t="shared" si="0"/>
        <v>-8.8068181818181768E-2</v>
      </c>
      <c r="BX35" s="19">
        <f t="shared" si="0"/>
        <v>3.6559139784946293E-2</v>
      </c>
      <c r="BY35" s="19">
        <f t="shared" ref="BY35:BY36" si="13">BY19/BM19-1</f>
        <v>1.9721577726218076E-2</v>
      </c>
      <c r="BZ35" s="19">
        <f t="shared" si="1"/>
        <v>6.5106815869786505E-2</v>
      </c>
      <c r="CA35" s="19">
        <f t="shared" si="1"/>
        <v>7.4478649453823209E-2</v>
      </c>
      <c r="CB35" s="19">
        <f t="shared" si="1"/>
        <v>6.6468253968253954E-2</v>
      </c>
      <c r="CC35" s="19">
        <f t="shared" si="1"/>
        <v>8.4479371316306562E-2</v>
      </c>
      <c r="CD35" s="19">
        <f t="shared" si="1"/>
        <v>7.98029556650246E-2</v>
      </c>
      <c r="CE35" s="19">
        <f t="shared" si="1"/>
        <v>9.5522388059701369E-2</v>
      </c>
      <c r="CF35" s="19">
        <f t="shared" si="1"/>
        <v>6.0987415295256531E-2</v>
      </c>
      <c r="CG35" s="19">
        <f t="shared" si="1"/>
        <v>0.13073852295409183</v>
      </c>
      <c r="CH35" s="19">
        <f t="shared" si="1"/>
        <v>0.10424710424710426</v>
      </c>
      <c r="CI35" s="19">
        <f t="shared" si="1"/>
        <v>0.19522326064382134</v>
      </c>
      <c r="CJ35" s="19">
        <f t="shared" si="1"/>
        <v>0.18672199170124482</v>
      </c>
      <c r="CK35" s="19">
        <f t="shared" si="1"/>
        <v>0.25483503981797484</v>
      </c>
      <c r="CL35" s="19">
        <f t="shared" si="1"/>
        <v>5.7306590257879542E-3</v>
      </c>
      <c r="CM35" s="19">
        <f t="shared" si="1"/>
        <v>-1.3863216266173706E-2</v>
      </c>
      <c r="CN35" s="19">
        <f t="shared" si="1"/>
        <v>-1.3023255813953583E-2</v>
      </c>
      <c r="CO35" s="19">
        <f t="shared" si="1"/>
        <v>-2.7173913043478271E-2</v>
      </c>
      <c r="CP35" s="19">
        <f t="shared" si="1"/>
        <v>-2.1897810218978075E-2</v>
      </c>
      <c r="CQ35" s="19">
        <f t="shared" si="1"/>
        <v>-1.9073569482288777E-2</v>
      </c>
      <c r="CR35" s="19">
        <f t="shared" si="1"/>
        <v>-1.2773722627737127E-2</v>
      </c>
      <c r="CS35" s="19">
        <f t="shared" si="1"/>
        <v>-6.531332744924967E-2</v>
      </c>
      <c r="CT35" s="19">
        <f t="shared" si="1"/>
        <v>-4.0209790209790319E-2</v>
      </c>
      <c r="CU35" s="19">
        <f t="shared" si="1"/>
        <v>4.4309296264118281E-2</v>
      </c>
      <c r="CV35" s="19">
        <f t="shared" si="1"/>
        <v>5.6818181818181879E-2</v>
      </c>
      <c r="CW35" s="19">
        <f t="shared" si="1"/>
        <v>-1.9945602901178638E-2</v>
      </c>
      <c r="CX35" s="19">
        <f t="shared" si="1"/>
        <v>-2.2792022792022748E-2</v>
      </c>
      <c r="CY35" s="19">
        <f t="shared" si="1"/>
        <v>-1.1246485473289658E-2</v>
      </c>
      <c r="CZ35" s="19">
        <f t="shared" si="1"/>
        <v>-1.8850141376058893E-3</v>
      </c>
      <c r="DA35" s="19">
        <f t="shared" si="1"/>
        <v>-3.445065176908757E-2</v>
      </c>
      <c r="DB35" s="19">
        <f t="shared" si="1"/>
        <v>5.5970149253730117E-3</v>
      </c>
      <c r="DC35" s="19">
        <f t="shared" si="1"/>
        <v>-1.4814814814814725E-2</v>
      </c>
      <c r="DD35" s="19">
        <f t="shared" si="1"/>
        <v>-2.6802218114602594E-2</v>
      </c>
      <c r="DE35" s="19">
        <f t="shared" si="1"/>
        <v>-5.6657223796034994E-3</v>
      </c>
      <c r="DF35" s="19">
        <f t="shared" si="1"/>
        <v>-8.1967213114753079E-3</v>
      </c>
      <c r="DG35" s="19">
        <f t="shared" si="1"/>
        <v>-0.15557404326123125</v>
      </c>
      <c r="DH35" s="19">
        <f t="shared" si="1"/>
        <v>-0.14392059553349879</v>
      </c>
      <c r="DI35" s="19">
        <f t="shared" si="1"/>
        <v>1.7576318223866849E-2</v>
      </c>
      <c r="DJ35" s="19">
        <f t="shared" si="1"/>
        <v>6.8027210884353817E-2</v>
      </c>
      <c r="DK35" s="19">
        <f t="shared" si="1"/>
        <v>3.0331753554502461E-2</v>
      </c>
      <c r="DL35" s="19">
        <f t="shared" si="1"/>
        <v>3.5882908404154756E-2</v>
      </c>
      <c r="DM35" s="19">
        <f t="shared" si="1"/>
        <v>3.6644165863066513E-2</v>
      </c>
      <c r="DN35" s="19">
        <f t="shared" si="1"/>
        <v>3.9888682745825577E-2</v>
      </c>
      <c r="DO35" s="19">
        <f t="shared" si="1"/>
        <v>3.6654135338345828E-2</v>
      </c>
      <c r="DP35" s="19">
        <f t="shared" si="1"/>
        <v>2.6590693257359854E-2</v>
      </c>
      <c r="DQ35" s="19">
        <f t="shared" si="1"/>
        <v>3.228869895536568E-2</v>
      </c>
      <c r="DR35" s="19">
        <f t="shared" si="1"/>
        <v>5.5096418732782926E-3</v>
      </c>
      <c r="DS35" s="19">
        <f t="shared" si="1"/>
        <v>-7.98029556650246E-2</v>
      </c>
      <c r="DT35" s="19">
        <f t="shared" si="1"/>
        <v>-0.11884057971014494</v>
      </c>
      <c r="DU35" s="19">
        <f t="shared" si="1"/>
        <v>-0.10909090909090913</v>
      </c>
      <c r="DV35" s="19">
        <f t="shared" si="1"/>
        <v>-7.0973612374886308E-2</v>
      </c>
      <c r="DW35" s="19">
        <f t="shared" si="1"/>
        <v>-5.7037718491260381E-2</v>
      </c>
      <c r="DX35" s="19">
        <f t="shared" si="1"/>
        <v>-5.7429352780309917E-2</v>
      </c>
      <c r="DY35" s="19">
        <f t="shared" si="1"/>
        <v>-5.8604651162790677E-2</v>
      </c>
      <c r="DZ35" s="19">
        <f t="shared" si="1"/>
        <v>-8.7421944692239073E-2</v>
      </c>
      <c r="EA35" s="19">
        <f t="shared" si="1"/>
        <v>-6.4369900271985414E-2</v>
      </c>
      <c r="EB35" s="19">
        <f t="shared" si="1"/>
        <v>-5.5504162812210933E-2</v>
      </c>
      <c r="EC35" s="19">
        <f t="shared" si="1"/>
        <v>-7.5436982520699192E-2</v>
      </c>
      <c r="ED35" s="19">
        <f t="shared" si="1"/>
        <v>-0.15799086757990866</v>
      </c>
      <c r="EE35" s="19">
        <f t="shared" si="1"/>
        <v>0.12847965738758038</v>
      </c>
      <c r="EF35" s="19">
        <f t="shared" si="1"/>
        <v>0.16228070175438591</v>
      </c>
      <c r="EG35" s="19">
        <f t="shared" si="1"/>
        <v>6.5306122448979709E-2</v>
      </c>
      <c r="EH35" s="19">
        <f t="shared" si="1"/>
        <v>3.3300685602350777E-2</v>
      </c>
      <c r="EI35" s="19">
        <f t="shared" si="1"/>
        <v>4.0975609756097597E-2</v>
      </c>
      <c r="EJ35" s="19">
        <f t="shared" si="1"/>
        <v>1.2572533849129597E-2</v>
      </c>
      <c r="EK35" s="19">
        <f t="shared" ref="EK35:EK36" si="14">EK19/DY19-1</f>
        <v>5.1383399209486091E-2</v>
      </c>
      <c r="EL35" s="19">
        <f t="shared" si="2"/>
        <v>3.6168132942326459E-2</v>
      </c>
      <c r="EM35" s="19">
        <f t="shared" si="2"/>
        <v>2.8100775193798277E-2</v>
      </c>
      <c r="EN35" s="19">
        <f t="shared" si="2"/>
        <v>6.0724779627815861E-2</v>
      </c>
      <c r="EO35" s="19">
        <f t="shared" si="2"/>
        <v>9.1542288557213913E-2</v>
      </c>
      <c r="EP35" s="19">
        <f t="shared" si="2"/>
        <v>0.18004338394793917</v>
      </c>
      <c r="EQ35" s="19">
        <f t="shared" si="2"/>
        <v>2.0872865275142205E-2</v>
      </c>
      <c r="ER35" s="19">
        <f t="shared" si="2"/>
        <v>-8.679245283018866E-2</v>
      </c>
      <c r="ES35" s="19">
        <f t="shared" si="2"/>
        <v>6.9923371647509613E-2</v>
      </c>
      <c r="ET35" s="19">
        <f t="shared" si="2"/>
        <v>6.6350710900473509E-3</v>
      </c>
      <c r="EU35" s="19">
        <f t="shared" si="2"/>
        <v>6.5604498594189486E-3</v>
      </c>
      <c r="EV35" s="19">
        <f t="shared" si="2"/>
        <v>2.8653295128939771E-2</v>
      </c>
      <c r="EW35" s="19">
        <f t="shared" si="2"/>
        <v>1.6917293233082775E-2</v>
      </c>
      <c r="EX35" s="19">
        <f t="shared" si="2"/>
        <v>8.4905660377359027E-3</v>
      </c>
      <c r="EY35" s="19">
        <f t="shared" si="2"/>
        <v>2.3562676720075393E-2</v>
      </c>
      <c r="EZ35" s="19">
        <f t="shared" si="2"/>
        <v>-8.310249307479145E-3</v>
      </c>
      <c r="FA35" s="19">
        <f t="shared" si="2"/>
        <v>-3.5551504102096732E-2</v>
      </c>
      <c r="FB35" s="19">
        <f t="shared" si="2"/>
        <v>-4.9632352941176405E-2</v>
      </c>
      <c r="FC35" s="19">
        <f t="shared" si="2"/>
        <v>-3.7174721189591087E-2</v>
      </c>
      <c r="FD35" s="19">
        <f t="shared" si="2"/>
        <v>5.0619834710743827E-2</v>
      </c>
      <c r="FE35" s="19">
        <f t="shared" si="2"/>
        <v>-0.12085944494180845</v>
      </c>
      <c r="FF35" s="19">
        <f t="shared" si="2"/>
        <v>-9.4161958568750315E-4</v>
      </c>
      <c r="FG35" s="19">
        <f t="shared" si="2"/>
        <v>-1.6759776536312998E-2</v>
      </c>
      <c r="FH35" s="19">
        <f t="shared" si="2"/>
        <v>-2.7855153203342198E-3</v>
      </c>
      <c r="FI35" s="19">
        <f t="shared" si="2"/>
        <v>6.4695009242143886E-3</v>
      </c>
      <c r="FJ35" s="19">
        <f t="shared" si="2"/>
        <v>1.5902712815715425E-2</v>
      </c>
      <c r="FK35" s="19">
        <f t="shared" si="2"/>
        <v>-9.2081031307544858E-4</v>
      </c>
      <c r="FL35" s="19">
        <f t="shared" si="2"/>
        <v>1.1173184357541777E-2</v>
      </c>
      <c r="FM35" s="19">
        <f t="shared" si="2"/>
        <v>3.4971644612476371E-2</v>
      </c>
      <c r="FN35" s="19">
        <f t="shared" si="2"/>
        <v>7.2533849129593708E-2</v>
      </c>
      <c r="FO35" s="19">
        <f t="shared" si="2"/>
        <v>8.4942084942084994E-2</v>
      </c>
      <c r="FP35" s="19">
        <f t="shared" si="2"/>
        <v>0.11406096361848572</v>
      </c>
      <c r="FQ35" s="19">
        <f t="shared" si="2"/>
        <v>0.12016293279022405</v>
      </c>
      <c r="FR35" s="19">
        <f t="shared" si="2"/>
        <v>3.4872761545711617E-2</v>
      </c>
      <c r="FS35" s="19">
        <f t="shared" si="2"/>
        <v>1.5151515151515138E-2</v>
      </c>
      <c r="FT35" s="19">
        <f t="shared" si="2"/>
        <v>1.5828677839850869E-2</v>
      </c>
      <c r="FU35" s="19">
        <f t="shared" si="2"/>
        <v>0</v>
      </c>
      <c r="FV35" s="19">
        <f t="shared" si="2"/>
        <v>-4.604051565377576E-3</v>
      </c>
      <c r="FW35" s="19">
        <f t="shared" si="2"/>
        <v>-1.8433179723502668E-3</v>
      </c>
      <c r="FX35" s="19">
        <f t="shared" si="2"/>
        <v>-3.6832412523019054E-3</v>
      </c>
      <c r="FY35" s="19">
        <f t="shared" si="2"/>
        <v>-8.2191780821918581E-3</v>
      </c>
      <c r="FZ35" s="19">
        <f t="shared" si="2"/>
        <v>-6.3119927862940184E-3</v>
      </c>
      <c r="GA35" s="19">
        <f t="shared" si="2"/>
        <v>-2.8469750889679735E-2</v>
      </c>
      <c r="GB35" s="19">
        <f t="shared" si="3"/>
        <v>-6.796116504854377E-2</v>
      </c>
      <c r="GC35" s="19">
        <f t="shared" si="4"/>
        <v>-2.0000000000000018E-2</v>
      </c>
      <c r="GD35" s="19">
        <f t="shared" si="5"/>
        <v>-1.8214936247723079E-2</v>
      </c>
      <c r="GE35" s="19">
        <f t="shared" si="6"/>
        <v>6.5298507462687727E-3</v>
      </c>
      <c r="GF35" s="19">
        <f t="shared" si="7"/>
        <v>-2.8414298808432603E-2</v>
      </c>
      <c r="GG35" s="19">
        <f t="shared" si="8"/>
        <v>-2.2038567493112948E-2</v>
      </c>
      <c r="GH35" s="19">
        <f t="shared" si="9"/>
        <v>-5.5504162812209934E-3</v>
      </c>
      <c r="GI35" s="19">
        <f t="shared" si="10"/>
        <v>-1.9390581717451449E-2</v>
      </c>
      <c r="GJ35" s="19">
        <f t="shared" si="11"/>
        <v>-2.310536044362288E-2</v>
      </c>
      <c r="GK35" s="19">
        <f t="shared" si="12"/>
        <v>-1.7495395948434522E-2</v>
      </c>
    </row>
    <row r="36" spans="1:193" x14ac:dyDescent="0.3">
      <c r="A36" t="s">
        <v>157</v>
      </c>
      <c r="B36" t="s">
        <v>158</v>
      </c>
      <c r="N36" s="19"/>
      <c r="O36" s="19">
        <f t="shared" ref="O36" si="15">O20/C20-1</f>
        <v>-2.1317829457364379E-2</v>
      </c>
      <c r="P36" s="19">
        <f t="shared" ref="P36" si="16">P20/D20-1</f>
        <v>-3.7000973709834462E-2</v>
      </c>
      <c r="Q36" s="19">
        <f t="shared" ref="Q36" si="17">Q20/E20-1</f>
        <v>-3.6203522504892449E-2</v>
      </c>
      <c r="R36" s="19">
        <f t="shared" ref="R36" si="18">R20/F20-1</f>
        <v>9.8814229249000185E-4</v>
      </c>
      <c r="S36" s="19">
        <f t="shared" ref="S36" si="19">S20/G20-1</f>
        <v>9.9999999999988987E-4</v>
      </c>
      <c r="T36" s="19">
        <f t="shared" ref="T36" si="20">T20/H20-1</f>
        <v>-5.0251256281407253E-3</v>
      </c>
      <c r="U36" s="19">
        <f t="shared" ref="U36" si="21">U20/I20-1</f>
        <v>-3.9234449760765511E-2</v>
      </c>
      <c r="V36" s="19">
        <f t="shared" ref="V36" si="22">V20/J20-1</f>
        <v>-2.1297192642788065E-2</v>
      </c>
      <c r="W36" s="19">
        <f t="shared" ref="W36" si="23">W20/K20-1</f>
        <v>-1.7560975609756113E-2</v>
      </c>
      <c r="X36" s="19">
        <f t="shared" ref="X36" si="24">X20/L20-1</f>
        <v>-4.4834307992202671E-2</v>
      </c>
      <c r="Y36" s="19">
        <f t="shared" ref="Y36" si="25">Y20/M20-1</f>
        <v>-3.9486673247778326E-3</v>
      </c>
      <c r="Z36" s="19">
        <f t="shared" ref="Z36" si="26">Z20/N20-1</f>
        <v>1.8924302788844605E-2</v>
      </c>
      <c r="AA36" s="19">
        <f t="shared" ref="AA36" si="27">AA20/O20-1</f>
        <v>-7.9207920792079278E-3</v>
      </c>
      <c r="AB36" s="19">
        <f t="shared" ref="AB36" si="28">AB20/P20-1</f>
        <v>-1.5166835187057637E-2</v>
      </c>
      <c r="AC36" s="19">
        <f t="shared" ref="AC36" si="29">AC20/Q20-1</f>
        <v>4.0609137055838129E-3</v>
      </c>
      <c r="AD36" s="19">
        <f t="shared" ref="AD36" si="30">AD20/R20-1</f>
        <v>2.9615004935834577E-3</v>
      </c>
      <c r="AE36" s="19">
        <f t="shared" ref="AE36" si="31">AE20/S20-1</f>
        <v>1.5984015984016109E-2</v>
      </c>
      <c r="AF36" s="19">
        <f t="shared" ref="AF36" si="32">AF20/T20-1</f>
        <v>7.0707070707070052E-3</v>
      </c>
      <c r="AG36" s="19">
        <f t="shared" ref="AG36" si="33">AG20/U20-1</f>
        <v>-7.9681274900399446E-3</v>
      </c>
      <c r="AH36" s="19">
        <f t="shared" ref="AH36" si="34">AH20/V20-1</f>
        <v>3.9564787339267937E-3</v>
      </c>
      <c r="AI36" s="19">
        <f t="shared" ref="AI36" si="35">AI20/W20-1</f>
        <v>1.2909632571995955E-2</v>
      </c>
      <c r="AJ36" s="19">
        <f t="shared" ref="AJ36" si="36">AJ20/X20-1</f>
        <v>5.2040816326530459E-2</v>
      </c>
      <c r="AK36" s="19">
        <f t="shared" ref="AK36" si="37">AK20/Y20-1</f>
        <v>-9.9108027750247629E-3</v>
      </c>
      <c r="AL36" s="19">
        <f t="shared" ref="AL36" si="38">AL20/Z20-1</f>
        <v>-2.8347996089931438E-2</v>
      </c>
      <c r="AM36" s="19">
        <f t="shared" ref="AM36" si="39">AM20/AA20-1</f>
        <v>2.2954091816367317E-2</v>
      </c>
      <c r="AN36" s="19">
        <f t="shared" ref="AN36" si="40">AN20/AB20-1</f>
        <v>7.5975359342915771E-2</v>
      </c>
      <c r="AO36" s="19">
        <f t="shared" ref="AO36" si="41">AO20/AC20-1</f>
        <v>6.4711830131445769E-2</v>
      </c>
      <c r="AP36" s="19">
        <f t="shared" ref="AP36" si="42">AP20/AD20-1</f>
        <v>3.7401574803149762E-2</v>
      </c>
      <c r="AQ36" s="19">
        <f t="shared" ref="AQ36" si="43">AQ20/AE20-1</f>
        <v>2.2615535889872085E-2</v>
      </c>
      <c r="AR36" s="19">
        <f t="shared" ref="AR36" si="44">AR20/AF20-1</f>
        <v>5.4162487462387165E-2</v>
      </c>
      <c r="AS36" s="19">
        <f t="shared" ref="AS36" si="45">AS20/AG20-1</f>
        <v>2.008032128514059E-2</v>
      </c>
      <c r="AT36" s="19">
        <f t="shared" ref="AT36" si="46">AT20/AH20-1</f>
        <v>2.2660098522167438E-2</v>
      </c>
      <c r="AU36" s="19">
        <f t="shared" ref="AU36" si="47">AU20/AI20-1</f>
        <v>9.8039215686274161E-4</v>
      </c>
      <c r="AV36" s="19">
        <f t="shared" ref="AV36" si="48">AV20/AJ20-1</f>
        <v>3.8797284190106307E-3</v>
      </c>
      <c r="AW36" s="19">
        <f t="shared" ref="AW36" si="49">AW20/AK20-1</f>
        <v>1.6016016016015877E-2</v>
      </c>
      <c r="AX36" s="19">
        <f t="shared" ref="AX36" si="50">AX20/AL20-1</f>
        <v>2.012072434607548E-3</v>
      </c>
      <c r="AY36" s="19">
        <f t="shared" ref="AY36" si="51">AY20/AM20-1</f>
        <v>5.2682926829268339E-2</v>
      </c>
      <c r="AZ36" s="19">
        <f t="shared" ref="AZ36" si="52">AZ20/AN20-1</f>
        <v>2.57633587786259E-2</v>
      </c>
      <c r="BA36" s="19">
        <f t="shared" ref="BA36" si="53">BA20/AO20-1</f>
        <v>7.5973409306742123E-3</v>
      </c>
      <c r="BB36" s="19">
        <f t="shared" ref="BB36" si="54">BB20/AP20-1</f>
        <v>9.4876660341558505E-4</v>
      </c>
      <c r="BC36" s="19">
        <f t="shared" ref="BC36" si="55">BC20/AQ20-1</f>
        <v>1.8269230769230926E-2</v>
      </c>
      <c r="BD36" s="19">
        <f t="shared" ref="BD36" si="56">BD20/AR20-1</f>
        <v>9.5147478591828261E-4</v>
      </c>
      <c r="BE36" s="19">
        <f t="shared" ref="BE36" si="57">BE20/AS20-1</f>
        <v>2.2637795275590733E-2</v>
      </c>
      <c r="BF36" s="19">
        <f t="shared" ref="BF36" si="58">BF20/AT20-1</f>
        <v>8.6705202312138407E-3</v>
      </c>
      <c r="BG36" s="19">
        <f t="shared" ref="BG36" si="59">BG20/AU20-1</f>
        <v>4.5053868756121496E-2</v>
      </c>
      <c r="BH36" s="19">
        <f t="shared" ref="BH36" si="60">BH20/AV20-1</f>
        <v>3.0917874396135359E-2</v>
      </c>
      <c r="BI36" s="19">
        <f t="shared" ref="BI36" si="61">BI20/AW20-1</f>
        <v>5.7142857142857162E-2</v>
      </c>
      <c r="BJ36" s="19">
        <f t="shared" ref="BJ36" si="62">BJ20/AX20-1</f>
        <v>9.3373493975903665E-2</v>
      </c>
      <c r="BK36" s="19">
        <f t="shared" ref="BK36" si="63">BK20/AY20-1</f>
        <v>-3.429101019462466E-2</v>
      </c>
      <c r="BL36" s="19">
        <f t="shared" ref="BL36" si="64">BL20/AZ20-1</f>
        <v>1.5813953488372112E-2</v>
      </c>
      <c r="BM36" s="19">
        <f t="shared" ref="BM36" si="65">BM20/BA20-1</f>
        <v>1.8850141376060225E-2</v>
      </c>
      <c r="BN36" s="19">
        <f t="shared" ref="BN36" si="66">BN20/BB20-1</f>
        <v>2.180094786729847E-2</v>
      </c>
      <c r="BO36" s="19">
        <f t="shared" ref="BO36" si="67">BO20/BC20-1</f>
        <v>9.442870632672129E-4</v>
      </c>
      <c r="BP36" s="19">
        <f t="shared" ref="BP36" si="68">BP20/BD20-1</f>
        <v>1.5209125475285079E-2</v>
      </c>
      <c r="BQ36" s="19">
        <f t="shared" ref="BQ36" si="69">BQ20/BE20-1</f>
        <v>3.6573628488931531E-2</v>
      </c>
      <c r="BR36" s="19">
        <f t="shared" ref="BR36" si="70">BR20/BF20-1</f>
        <v>1.0506208213944657E-2</v>
      </c>
      <c r="BS36" s="19">
        <f t="shared" ref="BS36" si="71">BS20/BG20-1</f>
        <v>-1.4995313964386248E-2</v>
      </c>
      <c r="BT36" s="19">
        <f t="shared" ref="BT36" si="72">BT20/BH20-1</f>
        <v>-9.3720712277413076E-3</v>
      </c>
      <c r="BU36" s="19">
        <f t="shared" ref="BU36" si="73">BU20/BI20-1</f>
        <v>-4.6598322460391639E-3</v>
      </c>
      <c r="BV36" s="19">
        <f t="shared" ref="BV36" si="74">BV20/BJ20-1</f>
        <v>1.2855831037649201E-2</v>
      </c>
      <c r="BW36" s="19">
        <f t="shared" ref="BW36" si="75">BW20/BK20-1</f>
        <v>0.10172744721689053</v>
      </c>
      <c r="BX36" s="19">
        <f t="shared" ref="BX36" si="76">BX20/BL20-1</f>
        <v>2.3809523809523725E-2</v>
      </c>
      <c r="BY36" s="19">
        <f t="shared" si="13"/>
        <v>3.1452358926919555E-2</v>
      </c>
      <c r="BZ36" s="19">
        <f t="shared" ref="BZ36" si="77">BZ20/BN20-1</f>
        <v>1.1131725417439675E-2</v>
      </c>
      <c r="CA36" s="19">
        <f t="shared" ref="CA36" si="78">CA20/BO20-1</f>
        <v>-1.5094339622641506E-2</v>
      </c>
      <c r="CB36" s="19">
        <f t="shared" ref="CB36" si="79">CB20/BP20-1</f>
        <v>2.2471910112359605E-2</v>
      </c>
      <c r="CC36" s="19">
        <f t="shared" ref="CC36" si="80">CC20/BQ20-1</f>
        <v>1.29990714948931E-2</v>
      </c>
      <c r="CD36" s="19">
        <f t="shared" ref="CD36" si="81">CD20/BR20-1</f>
        <v>1.8903591682419618E-2</v>
      </c>
      <c r="CE36" s="19">
        <f t="shared" ref="CE36" si="82">CE20/BS20-1</f>
        <v>-9.5147478591817158E-4</v>
      </c>
      <c r="CF36" s="19">
        <f t="shared" ref="CF36" si="83">CF20/BT20-1</f>
        <v>-1.9867549668874274E-2</v>
      </c>
      <c r="CG36" s="19">
        <f t="shared" ref="CG36" si="84">CG20/BU20-1</f>
        <v>-2.1535580524344566E-2</v>
      </c>
      <c r="CH36" s="19">
        <f t="shared" ref="CH36" si="85">CH20/BV20-1</f>
        <v>-5.3490480507706217E-2</v>
      </c>
      <c r="CI36" s="19">
        <f t="shared" ref="CI36" si="86">CI20/BW20-1</f>
        <v>-0.14634146341463417</v>
      </c>
      <c r="CJ36" s="19">
        <f t="shared" ref="CJ36" si="87">CJ20/BX20-1</f>
        <v>-0.10465116279069775</v>
      </c>
      <c r="CK36" s="19">
        <f t="shared" ref="CK36" si="88">CK20/BY20-1</f>
        <v>-8.7892376681614315E-2</v>
      </c>
      <c r="CL36" s="19">
        <f t="shared" ref="CL36" si="89">CL20/BZ20-1</f>
        <v>-6.0550458715596278E-2</v>
      </c>
      <c r="CM36" s="19">
        <f t="shared" ref="CM36" si="90">CM20/CA20-1</f>
        <v>7.6628352490422103E-3</v>
      </c>
      <c r="CN36" s="19">
        <f t="shared" ref="CN36" si="91">CN20/CB20-1</f>
        <v>-2.7472527472527375E-3</v>
      </c>
      <c r="CO36" s="19">
        <f t="shared" ref="CO36" si="92">CO20/CC20-1</f>
        <v>-3.0247479376718567E-2</v>
      </c>
      <c r="CP36" s="19">
        <f t="shared" ref="CP36" si="93">CP20/CD20-1</f>
        <v>3.7105751391466324E-3</v>
      </c>
      <c r="CQ36" s="19">
        <f t="shared" ref="CQ36" si="94">CQ20/CE20-1</f>
        <v>3.4285714285714253E-2</v>
      </c>
      <c r="CR36" s="19">
        <f t="shared" ref="CR36" si="95">CR20/CF20-1</f>
        <v>5.1158301158301223E-2</v>
      </c>
      <c r="CS36" s="19">
        <f t="shared" ref="CS36" si="96">CS20/CG20-1</f>
        <v>3.6363636363636376E-2</v>
      </c>
      <c r="CT36" s="19">
        <f t="shared" ref="CT36" si="97">CT20/CH20-1</f>
        <v>1.4367816091954033E-2</v>
      </c>
      <c r="CU36" s="19">
        <f t="shared" ref="CU36" si="98">CU20/CI20-1</f>
        <v>1.8367346938775508E-2</v>
      </c>
      <c r="CV36" s="19">
        <f t="shared" ref="CV36" si="99">CV20/CJ20-1</f>
        <v>-6.9930069930068672E-3</v>
      </c>
      <c r="CW36" s="19">
        <f t="shared" ref="CW36" si="100">CW20/CK20-1</f>
        <v>1.5732546705997885E-2</v>
      </c>
      <c r="CX36" s="19">
        <f t="shared" ref="CX36" si="101">CX20/CL20-1</f>
        <v>7.12890625E-2</v>
      </c>
      <c r="CY36" s="19">
        <f t="shared" ref="CY36" si="102">CY20/CM20-1</f>
        <v>-3.8022813688213253E-3</v>
      </c>
      <c r="CZ36" s="19">
        <f t="shared" ref="CZ36" si="103">CZ20/CN20-1</f>
        <v>-4.6831955922865043E-2</v>
      </c>
      <c r="DA36" s="19">
        <f t="shared" ref="DA36" si="104">DA20/CO20-1</f>
        <v>-2.7410207939508435E-2</v>
      </c>
      <c r="DB36" s="19">
        <f t="shared" ref="DB36" si="105">DB20/CP20-1</f>
        <v>-6.1922365988909434E-2</v>
      </c>
      <c r="DC36" s="19">
        <f t="shared" ref="DC36" si="106">DC20/CQ20-1</f>
        <v>-4.051565377532218E-2</v>
      </c>
      <c r="DD36" s="19">
        <f t="shared" ref="DD36" si="107">DD20/CR20-1</f>
        <v>-4.8668503213957881E-2</v>
      </c>
      <c r="DE36" s="19">
        <f t="shared" ref="DE36" si="108">DE20/CS20-1</f>
        <v>-9.9722991689750629E-2</v>
      </c>
      <c r="DF36" s="19">
        <f t="shared" ref="DF36" si="109">DF20/CT20-1</f>
        <v>-9.0651558073654437E-2</v>
      </c>
      <c r="DG36" s="19">
        <f t="shared" ref="DG36" si="110">DG20/CU20-1</f>
        <v>4.0080160320641323E-3</v>
      </c>
      <c r="DH36" s="19">
        <f t="shared" ref="DH36" si="111">DH20/CV20-1</f>
        <v>-3.9235412474849185E-2</v>
      </c>
      <c r="DI36" s="19">
        <f t="shared" ref="DI36" si="112">DI20/CW20-1</f>
        <v>-0.11519845111326221</v>
      </c>
      <c r="DJ36" s="19">
        <f t="shared" ref="DJ36" si="113">DJ20/CX20-1</f>
        <v>-0.17502278942570648</v>
      </c>
      <c r="DK36" s="19">
        <f t="shared" ref="DK36" si="114">DK20/CY20-1</f>
        <v>-0.12786259541984724</v>
      </c>
      <c r="DL36" s="19">
        <f t="shared" ref="DL36" si="115">DL20/CZ20-1</f>
        <v>-3.4682080924855474E-2</v>
      </c>
      <c r="DM36" s="19">
        <f t="shared" ref="DM36" si="116">DM20/DA20-1</f>
        <v>-3.4013605442176909E-2</v>
      </c>
      <c r="DN36" s="19">
        <f t="shared" ref="DN36" si="117">DN20/DB20-1</f>
        <v>-1.4778325123152691E-2</v>
      </c>
      <c r="DO36" s="19">
        <f t="shared" ref="DO36" si="118">DO20/DC20-1</f>
        <v>-4.1266794625719694E-2</v>
      </c>
      <c r="DP36" s="19">
        <f t="shared" ref="DP36" si="119">DP20/DD20-1</f>
        <v>-4.8262548262548277E-2</v>
      </c>
      <c r="DQ36" s="19">
        <f t="shared" ref="DQ36" si="120">DQ20/DE20-1</f>
        <v>-1.8461538461538418E-2</v>
      </c>
      <c r="DR36" s="19">
        <f t="shared" ref="DR36" si="121">DR20/DF20-1</f>
        <v>3.7383177570093462E-2</v>
      </c>
      <c r="DS36" s="19">
        <f t="shared" ref="DS36" si="122">DS20/DG20-1</f>
        <v>2.5948103792415189E-2</v>
      </c>
      <c r="DT36" s="19">
        <f t="shared" ref="DT36" si="123">DT20/DH20-1</f>
        <v>4.293193717277477E-2</v>
      </c>
      <c r="DU36" s="19">
        <f t="shared" ref="DU36" si="124">DU20/DI20-1</f>
        <v>3.7199124726476906E-2</v>
      </c>
      <c r="DV36" s="19">
        <f t="shared" ref="DV36" si="125">DV20/DJ20-1</f>
        <v>0.10165745856353592</v>
      </c>
      <c r="DW36" s="19">
        <f t="shared" ref="DW36" si="126">DW20/DK20-1</f>
        <v>0.11706783369803042</v>
      </c>
      <c r="DX36" s="19">
        <f t="shared" ref="DX36" si="127">DX20/DL20-1</f>
        <v>-4.0918163672654773E-2</v>
      </c>
      <c r="DY36" s="19">
        <f t="shared" ref="DY36" si="128">DY20/DM20-1</f>
        <v>1.609657947686105E-2</v>
      </c>
      <c r="DZ36" s="19">
        <f t="shared" ref="DZ36" si="129">DZ20/DN20-1</f>
        <v>-1.0000000000000009E-2</v>
      </c>
      <c r="EA36" s="19">
        <f t="shared" ref="EA36" si="130">EA20/DO20-1</f>
        <v>-1.0010010010010895E-3</v>
      </c>
      <c r="EB36" s="19">
        <f t="shared" ref="EB36" si="131">EB20/DP20-1</f>
        <v>1.8255578093306468E-2</v>
      </c>
      <c r="EC36" s="19">
        <f t="shared" ref="EC36" si="132">EC20/DQ20-1</f>
        <v>5.1201671891327072E-2</v>
      </c>
      <c r="ED36" s="19">
        <f t="shared" ref="ED36" si="133">ED20/DR20-1</f>
        <v>4.6046046046045896E-2</v>
      </c>
      <c r="EE36" s="19">
        <f t="shared" ref="EE36" si="134">EE20/DS20-1</f>
        <v>-3.3073929961089377E-2</v>
      </c>
      <c r="EF36" s="19">
        <f t="shared" ref="EF36" si="135">EF20/DT20-1</f>
        <v>-4.0160642570280514E-3</v>
      </c>
      <c r="EG36" s="19">
        <f t="shared" ref="EG36" si="136">EG20/DU20-1</f>
        <v>3.1645569620253111E-2</v>
      </c>
      <c r="EH36" s="19">
        <f t="shared" ref="EH36" si="137">EH20/DV20-1</f>
        <v>-4.7141424272818533E-2</v>
      </c>
      <c r="EI36" s="19">
        <f t="shared" ref="EI36" si="138">EI20/DW20-1</f>
        <v>-8.9128305582761969E-2</v>
      </c>
      <c r="EJ36" s="19">
        <f t="shared" ref="EJ36" si="139">EJ20/DX20-1</f>
        <v>-3.433922996878247E-2</v>
      </c>
      <c r="EK36" s="19">
        <f t="shared" si="14"/>
        <v>-5.2475247524752411E-2</v>
      </c>
      <c r="EL36" s="19">
        <f t="shared" si="2"/>
        <v>-3.9393939393939426E-2</v>
      </c>
      <c r="EM36" s="19">
        <f t="shared" si="2"/>
        <v>-6.6132264529058071E-2</v>
      </c>
      <c r="EN36" s="19">
        <f t="shared" si="2"/>
        <v>-5.5776892430278946E-2</v>
      </c>
      <c r="EO36" s="19">
        <f t="shared" si="2"/>
        <v>-5.5666003976143075E-2</v>
      </c>
      <c r="EP36" s="19">
        <f t="shared" si="2"/>
        <v>-8.4210526315789402E-2</v>
      </c>
      <c r="EQ36" s="19">
        <f t="shared" si="2"/>
        <v>-4.1247484909456844E-2</v>
      </c>
      <c r="ER36" s="19">
        <f t="shared" si="2"/>
        <v>2.4193548387096753E-2</v>
      </c>
      <c r="ES36" s="19">
        <f t="shared" si="2"/>
        <v>-4.0899795501021519E-3</v>
      </c>
      <c r="ET36" s="19">
        <f t="shared" si="2"/>
        <v>3.7894736842105203E-2</v>
      </c>
      <c r="EU36" s="19">
        <f t="shared" si="2"/>
        <v>5.6989247311827862E-2</v>
      </c>
      <c r="EV36" s="19">
        <f t="shared" si="2"/>
        <v>6.1422413793103425E-2</v>
      </c>
      <c r="EW36" s="19">
        <f t="shared" si="2"/>
        <v>1.2539184952978122E-2</v>
      </c>
      <c r="EX36" s="19">
        <f t="shared" si="2"/>
        <v>4.1009463722397443E-2</v>
      </c>
      <c r="EY36" s="19">
        <f t="shared" si="2"/>
        <v>4.5064377682403567E-2</v>
      </c>
      <c r="EZ36" s="19">
        <f t="shared" si="2"/>
        <v>1.7932489451476741E-2</v>
      </c>
      <c r="FA36" s="19">
        <f t="shared" si="2"/>
        <v>8.4210526315788847E-3</v>
      </c>
      <c r="FB36" s="19">
        <f t="shared" si="2"/>
        <v>-1.9853709508881989E-2</v>
      </c>
      <c r="FC36" s="19">
        <f t="shared" si="2"/>
        <v>-3.1479538300104304E-3</v>
      </c>
      <c r="FD36" s="19">
        <f t="shared" si="2"/>
        <v>-5.5118110236220375E-2</v>
      </c>
      <c r="FE36" s="19">
        <f t="shared" si="2"/>
        <v>3.7987679671457775E-2</v>
      </c>
      <c r="FF36" s="19">
        <f t="shared" si="2"/>
        <v>-8.1135902636916279E-3</v>
      </c>
      <c r="FG36" s="19">
        <f t="shared" si="2"/>
        <v>-3.8657171922685585E-2</v>
      </c>
      <c r="FH36" s="19">
        <f t="shared" si="2"/>
        <v>-1.3197969543147225E-2</v>
      </c>
      <c r="FI36" s="19">
        <f t="shared" si="2"/>
        <v>-2.0639834881320818E-3</v>
      </c>
      <c r="FJ36" s="19">
        <f t="shared" si="2"/>
        <v>-2.7272727272727337E-2</v>
      </c>
      <c r="FK36" s="19">
        <f t="shared" si="2"/>
        <v>-5.1334702258727383E-3</v>
      </c>
      <c r="FL36" s="19">
        <f t="shared" si="2"/>
        <v>-3.1088082901553626E-3</v>
      </c>
      <c r="FM36" s="19">
        <f t="shared" si="2"/>
        <v>-1.043841336116913E-2</v>
      </c>
      <c r="FN36" s="19">
        <f t="shared" si="2"/>
        <v>5.3304904051172386E-3</v>
      </c>
      <c r="FO36" s="19">
        <f t="shared" si="2"/>
        <v>-2.0000000000000018E-2</v>
      </c>
      <c r="FP36" s="19">
        <f t="shared" si="2"/>
        <v>-5.208333333333337E-2</v>
      </c>
      <c r="FQ36" s="19">
        <f t="shared" si="2"/>
        <v>-9.4955489614243271E-2</v>
      </c>
      <c r="FR36" s="19">
        <f t="shared" si="2"/>
        <v>-6.1349693251533721E-2</v>
      </c>
      <c r="FS36" s="19">
        <f t="shared" si="2"/>
        <v>-2.3280423280423346E-2</v>
      </c>
      <c r="FT36" s="19">
        <f t="shared" si="2"/>
        <v>-5.1440329218107039E-2</v>
      </c>
      <c r="FU36" s="19">
        <f t="shared" si="2"/>
        <v>-6.8252326783867723E-2</v>
      </c>
      <c r="FV36" s="19">
        <f t="shared" si="2"/>
        <v>-4.9844236760124616E-2</v>
      </c>
      <c r="FW36" s="19">
        <f t="shared" si="2"/>
        <v>-3.5087719298245723E-2</v>
      </c>
      <c r="FX36" s="19">
        <f t="shared" si="2"/>
        <v>-8.3160083160083165E-3</v>
      </c>
      <c r="FY36" s="19">
        <f t="shared" si="2"/>
        <v>-1.0548523206751037E-2</v>
      </c>
      <c r="FZ36" s="19">
        <f t="shared" si="2"/>
        <v>1.3785790031813239E-2</v>
      </c>
      <c r="GA36" s="19">
        <f t="shared" si="2"/>
        <v>2.5778732545649996E-2</v>
      </c>
      <c r="GB36" s="19">
        <f t="shared" si="3"/>
        <v>7.3626373626373587E-2</v>
      </c>
      <c r="GC36" s="19">
        <f t="shared" si="4"/>
        <v>8.1967213114754189E-2</v>
      </c>
      <c r="GD36" s="19">
        <f t="shared" si="5"/>
        <v>7.5163398692810413E-2</v>
      </c>
      <c r="GE36" s="19">
        <f t="shared" si="6"/>
        <v>4.3336944745395511E-2</v>
      </c>
      <c r="GF36" s="19">
        <f t="shared" si="7"/>
        <v>7.3752711496746226E-2</v>
      </c>
      <c r="GG36" s="19">
        <f t="shared" si="8"/>
        <v>0.10876803551609338</v>
      </c>
      <c r="GH36" s="19">
        <f t="shared" si="9"/>
        <v>6.7759562841530174E-2</v>
      </c>
      <c r="GI36" s="19">
        <f t="shared" si="10"/>
        <v>4.9197860962566731E-2</v>
      </c>
      <c r="GJ36" s="19">
        <f t="shared" si="11"/>
        <v>6.2893081761006275E-3</v>
      </c>
      <c r="GK36" s="19">
        <f t="shared" si="12"/>
        <v>2.9850746268656581E-2</v>
      </c>
    </row>
    <row r="37" spans="1:193" x14ac:dyDescent="0.3">
      <c r="A37" s="5" t="s">
        <v>130</v>
      </c>
      <c r="B37" t="s">
        <v>2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</row>
    <row r="38" spans="1:193" x14ac:dyDescent="0.3">
      <c r="A38" t="s">
        <v>167</v>
      </c>
      <c r="B38" t="s">
        <v>163</v>
      </c>
      <c r="N38" s="19"/>
      <c r="O38" s="19">
        <f t="shared" ref="O38:O42" si="140">O22/C22-1</f>
        <v>3.0785562632696273E-2</v>
      </c>
      <c r="P38" s="19">
        <f t="shared" ref="P38:P42" si="141">P22/D22-1</f>
        <v>2.6859504132231482E-2</v>
      </c>
      <c r="Q38" s="19">
        <f t="shared" ref="Q38:Q42" si="142">Q22/E22-1</f>
        <v>1.5463917525773141E-2</v>
      </c>
      <c r="R38" s="19">
        <f t="shared" ref="R38:R42" si="143">R22/F22-1</f>
        <v>-1.0101010101010055E-2</v>
      </c>
      <c r="S38" s="19">
        <f t="shared" ref="S38:S42" si="144">S22/G22-1</f>
        <v>-1.6815034619188762E-2</v>
      </c>
      <c r="T38" s="19">
        <f t="shared" ref="T38:T42" si="145">T22/H22-1</f>
        <v>7.1065989847716171E-3</v>
      </c>
      <c r="U38" s="19">
        <f t="shared" ref="U38:U42" si="146">U22/I22-1</f>
        <v>-1.2170385395537386E-2</v>
      </c>
      <c r="V38" s="19">
        <f t="shared" ref="V38:V42" si="147">V22/J22-1</f>
        <v>3.9880358923229942E-3</v>
      </c>
      <c r="W38" s="19">
        <f t="shared" ref="W38:W42" si="148">W22/K22-1</f>
        <v>-2.9000000000000026E-2</v>
      </c>
      <c r="X38" s="19">
        <f t="shared" ref="X38:X42" si="149">X22/L22-1</f>
        <v>-2.3138832997988024E-2</v>
      </c>
      <c r="Y38" s="19">
        <f t="shared" ref="Y38:Y42" si="150">Y22/M22-1</f>
        <v>-4.212637913741224E-2</v>
      </c>
      <c r="Z38" s="19">
        <f t="shared" ref="Z38:Z42" si="151">Z22/N22-1</f>
        <v>-1.1258955987717645E-2</v>
      </c>
      <c r="AA38" s="19">
        <f t="shared" ref="AA38:AA42" si="152">AA22/O22-1</f>
        <v>-8.2389289392378329E-3</v>
      </c>
      <c r="AB38" s="19">
        <f t="shared" ref="AB38:AB42" si="153">AB22/P22-1</f>
        <v>-2.7162977867203231E-2</v>
      </c>
      <c r="AC38" s="19">
        <f t="shared" ref="AC38:AC42" si="154">AC22/Q22-1</f>
        <v>-1.8274111675126825E-2</v>
      </c>
      <c r="AD38" s="19">
        <f t="shared" ref="AD38:AD42" si="155">AD22/R22-1</f>
        <v>-2.4489795918367419E-2</v>
      </c>
      <c r="AE38" s="19">
        <f t="shared" ref="AE38:AE42" si="156">AE22/S22-1</f>
        <v>-3.9235412474849185E-2</v>
      </c>
      <c r="AF38" s="19">
        <f t="shared" ref="AF38:AF42" si="157">AF22/T22-1</f>
        <v>-3.0241935483870996E-2</v>
      </c>
      <c r="AG38" s="19">
        <f t="shared" ref="AG38:AG42" si="158">AG22/U22-1</f>
        <v>-2.2587268993839893E-2</v>
      </c>
      <c r="AH38" s="19">
        <f t="shared" ref="AH38:AH42" si="159">AH22/V22-1</f>
        <v>-4.4687189672293903E-2</v>
      </c>
      <c r="AI38" s="19">
        <f t="shared" ref="AI38:AI42" si="160">AI22/W22-1</f>
        <v>-1.1328527291452062E-2</v>
      </c>
      <c r="AJ38" s="19">
        <f t="shared" ref="AJ38:AJ42" si="161">AJ22/X22-1</f>
        <v>-1.4418125643666291E-2</v>
      </c>
      <c r="AK38" s="19">
        <f t="shared" ref="AK38:AK42" si="162">AK22/Y22-1</f>
        <v>9.4240837696335511E-3</v>
      </c>
      <c r="AL38" s="19">
        <f t="shared" ref="AL38:AL42" si="163">AL22/Z22-1</f>
        <v>-1.9668737060041352E-2</v>
      </c>
      <c r="AM38" s="19">
        <f t="shared" ref="AM38:AM42" si="164">AM22/AA22-1</f>
        <v>-1.7653167185877505E-2</v>
      </c>
      <c r="AN38" s="19">
        <f t="shared" ref="AN38:AN42" si="165">AN22/AB22-1</f>
        <v>-2.585315408479838E-2</v>
      </c>
      <c r="AO38" s="19">
        <f t="shared" ref="AO38:AO42" si="166">AO22/AC22-1</f>
        <v>-2.4819027921406445E-2</v>
      </c>
      <c r="AP38" s="19">
        <f t="shared" ref="AP38:AP42" si="167">AP22/AD22-1</f>
        <v>2.0920502092049986E-3</v>
      </c>
      <c r="AQ38" s="19">
        <f t="shared" ref="AQ38:AQ42" si="168">AQ22/AE22-1</f>
        <v>-2.6178010471204161E-2</v>
      </c>
      <c r="AR38" s="19">
        <f t="shared" ref="AR38:AR42" si="169">AR22/AF22-1</f>
        <v>-2.0790020790020791E-2</v>
      </c>
      <c r="AS38" s="19">
        <f t="shared" ref="AS38:AS42" si="170">AS22/AG22-1</f>
        <v>2.2058823529411686E-2</v>
      </c>
      <c r="AT38" s="19">
        <f t="shared" ref="AT38:AT42" si="171">AT22/AH22-1</f>
        <v>-2.494802494802506E-2</v>
      </c>
      <c r="AU38" s="19">
        <f t="shared" ref="AU38:AU42" si="172">AU22/AI22-1</f>
        <v>-3.2291666666666607E-2</v>
      </c>
      <c r="AV38" s="19">
        <f t="shared" ref="AV38:AV42" si="173">AV22/AJ22-1</f>
        <v>-5.2246603970741434E-3</v>
      </c>
      <c r="AW38" s="19">
        <f t="shared" ref="AW38:AW42" si="174">AW22/AK22-1</f>
        <v>-2.5933609958506243E-2</v>
      </c>
      <c r="AX38" s="19">
        <f t="shared" ref="AX38:AX42" si="175">AX22/AL22-1</f>
        <v>1.1615628299894265E-2</v>
      </c>
      <c r="AY38" s="19">
        <f t="shared" ref="AY38:AY42" si="176">AY22/AM22-1</f>
        <v>4.2283298097252064E-3</v>
      </c>
      <c r="AZ38" s="19">
        <f t="shared" ref="AZ38:AZ42" si="177">AZ22/AN22-1</f>
        <v>5.3078556263270738E-3</v>
      </c>
      <c r="BA38" s="19">
        <f t="shared" ref="BA38:BA42" si="178">BA22/AO22-1</f>
        <v>-5.3022269353127927E-3</v>
      </c>
      <c r="BB38" s="19">
        <f t="shared" ref="BB38:BB42" si="179">BB22/AP22-1</f>
        <v>-4.1753653444676075E-3</v>
      </c>
      <c r="BC38" s="19">
        <f t="shared" ref="BC38:BC42" si="180">BC22/AQ22-1</f>
        <v>1.8279569892473146E-2</v>
      </c>
      <c r="BD38" s="19">
        <f t="shared" ref="BD38:BD42" si="181">BD22/AR22-1</f>
        <v>8.4925690021231404E-3</v>
      </c>
      <c r="BE38" s="19">
        <f t="shared" ref="BE38:BE42" si="182">BE22/AS22-1</f>
        <v>-5.1387461459403427E-3</v>
      </c>
      <c r="BF38" s="19">
        <f t="shared" ref="BF38:BF42" si="183">BF22/AT22-1</f>
        <v>1.0660980810235365E-3</v>
      </c>
      <c r="BG38" s="19">
        <f t="shared" ref="BG38:BG42" si="184">BG22/AU22-1</f>
        <v>1.3993541442411273E-2</v>
      </c>
      <c r="BH38" s="19">
        <f t="shared" ref="BH38:BH42" si="185">BH22/AV22-1</f>
        <v>-7.3529411764706731E-3</v>
      </c>
      <c r="BI38" s="19">
        <f t="shared" ref="BI38:BI42" si="186">BI22/AW22-1</f>
        <v>7.4547390841319672E-3</v>
      </c>
      <c r="BJ38" s="19">
        <f t="shared" ref="BJ38:BJ42" si="187">BJ22/AX22-1</f>
        <v>-8.3507306889352151E-3</v>
      </c>
      <c r="BK38" s="19">
        <f t="shared" ref="BK38:BK42" si="188">BK22/AY22-1</f>
        <v>7.3684210526316907E-3</v>
      </c>
      <c r="BL38" s="19">
        <f t="shared" ref="BL38:BL42" si="189">BL22/AZ22-1</f>
        <v>1.9007391763463444E-2</v>
      </c>
      <c r="BM38" s="19">
        <f t="shared" ref="BM38:BM42" si="190">BM22/BA22-1</f>
        <v>3.5181236673774041E-2</v>
      </c>
      <c r="BN38" s="19">
        <f t="shared" ref="BN38:BN42" si="191">BN22/BB22-1</f>
        <v>1.2578616352201033E-2</v>
      </c>
      <c r="BO38" s="19">
        <f t="shared" ref="BO38:BO42" si="192">BO22/BC22-1</f>
        <v>2.1119324181626098E-2</v>
      </c>
      <c r="BP38" s="19">
        <f t="shared" ref="BP38:BP42" si="193">BP22/BD22-1</f>
        <v>2.8421052631578902E-2</v>
      </c>
      <c r="BQ38" s="19">
        <f t="shared" ref="BQ38:BQ42" si="194">BQ22/BE22-1</f>
        <v>2.6859504132231482E-2</v>
      </c>
      <c r="BR38" s="19">
        <f t="shared" ref="BR38:BR42" si="195">BR22/BF22-1</f>
        <v>4.1533546325878579E-2</v>
      </c>
      <c r="BS38" s="19">
        <f t="shared" ref="BS38:BS42" si="196">BS22/BG22-1</f>
        <v>4.2462845010615702E-2</v>
      </c>
      <c r="BT38" s="19">
        <f t="shared" ref="BT38:BT42" si="197">BT22/BH22-1</f>
        <v>6.7724867724867854E-2</v>
      </c>
      <c r="BU38" s="19">
        <f t="shared" ref="BU38:BU42" si="198">BU22/BI22-1</f>
        <v>4.862579281183943E-2</v>
      </c>
      <c r="BV38" s="19">
        <f t="shared" ref="BV38:BV42" si="199">BV22/BJ22-1</f>
        <v>2.8421052631578902E-2</v>
      </c>
      <c r="BW38" s="19">
        <f t="shared" ref="BW38:BW42" si="200">BW22/BK22-1</f>
        <v>3.5527690700104309E-2</v>
      </c>
      <c r="BX38" s="19">
        <f t="shared" ref="BX38:BX42" si="201">BX22/BL22-1</f>
        <v>2.2797927461139844E-2</v>
      </c>
      <c r="BY38" s="19">
        <f t="shared" ref="BY38:BY42" si="202">BY22/BM22-1</f>
        <v>9.2687950566427979E-3</v>
      </c>
      <c r="BZ38" s="19">
        <f t="shared" ref="BZ38:BZ42" si="203">BZ22/BN22-1</f>
        <v>4.3478260869565188E-2</v>
      </c>
      <c r="CA38" s="19">
        <f t="shared" ref="CA38:CA42" si="204">CA22/BO22-1</f>
        <v>4.5501551189244926E-2</v>
      </c>
      <c r="CB38" s="19">
        <f t="shared" ref="CB38:CB42" si="205">CB22/BP22-1</f>
        <v>2.763561924257929E-2</v>
      </c>
      <c r="CC38" s="19">
        <f t="shared" ref="CC38:CC42" si="206">CC22/BQ22-1</f>
        <v>2.1126760563380254E-2</v>
      </c>
      <c r="CD38" s="19">
        <f t="shared" ref="CD38:CD42" si="207">CD22/BR22-1</f>
        <v>4.0899795501022407E-2</v>
      </c>
      <c r="CE38" s="19">
        <f t="shared" ref="CE38:CE42" si="208">CE22/BS22-1</f>
        <v>2.5458248472504996E-2</v>
      </c>
      <c r="CF38" s="19">
        <f t="shared" ref="CF38:CF42" si="209">CF22/BT22-1</f>
        <v>4.9554013875123815E-3</v>
      </c>
      <c r="CG38" s="19">
        <f t="shared" ref="CG38:CG42" si="210">CG22/BU22-1</f>
        <v>3.5282258064516236E-2</v>
      </c>
      <c r="CH38" s="19">
        <f t="shared" ref="CH38:CH42" si="211">CH22/BV22-1</f>
        <v>5.9365404298874047E-2</v>
      </c>
      <c r="CI38" s="19">
        <f t="shared" ref="CI38:CI42" si="212">CI22/BW22-1</f>
        <v>3.2290615539858791E-2</v>
      </c>
      <c r="CJ38" s="19">
        <f t="shared" ref="CJ38:CJ42" si="213">CJ22/BX22-1</f>
        <v>4.8632218844984809E-2</v>
      </c>
      <c r="CK38" s="19">
        <f t="shared" ref="CK38:CK42" si="214">CK22/BY22-1</f>
        <v>6.5306122448979709E-2</v>
      </c>
      <c r="CL38" s="19">
        <f t="shared" ref="CL38:CL42" si="215">CL22/BZ22-1</f>
        <v>3.7698412698412564E-2</v>
      </c>
      <c r="CM38" s="19">
        <f t="shared" ref="CM38:CM42" si="216">CM22/CA22-1</f>
        <v>4.7477744807121747E-2</v>
      </c>
      <c r="CN38" s="19">
        <f t="shared" ref="CN38:CN42" si="217">CN22/CB22-1</f>
        <v>1.7928286852589626E-2</v>
      </c>
      <c r="CO38" s="19">
        <f t="shared" ref="CO38:CO42" si="218">CO22/CC22-1</f>
        <v>2.0689655172413834E-2</v>
      </c>
      <c r="CP38" s="19">
        <f t="shared" ref="CP38:CP42" si="219">CP22/CD22-1</f>
        <v>4.3222003929273223E-2</v>
      </c>
      <c r="CQ38" s="19">
        <f t="shared" ref="CQ38:CQ42" si="220">CQ22/CE22-1</f>
        <v>5.6603773584905648E-2</v>
      </c>
      <c r="CR38" s="19">
        <f t="shared" ref="CR38:CR42" si="221">CR22/CF22-1</f>
        <v>3.2544378698224907E-2</v>
      </c>
      <c r="CS38" s="19">
        <f t="shared" ref="CS38:CS42" si="222">CS22/CG22-1</f>
        <v>8.7633885102238462E-3</v>
      </c>
      <c r="CT38" s="19">
        <f t="shared" ref="CT38:CT42" si="223">CT22/CH22-1</f>
        <v>1.256038647342983E-2</v>
      </c>
      <c r="CU38" s="19">
        <f t="shared" ref="CU38:CU42" si="224">CU22/CI22-1</f>
        <v>3.2258064516129004E-2</v>
      </c>
      <c r="CV38" s="19">
        <f t="shared" ref="CV38:CV42" si="225">CV22/CJ22-1</f>
        <v>9.6618357487923134E-3</v>
      </c>
      <c r="CW38" s="19">
        <f t="shared" ref="CW38:CW42" si="226">CW22/CK22-1</f>
        <v>0</v>
      </c>
      <c r="CX38" s="19">
        <f t="shared" ref="CX38:CX42" si="227">CX22/CL22-1</f>
        <v>-2.1032504780114647E-2</v>
      </c>
      <c r="CY38" s="19">
        <f t="shared" ref="CY38:CY42" si="228">CY22/CM22-1</f>
        <v>-4.4381491973560006E-2</v>
      </c>
      <c r="CZ38" s="19">
        <f t="shared" ref="CZ38:CZ42" si="229">CZ22/CN22-1</f>
        <v>2.9354207436398383E-3</v>
      </c>
      <c r="DA38" s="19">
        <f t="shared" ref="DA38:DA42" si="230">DA22/CO22-1</f>
        <v>-2.0270270270270174E-2</v>
      </c>
      <c r="DB38" s="19">
        <f t="shared" ref="DB38:DB42" si="231">DB22/CP22-1</f>
        <v>-2.6365348399246646E-2</v>
      </c>
      <c r="DC38" s="19">
        <f t="shared" ref="DC38:DC42" si="232">DC22/CQ22-1</f>
        <v>-4.3233082706766957E-2</v>
      </c>
      <c r="DD38" s="19">
        <f t="shared" ref="DD38:DD42" si="233">DD22/CR22-1</f>
        <v>-2.5787965616045905E-2</v>
      </c>
      <c r="DE38" s="19">
        <f t="shared" ref="DE38:DE42" si="234">DE22/CS22-1</f>
        <v>-4.1505791505791478E-2</v>
      </c>
      <c r="DF38" s="19">
        <f t="shared" ref="DF38:DF42" si="235">DF22/CT22-1</f>
        <v>-4.0076335877862634E-2</v>
      </c>
      <c r="DG38" s="19">
        <f t="shared" ref="DG38:DG42" si="236">DG22/CU22-1</f>
        <v>-5.9659090909090939E-2</v>
      </c>
      <c r="DH38" s="19">
        <f t="shared" ref="DH38:DH42" si="237">DH22/CV22-1</f>
        <v>-7.4641148325358841E-2</v>
      </c>
      <c r="DI38" s="19">
        <f t="shared" ref="DI38:DI42" si="238">DI22/CW22-1</f>
        <v>-8.8122605363984752E-2</v>
      </c>
      <c r="DJ38" s="19">
        <f t="shared" ref="DJ38:DJ42" si="239">DJ22/CX22-1</f>
        <v>-5.9570312500000111E-2</v>
      </c>
      <c r="DK38" s="19">
        <f t="shared" ref="DK38:DK42" si="240">DK22/CY22-1</f>
        <v>-4.743083003952564E-2</v>
      </c>
      <c r="DL38" s="19">
        <f t="shared" ref="DL38:DL42" si="241">DL22/CZ22-1</f>
        <v>-6.926829268292678E-2</v>
      </c>
      <c r="DM38" s="19">
        <f t="shared" ref="DM38:DM42" si="242">DM22/DA22-1</f>
        <v>-6.2068965517241392E-2</v>
      </c>
      <c r="DN38" s="19">
        <f t="shared" ref="DN38:DN42" si="243">DN22/DB22-1</f>
        <v>-7.6402321083172242E-2</v>
      </c>
      <c r="DO38" s="19">
        <f t="shared" ref="DO38:DO42" si="244">DO22/DC22-1</f>
        <v>-3.8310412573673736E-2</v>
      </c>
      <c r="DP38" s="19">
        <f t="shared" ref="DP38:DP42" si="245">DP22/DD22-1</f>
        <v>-5.980392156862735E-2</v>
      </c>
      <c r="DQ38" s="19">
        <f t="shared" ref="DQ38:DQ42" si="246">DQ22/DE22-1</f>
        <v>-2.0140986908358527E-2</v>
      </c>
      <c r="DR38" s="19">
        <f t="shared" ref="DR38:DR42" si="247">DR22/DF22-1</f>
        <v>-1.6898608349900535E-2</v>
      </c>
      <c r="DS38" s="19">
        <f t="shared" ref="DS38:DS42" si="248">DS22/DG22-1</f>
        <v>5.0352467270895485E-3</v>
      </c>
      <c r="DT38" s="19">
        <f t="shared" ref="DT38:DT42" si="249">DT22/DH22-1</f>
        <v>5.170630816959676E-3</v>
      </c>
      <c r="DU38" s="19">
        <f t="shared" ref="DU38:DU42" si="250">DU22/DI22-1</f>
        <v>3.3613445378151363E-2</v>
      </c>
      <c r="DV38" s="19">
        <f t="shared" ref="DV38:DV42" si="251">DV22/DJ22-1</f>
        <v>1.6614745586708279E-2</v>
      </c>
      <c r="DW38" s="19">
        <f t="shared" ref="DW38:DW42" si="252">DW22/DK22-1</f>
        <v>2.9045643153526868E-2</v>
      </c>
      <c r="DX38" s="19">
        <f t="shared" ref="DX38:DX42" si="253">DX22/DL22-1</f>
        <v>3.7735849056603765E-2</v>
      </c>
      <c r="DY38" s="19">
        <f t="shared" ref="DY38:DY42" si="254">DY22/DM22-1</f>
        <v>4.7268907563025264E-2</v>
      </c>
      <c r="DZ38" s="19">
        <f t="shared" ref="DZ38:DZ42" si="255">DZ22/DN22-1</f>
        <v>5.2356020942408321E-2</v>
      </c>
      <c r="EA38" s="19">
        <f t="shared" ref="EA38:EA42" si="256">EA22/DO22-1</f>
        <v>3.1664964249233929E-2</v>
      </c>
      <c r="EB38" s="19">
        <f t="shared" ref="EB38:EB42" si="257">EB22/DP22-1</f>
        <v>5.4223149113659996E-2</v>
      </c>
      <c r="EC38" s="19">
        <f t="shared" ref="EC38:EC42" si="258">EC22/DQ22-1</f>
        <v>4.1109969167523186E-2</v>
      </c>
      <c r="ED38" s="19">
        <f t="shared" ref="ED38:ED42" si="259">ED22/DR22-1</f>
        <v>2.0222446916076109E-3</v>
      </c>
      <c r="EE38" s="19">
        <f t="shared" ref="EE38:EE42" si="260">EE22/DS22-1</f>
        <v>1.3026052104208485E-2</v>
      </c>
      <c r="EF38" s="19">
        <f t="shared" ref="EF38:EF42" si="261">EF22/DT22-1</f>
        <v>5.6584362139917799E-2</v>
      </c>
      <c r="EG38" s="19">
        <f t="shared" ref="EG38:EG42" si="262">EG22/DU22-1</f>
        <v>4.2682926829268109E-2</v>
      </c>
      <c r="EH38" s="19">
        <f t="shared" ref="EH38:EH42" si="263">EH22/DV22-1</f>
        <v>5.4136874361593534E-2</v>
      </c>
      <c r="EI38" s="19">
        <f t="shared" ref="EI38:EI42" si="264">EI22/DW22-1</f>
        <v>3.8306451612903247E-2</v>
      </c>
      <c r="EJ38" s="19">
        <f t="shared" ref="EJ38:EJ42" si="265">EJ22/DX22-1</f>
        <v>2.626262626262621E-2</v>
      </c>
      <c r="EK38" s="19">
        <f t="shared" ref="EK38:EK42" si="266">EK22/DY22-1</f>
        <v>4.312938816449341E-2</v>
      </c>
      <c r="EL38" s="19">
        <f t="shared" ref="EL38:EL42" si="267">EL22/DZ22-1</f>
        <v>-4.9751243781094301E-3</v>
      </c>
      <c r="EM38" s="19">
        <f t="shared" ref="EM38:EM42" si="268">EM22/EA22-1</f>
        <v>0</v>
      </c>
      <c r="EN38" s="19">
        <f t="shared" ref="EN38:EN42" si="269">EN22/EB22-1</f>
        <v>3.9564787339267937E-3</v>
      </c>
      <c r="EO38" s="19">
        <f t="shared" ref="EO38:EO42" si="270">EO22/EC22-1</f>
        <v>-3.9486673247778326E-3</v>
      </c>
      <c r="EP38" s="19">
        <f t="shared" ref="EP38:EP42" si="271">EP22/ED22-1</f>
        <v>1.2108980827447047E-2</v>
      </c>
      <c r="EQ38" s="19">
        <f t="shared" ref="EQ38:EQ42" si="272">EQ22/EE22-1</f>
        <v>-2.1760633036597365E-2</v>
      </c>
      <c r="ER38" s="19">
        <f t="shared" ref="ER38:ER42" si="273">ER22/EF22-1</f>
        <v>-3.7000973709834462E-2</v>
      </c>
      <c r="ES38" s="19">
        <f t="shared" ref="ES38:ES42" si="274">ES22/EG22-1</f>
        <v>-1.3645224171539905E-2</v>
      </c>
      <c r="ET38" s="19">
        <f t="shared" ref="ET38:ET42" si="275">ET22/EH22-1</f>
        <v>-5.8139534883720922E-2</v>
      </c>
      <c r="EU38" s="19">
        <f t="shared" ref="EU38:EU42" si="276">EU22/EI22-1</f>
        <v>-2.3300970873786464E-2</v>
      </c>
      <c r="EV38" s="19">
        <f t="shared" ref="EV38:EV42" si="277">EV22/EJ22-1</f>
        <v>-1.6732283464566788E-2</v>
      </c>
      <c r="EW38" s="19">
        <f t="shared" ref="EW38:EW42" si="278">EW22/EK22-1</f>
        <v>-4.134615384615381E-2</v>
      </c>
      <c r="EX38" s="19">
        <f t="shared" ref="EX38:EX42" si="279">EX22/EL22-1</f>
        <v>7.0000000000001172E-3</v>
      </c>
      <c r="EY38" s="19">
        <f t="shared" ref="EY38:EY42" si="280">EY22/EM22-1</f>
        <v>0</v>
      </c>
      <c r="EZ38" s="19">
        <f t="shared" ref="EZ38:EZ42" si="281">EZ22/EN22-1</f>
        <v>-4.9261083743842304E-3</v>
      </c>
      <c r="FA38" s="19">
        <f t="shared" ref="FA38:FA42" si="282">FA22/EO22-1</f>
        <v>-2.378592666005952E-2</v>
      </c>
      <c r="FB38" s="19">
        <f t="shared" ref="FB38:FB42" si="283">FB22/EP22-1</f>
        <v>5.9820538384847133E-3</v>
      </c>
      <c r="FC38" s="19">
        <f t="shared" ref="FC38:FC42" si="284">FC22/EQ22-1</f>
        <v>1.3144590495449915E-2</v>
      </c>
      <c r="FD38" s="19">
        <f t="shared" ref="FD38:FD42" si="285">FD22/ER22-1</f>
        <v>1.0111223458038054E-3</v>
      </c>
      <c r="FE38" s="19">
        <f t="shared" ref="FE38:FE42" si="286">FE22/ES22-1</f>
        <v>-1.3833992094861691E-2</v>
      </c>
      <c r="FF38" s="19">
        <f t="shared" ref="FF38:FF42" si="287">FF22/ET22-1</f>
        <v>2.4691358024691246E-2</v>
      </c>
      <c r="FG38" s="19">
        <f t="shared" ref="FG38:FG42" si="288">FG22/EU22-1</f>
        <v>-4.9701789264413598E-3</v>
      </c>
      <c r="FH38" s="19">
        <f t="shared" ref="FH38:FH42" si="289">FH22/EV22-1</f>
        <v>3.0030030030030463E-3</v>
      </c>
      <c r="FI38" s="19">
        <f t="shared" ref="FI38:FI42" si="290">FI22/EW22-1</f>
        <v>4.0120361083249012E-3</v>
      </c>
      <c r="FJ38" s="19">
        <f t="shared" ref="FJ38:FJ42" si="291">FJ22/EX22-1</f>
        <v>-2.9791459781528529E-3</v>
      </c>
      <c r="FK38" s="19">
        <f t="shared" ref="FK38:FK42" si="292">FK22/EY22-1</f>
        <v>0</v>
      </c>
      <c r="FL38" s="19">
        <f t="shared" ref="FL38:FL42" si="293">FL22/EZ22-1</f>
        <v>-9.9009900990087996E-4</v>
      </c>
      <c r="FM38" s="19">
        <f t="shared" ref="FM38:FM42" si="294">FM22/FA22-1</f>
        <v>3.4517766497462077E-2</v>
      </c>
      <c r="FN38" s="19">
        <f t="shared" ref="FN38:FN42" si="295">FN22/FB22-1</f>
        <v>2.0812685827551913E-2</v>
      </c>
      <c r="FO38" s="19">
        <f t="shared" ref="FO38:FO42" si="296">FO22/FC22-1</f>
        <v>1.5968063872255467E-2</v>
      </c>
      <c r="FP38" s="19">
        <f t="shared" ref="FP38:FP42" si="297">FP22/FD22-1</f>
        <v>3.0303030303030276E-2</v>
      </c>
      <c r="FQ38" s="19">
        <f t="shared" ref="FQ38:FQ42" si="298">FQ22/FE22-1</f>
        <v>2.5050100200400882E-2</v>
      </c>
      <c r="FR38" s="19">
        <f t="shared" ref="FR38:FR42" si="299">FR22/FF22-1</f>
        <v>3.4136546184738936E-2</v>
      </c>
      <c r="FS38" s="19">
        <f t="shared" ref="FS38:FS42" si="300">FS22/FG22-1</f>
        <v>2.9970029970030065E-3</v>
      </c>
      <c r="FT38" s="19">
        <f t="shared" ref="FT38:FT42" si="301">FT22/FH22-1</f>
        <v>1.3972055888223478E-2</v>
      </c>
      <c r="FU38" s="19">
        <f t="shared" ref="FU38:FU42" si="302">FU22/FI22-1</f>
        <v>1.8981018981019115E-2</v>
      </c>
      <c r="FV38" s="19">
        <f t="shared" ref="FV38:FV42" si="303">FV22/FJ22-1</f>
        <v>6.9721115537848544E-3</v>
      </c>
      <c r="FW38" s="19">
        <f t="shared" ref="FW38:FW42" si="304">FW22/FK22-1</f>
        <v>1.980198019801982E-3</v>
      </c>
      <c r="FX38" s="19">
        <f t="shared" ref="FX38:FX42" si="305">FX22/FL22-1</f>
        <v>1.4866204162537144E-2</v>
      </c>
      <c r="FY38" s="19">
        <f t="shared" ref="FY38:FY42" si="306">FY22/FM22-1</f>
        <v>-2.9440628066733643E-3</v>
      </c>
      <c r="FZ38" s="19">
        <f t="shared" ref="FZ38:FZ42" si="307">FZ22/FN22-1</f>
        <v>6.7961165048544547E-3</v>
      </c>
      <c r="GA38" s="19">
        <f t="shared" ref="GA38:GA42" si="308">GA22/FO22-1</f>
        <v>-2.9469548133594925E-3</v>
      </c>
      <c r="GB38" s="19">
        <f t="shared" si="3"/>
        <v>-7.8431372549019329E-3</v>
      </c>
      <c r="GC38" s="19">
        <f t="shared" ref="GC38:GC42" si="309">GC22/FQ22-1</f>
        <v>9.7751710654936375E-4</v>
      </c>
      <c r="GD38" s="19">
        <f t="shared" ref="GD38:GD42" si="310">GD22/FR22-1</f>
        <v>-1.3592233009708798E-2</v>
      </c>
      <c r="GE38" s="19">
        <f t="shared" ref="GE38:GE42" si="311">GE22/FS22-1</f>
        <v>2.3904382470119501E-2</v>
      </c>
      <c r="GF38" s="19">
        <f t="shared" ref="GF38:GF42" si="312">GF22/FT22-1</f>
        <v>2.3622047244094446E-2</v>
      </c>
      <c r="GG38" s="19">
        <f t="shared" ref="GG38:GG42" si="313">GG22/FU22-1</f>
        <v>1.6666666666666607E-2</v>
      </c>
      <c r="GH38" s="19">
        <f t="shared" ref="GH38:GH42" si="314">GH22/FV22-1</f>
        <v>1.5825914935707397E-2</v>
      </c>
      <c r="GI38" s="19">
        <f t="shared" ref="GI38:GI42" si="315">GI22/FW22-1</f>
        <v>-5.9288537549407883E-3</v>
      </c>
      <c r="GJ38" s="19">
        <f t="shared" ref="GJ38:GJ42" si="316">GJ22/FX22-1</f>
        <v>-2.1484375E-2</v>
      </c>
      <c r="GK38" s="19">
        <f t="shared" ref="GK38:GK42" si="317">GK22/FY22-1</f>
        <v>4.9212598425196763E-3</v>
      </c>
    </row>
    <row r="39" spans="1:193" x14ac:dyDescent="0.3">
      <c r="A39" t="s">
        <v>168</v>
      </c>
      <c r="B39" t="s">
        <v>164</v>
      </c>
      <c r="N39" s="19"/>
      <c r="O39" s="19">
        <f t="shared" si="140"/>
        <v>4.4444444444444509E-2</v>
      </c>
      <c r="P39" s="19">
        <f t="shared" si="141"/>
        <v>2.9190992493744794E-2</v>
      </c>
      <c r="Q39" s="19">
        <f t="shared" si="142"/>
        <v>5.4077253218884014E-2</v>
      </c>
      <c r="R39" s="19">
        <f t="shared" si="143"/>
        <v>-1.1382113821138296E-2</v>
      </c>
      <c r="S39" s="19">
        <f t="shared" si="144"/>
        <v>-2.1428571428571463E-2</v>
      </c>
      <c r="T39" s="19">
        <f t="shared" si="145"/>
        <v>6.5868263473053856E-2</v>
      </c>
      <c r="U39" s="19">
        <f t="shared" si="146"/>
        <v>-4.6798029556650245E-2</v>
      </c>
      <c r="V39" s="19">
        <f t="shared" si="147"/>
        <v>2.4252223120452721E-2</v>
      </c>
      <c r="W39" s="19">
        <f t="shared" si="148"/>
        <v>-1.6515276630883591E-2</v>
      </c>
      <c r="X39" s="19">
        <f t="shared" si="149"/>
        <v>-5.5280528052805256E-2</v>
      </c>
      <c r="Y39" s="19">
        <f t="shared" si="150"/>
        <v>-5.1003344481605262E-2</v>
      </c>
      <c r="Z39" s="19">
        <f t="shared" si="151"/>
        <v>-1.4237855946398703E-2</v>
      </c>
      <c r="AA39" s="19">
        <f t="shared" si="152"/>
        <v>-6.8739770867430439E-2</v>
      </c>
      <c r="AB39" s="19">
        <f t="shared" si="153"/>
        <v>-9.238249594813619E-2</v>
      </c>
      <c r="AC39" s="19">
        <f t="shared" si="154"/>
        <v>-7.5732899022801337E-2</v>
      </c>
      <c r="AD39" s="19">
        <f t="shared" si="155"/>
        <v>-0.10773026315789469</v>
      </c>
      <c r="AE39" s="19">
        <f t="shared" si="156"/>
        <v>-0.14841849148418484</v>
      </c>
      <c r="AF39" s="19">
        <f t="shared" si="157"/>
        <v>-8.9085072231139595E-2</v>
      </c>
      <c r="AG39" s="19">
        <f t="shared" si="158"/>
        <v>-6.3738156761412479E-2</v>
      </c>
      <c r="AH39" s="19">
        <f t="shared" si="159"/>
        <v>-0.14048934490923437</v>
      </c>
      <c r="AI39" s="19">
        <f t="shared" si="160"/>
        <v>-7.1368597816960588E-2</v>
      </c>
      <c r="AJ39" s="19">
        <f t="shared" si="161"/>
        <v>-6.0262008733624528E-2</v>
      </c>
      <c r="AK39" s="19">
        <f t="shared" si="162"/>
        <v>-3.3480176211453716E-2</v>
      </c>
      <c r="AL39" s="19">
        <f t="shared" si="163"/>
        <v>-8.7510620220900615E-2</v>
      </c>
      <c r="AM39" s="19">
        <f t="shared" si="164"/>
        <v>-8.787346221441128E-2</v>
      </c>
      <c r="AN39" s="19">
        <f t="shared" si="165"/>
        <v>-6.8749999999999978E-2</v>
      </c>
      <c r="AO39" s="19">
        <f t="shared" si="166"/>
        <v>-6.9603524229074898E-2</v>
      </c>
      <c r="AP39" s="19">
        <f t="shared" si="167"/>
        <v>-5.1612903225806361E-2</v>
      </c>
      <c r="AQ39" s="19">
        <f t="shared" si="168"/>
        <v>-4.2857142857142816E-2</v>
      </c>
      <c r="AR39" s="19">
        <f t="shared" si="169"/>
        <v>-0.11982378854625542</v>
      </c>
      <c r="AS39" s="19">
        <f t="shared" si="170"/>
        <v>1.9319227230910618E-2</v>
      </c>
      <c r="AT39" s="19">
        <f t="shared" si="171"/>
        <v>-0.10468319559228656</v>
      </c>
      <c r="AU39" s="19">
        <f t="shared" si="172"/>
        <v>-6.8716094032549635E-2</v>
      </c>
      <c r="AV39" s="19">
        <f t="shared" si="173"/>
        <v>-3.4386617100371608E-2</v>
      </c>
      <c r="AW39" s="19">
        <f t="shared" si="174"/>
        <v>-3.7374658158614515E-2</v>
      </c>
      <c r="AX39" s="19">
        <f t="shared" si="175"/>
        <v>-1.5828677839851091E-2</v>
      </c>
      <c r="AY39" s="19">
        <f t="shared" si="176"/>
        <v>1.2524084778420042E-2</v>
      </c>
      <c r="AZ39" s="19">
        <f t="shared" si="177"/>
        <v>-6.7114093959731447E-3</v>
      </c>
      <c r="BA39" s="19">
        <f t="shared" si="178"/>
        <v>-1.6098484848484751E-2</v>
      </c>
      <c r="BB39" s="19">
        <f t="shared" si="179"/>
        <v>1.9436345966958202E-2</v>
      </c>
      <c r="BC39" s="19">
        <f t="shared" si="180"/>
        <v>7.8606965174129462E-2</v>
      </c>
      <c r="BD39" s="19">
        <f t="shared" si="181"/>
        <v>3.3033033033033066E-2</v>
      </c>
      <c r="BE39" s="19">
        <f t="shared" si="182"/>
        <v>9.0252707581228719E-4</v>
      </c>
      <c r="BF39" s="19">
        <f t="shared" si="183"/>
        <v>1.025641025641022E-2</v>
      </c>
      <c r="BG39" s="19">
        <f t="shared" si="184"/>
        <v>-8.7378640776699656E-3</v>
      </c>
      <c r="BH39" s="19">
        <f t="shared" si="185"/>
        <v>-1.443695861405192E-2</v>
      </c>
      <c r="BI39" s="19">
        <f t="shared" si="186"/>
        <v>-5.5871212121212044E-2</v>
      </c>
      <c r="BJ39" s="19">
        <f t="shared" si="187"/>
        <v>-5.2034058656575177E-2</v>
      </c>
      <c r="BK39" s="19">
        <f t="shared" si="188"/>
        <v>-1.9980970504281603E-2</v>
      </c>
      <c r="BL39" s="19">
        <f t="shared" si="189"/>
        <v>-3.8610038610037423E-3</v>
      </c>
      <c r="BM39" s="19">
        <f t="shared" si="190"/>
        <v>-7.6997112608278018E-3</v>
      </c>
      <c r="BN39" s="19">
        <f t="shared" si="191"/>
        <v>-3.8131553860820677E-3</v>
      </c>
      <c r="BO39" s="19">
        <f t="shared" si="192"/>
        <v>-7.7490774907749138E-2</v>
      </c>
      <c r="BP39" s="19">
        <f t="shared" si="193"/>
        <v>1.6472868217054293E-2</v>
      </c>
      <c r="BQ39" s="19">
        <f t="shared" si="194"/>
        <v>-4.9594229035166859E-2</v>
      </c>
      <c r="BR39" s="19">
        <f t="shared" si="195"/>
        <v>3.3502538071066068E-2</v>
      </c>
      <c r="BS39" s="19">
        <f t="shared" si="196"/>
        <v>-4.8971596474045587E-3</v>
      </c>
      <c r="BT39" s="19">
        <f t="shared" si="197"/>
        <v>2.6367187499999778E-2</v>
      </c>
      <c r="BU39" s="19">
        <f t="shared" si="198"/>
        <v>5.2156469408224604E-2</v>
      </c>
      <c r="BV39" s="19">
        <f t="shared" si="199"/>
        <v>5.5888223552894134E-2</v>
      </c>
      <c r="BW39" s="19">
        <f t="shared" si="200"/>
        <v>4.8543689320388328E-2</v>
      </c>
      <c r="BX39" s="19">
        <f t="shared" si="201"/>
        <v>2.8100775193798277E-2</v>
      </c>
      <c r="BY39" s="19">
        <f t="shared" si="202"/>
        <v>2.0368574199806089E-2</v>
      </c>
      <c r="BZ39" s="19">
        <f t="shared" si="203"/>
        <v>7.1770334928229707E-2</v>
      </c>
      <c r="CA39" s="19">
        <f t="shared" si="204"/>
        <v>0.12200000000000011</v>
      </c>
      <c r="CB39" s="19">
        <f t="shared" si="205"/>
        <v>4.385128693994278E-2</v>
      </c>
      <c r="CC39" s="19">
        <f t="shared" si="206"/>
        <v>7.3055028462998051E-2</v>
      </c>
      <c r="CD39" s="19">
        <f t="shared" si="207"/>
        <v>0.13064833005893917</v>
      </c>
      <c r="CE39" s="19">
        <f t="shared" si="208"/>
        <v>0.10728346456692917</v>
      </c>
      <c r="CF39" s="19">
        <f t="shared" si="209"/>
        <v>6.8506184586108576E-2</v>
      </c>
      <c r="CG39" s="19">
        <f t="shared" si="210"/>
        <v>8.293612964728303E-2</v>
      </c>
      <c r="CH39" s="19">
        <f t="shared" si="211"/>
        <v>0.1275992438563327</v>
      </c>
      <c r="CI39" s="19">
        <f t="shared" si="212"/>
        <v>3.9814814814814747E-2</v>
      </c>
      <c r="CJ39" s="19">
        <f t="shared" si="213"/>
        <v>8.0113100848256291E-2</v>
      </c>
      <c r="CK39" s="19">
        <f t="shared" si="214"/>
        <v>7.7946768060836558E-2</v>
      </c>
      <c r="CL39" s="19">
        <f t="shared" si="215"/>
        <v>-2.5000000000000022E-2</v>
      </c>
      <c r="CM39" s="19">
        <f t="shared" si="216"/>
        <v>1.7825311942958333E-3</v>
      </c>
      <c r="CN39" s="19">
        <f t="shared" si="217"/>
        <v>2.2831050228310446E-2</v>
      </c>
      <c r="CO39" s="19">
        <f t="shared" si="218"/>
        <v>3.5366931918656697E-3</v>
      </c>
      <c r="CP39" s="19">
        <f t="shared" si="219"/>
        <v>-5.2128583840138631E-3</v>
      </c>
      <c r="CQ39" s="19">
        <f t="shared" si="220"/>
        <v>1.3333333333333419E-2</v>
      </c>
      <c r="CR39" s="19">
        <f t="shared" si="221"/>
        <v>1.7809439002671734E-3</v>
      </c>
      <c r="CS39" s="19">
        <f t="shared" si="222"/>
        <v>-2.0246478873239382E-2</v>
      </c>
      <c r="CT39" s="19">
        <f t="shared" si="223"/>
        <v>-6.3704945515507094E-2</v>
      </c>
      <c r="CU39" s="19">
        <f t="shared" si="224"/>
        <v>-8.9047195013357561E-3</v>
      </c>
      <c r="CV39" s="19">
        <f t="shared" si="225"/>
        <v>-2.0069808027923242E-2</v>
      </c>
      <c r="CW39" s="19">
        <f t="shared" si="226"/>
        <v>-5.2910052910053462E-3</v>
      </c>
      <c r="CX39" s="19">
        <f t="shared" si="227"/>
        <v>3.6630036630036722E-2</v>
      </c>
      <c r="CY39" s="19">
        <f t="shared" si="228"/>
        <v>-5.6939501779359469E-2</v>
      </c>
      <c r="CZ39" s="19">
        <f t="shared" si="229"/>
        <v>4.4642857142858094E-3</v>
      </c>
      <c r="DA39" s="19">
        <f t="shared" si="230"/>
        <v>-6.1674008810572722E-2</v>
      </c>
      <c r="DB39" s="19">
        <f t="shared" si="231"/>
        <v>-3.7554585152838382E-2</v>
      </c>
      <c r="DC39" s="19">
        <f t="shared" si="232"/>
        <v>-5.6140350877193046E-2</v>
      </c>
      <c r="DD39" s="19">
        <f t="shared" si="233"/>
        <v>-6.4888888888888885E-2</v>
      </c>
      <c r="DE39" s="19">
        <f t="shared" si="234"/>
        <v>-7.3674752920036002E-2</v>
      </c>
      <c r="DF39" s="19">
        <f t="shared" si="235"/>
        <v>-0.14145031333930169</v>
      </c>
      <c r="DG39" s="19">
        <f t="shared" si="236"/>
        <v>-0.16711590296495948</v>
      </c>
      <c r="DH39" s="19">
        <f t="shared" si="237"/>
        <v>-0.20569902048085476</v>
      </c>
      <c r="DI39" s="19">
        <f t="shared" si="238"/>
        <v>-0.20744680851063824</v>
      </c>
      <c r="DJ39" s="19">
        <f t="shared" si="239"/>
        <v>-0.21819787985865724</v>
      </c>
      <c r="DK39" s="19">
        <f t="shared" si="240"/>
        <v>-0.14433962264150946</v>
      </c>
      <c r="DL39" s="19">
        <f t="shared" si="241"/>
        <v>-0.2088888888888889</v>
      </c>
      <c r="DM39" s="19">
        <f t="shared" si="242"/>
        <v>-0.15680751173708918</v>
      </c>
      <c r="DN39" s="19">
        <f t="shared" si="243"/>
        <v>-0.18148820326678761</v>
      </c>
      <c r="DO39" s="19">
        <f t="shared" si="244"/>
        <v>-0.141263940520446</v>
      </c>
      <c r="DP39" s="19">
        <f t="shared" si="245"/>
        <v>-0.13022813688212931</v>
      </c>
      <c r="DQ39" s="19">
        <f t="shared" si="246"/>
        <v>-8.0504364694471309E-2</v>
      </c>
      <c r="DR39" s="19">
        <f t="shared" si="247"/>
        <v>-1.6684045881126264E-2</v>
      </c>
      <c r="DS39" s="19">
        <f t="shared" si="248"/>
        <v>5.9331175836030203E-2</v>
      </c>
      <c r="DT39" s="19">
        <f t="shared" si="249"/>
        <v>7.623318385650224E-2</v>
      </c>
      <c r="DU39" s="19">
        <f t="shared" si="250"/>
        <v>5.7046979865771785E-2</v>
      </c>
      <c r="DV39" s="19">
        <f t="shared" si="251"/>
        <v>8.2485875706214573E-2</v>
      </c>
      <c r="DW39" s="19">
        <f t="shared" si="252"/>
        <v>0.11245865490628448</v>
      </c>
      <c r="DX39" s="19">
        <f t="shared" si="253"/>
        <v>0.12022471910112364</v>
      </c>
      <c r="DY39" s="19">
        <f t="shared" si="254"/>
        <v>0.11247216035634744</v>
      </c>
      <c r="DZ39" s="19">
        <f t="shared" si="255"/>
        <v>0.12416851441241694</v>
      </c>
      <c r="EA39" s="19">
        <f t="shared" si="256"/>
        <v>8.0086580086579984E-2</v>
      </c>
      <c r="EB39" s="19">
        <f t="shared" si="257"/>
        <v>0.14098360655737707</v>
      </c>
      <c r="EC39" s="19">
        <f t="shared" si="258"/>
        <v>7.0675105485232148E-2</v>
      </c>
      <c r="ED39" s="19">
        <f t="shared" si="259"/>
        <v>6.7868504772004234E-2</v>
      </c>
      <c r="EE39" s="19">
        <f t="shared" si="260"/>
        <v>5.0916496945010215E-2</v>
      </c>
      <c r="EF39" s="19">
        <f t="shared" si="261"/>
        <v>8.1250000000000044E-2</v>
      </c>
      <c r="EG39" s="19">
        <f t="shared" si="262"/>
        <v>0.10476190476190483</v>
      </c>
      <c r="EH39" s="19">
        <f t="shared" si="263"/>
        <v>9.9164926931106567E-2</v>
      </c>
      <c r="EI39" s="19">
        <f t="shared" si="264"/>
        <v>4.7571853320118818E-2</v>
      </c>
      <c r="EJ39" s="19">
        <f t="shared" si="265"/>
        <v>-1.6048144433299938E-2</v>
      </c>
      <c r="EK39" s="19">
        <f t="shared" si="266"/>
        <v>0.10910910910910898</v>
      </c>
      <c r="EL39" s="19">
        <f t="shared" si="267"/>
        <v>9.8619329388560661E-3</v>
      </c>
      <c r="EM39" s="19">
        <f t="shared" si="268"/>
        <v>3.7074148296593279E-2</v>
      </c>
      <c r="EN39" s="19">
        <f t="shared" si="269"/>
        <v>3.5440613026819889E-2</v>
      </c>
      <c r="EO39" s="19">
        <f t="shared" si="270"/>
        <v>2.5615763546797954E-2</v>
      </c>
      <c r="EP39" s="19">
        <f t="shared" si="271"/>
        <v>2.9791459781529639E-3</v>
      </c>
      <c r="EQ39" s="19">
        <f t="shared" si="272"/>
        <v>-9.6899224806212825E-4</v>
      </c>
      <c r="ER39" s="19">
        <f t="shared" si="273"/>
        <v>-3.0828516377649384E-2</v>
      </c>
      <c r="ES39" s="19">
        <f t="shared" si="274"/>
        <v>-3.6398467432950277E-2</v>
      </c>
      <c r="ET39" s="19">
        <f t="shared" si="275"/>
        <v>-5.2231718898385515E-2</v>
      </c>
      <c r="EU39" s="19">
        <f t="shared" si="276"/>
        <v>-1.797540208136239E-2</v>
      </c>
      <c r="EV39" s="19">
        <f t="shared" si="277"/>
        <v>1.8348623853211121E-2</v>
      </c>
      <c r="EW39" s="19">
        <f t="shared" si="278"/>
        <v>-7.6714801444043301E-2</v>
      </c>
      <c r="EX39" s="19">
        <f t="shared" si="279"/>
        <v>4.8828125E-3</v>
      </c>
      <c r="EY39" s="19">
        <f t="shared" si="280"/>
        <v>-2.0289855072463725E-2</v>
      </c>
      <c r="EZ39" s="19">
        <f t="shared" si="281"/>
        <v>-7.8630897317298776E-2</v>
      </c>
      <c r="FA39" s="19">
        <f t="shared" si="282"/>
        <v>-7.300672430355426E-2</v>
      </c>
      <c r="FB39" s="19">
        <f t="shared" si="283"/>
        <v>-4.3564356435643603E-2</v>
      </c>
      <c r="FC39" s="19">
        <f t="shared" si="284"/>
        <v>-4.7526673132880615E-2</v>
      </c>
      <c r="FD39" s="19">
        <f t="shared" si="285"/>
        <v>-1.8886679920477101E-2</v>
      </c>
      <c r="FE39" s="19">
        <f t="shared" si="286"/>
        <v>9.940357852884496E-4</v>
      </c>
      <c r="FF39" s="19">
        <f t="shared" si="287"/>
        <v>-6.0120240480960874E-3</v>
      </c>
      <c r="FG39" s="19">
        <f t="shared" si="288"/>
        <v>-7.1290944123313937E-2</v>
      </c>
      <c r="FH39" s="19">
        <f t="shared" si="289"/>
        <v>3.8038038038038069E-2</v>
      </c>
      <c r="FI39" s="19">
        <f t="shared" si="290"/>
        <v>-9.7751710654936375E-3</v>
      </c>
      <c r="FJ39" s="19">
        <f t="shared" si="291"/>
        <v>-3.4013605442176909E-2</v>
      </c>
      <c r="FK39" s="19">
        <f t="shared" si="292"/>
        <v>1.3806706114398271E-2</v>
      </c>
      <c r="FL39" s="19">
        <f t="shared" si="293"/>
        <v>1.0040160642570406E-3</v>
      </c>
      <c r="FM39" s="19">
        <f t="shared" si="294"/>
        <v>4.8704663212435273E-2</v>
      </c>
      <c r="FN39" s="19">
        <f t="shared" si="295"/>
        <v>3.105590062111796E-2</v>
      </c>
      <c r="FO39" s="19">
        <f t="shared" si="296"/>
        <v>4.0733197556006573E-3</v>
      </c>
      <c r="FP39" s="19">
        <f t="shared" si="297"/>
        <v>2.1276595744680771E-2</v>
      </c>
      <c r="FQ39" s="19">
        <f t="shared" si="298"/>
        <v>1.8867924528301883E-2</v>
      </c>
      <c r="FR39" s="19">
        <f t="shared" si="299"/>
        <v>5.0403225806452401E-3</v>
      </c>
      <c r="FS39" s="19">
        <f t="shared" si="300"/>
        <v>3.1120331950207358E-2</v>
      </c>
      <c r="FT39" s="19">
        <f t="shared" si="301"/>
        <v>-3.2786885245901676E-2</v>
      </c>
      <c r="FU39" s="19">
        <f t="shared" si="302"/>
        <v>1.9743336623889718E-3</v>
      </c>
      <c r="FV39" s="19">
        <f t="shared" si="303"/>
        <v>-2.5150905432595572E-2</v>
      </c>
      <c r="FW39" s="19">
        <f t="shared" si="304"/>
        <v>-3.0155642023346196E-2</v>
      </c>
      <c r="FX39" s="19">
        <f t="shared" si="305"/>
        <v>1.4042126379137265E-2</v>
      </c>
      <c r="FY39" s="19">
        <f t="shared" si="306"/>
        <v>4.9407114624506754E-3</v>
      </c>
      <c r="FZ39" s="19">
        <f t="shared" si="307"/>
        <v>4.5180722891566161E-2</v>
      </c>
      <c r="GA39" s="19">
        <f t="shared" si="308"/>
        <v>1.9269776876267741E-2</v>
      </c>
      <c r="GB39" s="19">
        <f t="shared" si="3"/>
        <v>2.1825396825396748E-2</v>
      </c>
      <c r="GC39" s="19">
        <f t="shared" si="309"/>
        <v>3.8986354775829568E-3</v>
      </c>
      <c r="GD39" s="19">
        <f t="shared" si="310"/>
        <v>3.8114343029087339E-2</v>
      </c>
      <c r="GE39" s="19">
        <f t="shared" si="311"/>
        <v>5.9356136820925443E-2</v>
      </c>
      <c r="GF39" s="19">
        <f t="shared" si="312"/>
        <v>5.9820538384847133E-3</v>
      </c>
      <c r="GG39" s="19">
        <f t="shared" si="313"/>
        <v>4.9261083743843415E-3</v>
      </c>
      <c r="GH39" s="19">
        <f t="shared" si="314"/>
        <v>8.4623323013415686E-2</v>
      </c>
      <c r="GI39" s="19">
        <f t="shared" si="315"/>
        <v>2.106318956870612E-2</v>
      </c>
      <c r="GJ39" s="19">
        <f t="shared" si="316"/>
        <v>1.1869436201780381E-2</v>
      </c>
      <c r="GK39" s="19">
        <f t="shared" si="317"/>
        <v>1.5732546705997885E-2</v>
      </c>
    </row>
    <row r="40" spans="1:193" x14ac:dyDescent="0.3">
      <c r="A40" t="s">
        <v>169</v>
      </c>
      <c r="B40" t="s">
        <v>159</v>
      </c>
      <c r="N40" s="19"/>
      <c r="O40" s="19">
        <f t="shared" si="140"/>
        <v>2.6637069922308632E-2</v>
      </c>
      <c r="P40" s="19">
        <f t="shared" si="141"/>
        <v>2.8138528138528018E-2</v>
      </c>
      <c r="Q40" s="19">
        <f t="shared" si="142"/>
        <v>6.4308681672027301E-3</v>
      </c>
      <c r="R40" s="19">
        <f t="shared" si="143"/>
        <v>-9.5440084835629602E-3</v>
      </c>
      <c r="S40" s="19">
        <f t="shared" si="144"/>
        <v>-1.4583333333333393E-2</v>
      </c>
      <c r="T40" s="19">
        <f t="shared" si="145"/>
        <v>-8.3945435466946661E-3</v>
      </c>
      <c r="U40" s="19">
        <f t="shared" si="146"/>
        <v>-5.3022269353127927E-3</v>
      </c>
      <c r="V40" s="19">
        <f t="shared" si="147"/>
        <v>1.0416666666666075E-3</v>
      </c>
      <c r="W40" s="19">
        <f t="shared" si="148"/>
        <v>-3.1282586027111536E-2</v>
      </c>
      <c r="X40" s="19">
        <f t="shared" si="149"/>
        <v>-1.6789087093389221E-2</v>
      </c>
      <c r="Y40" s="19">
        <f t="shared" si="150"/>
        <v>-3.757828810020869E-2</v>
      </c>
      <c r="Z40" s="19">
        <f t="shared" si="151"/>
        <v>-1.1727078891257903E-2</v>
      </c>
      <c r="AA40" s="19">
        <f t="shared" si="152"/>
        <v>7.5675675675674903E-3</v>
      </c>
      <c r="AB40" s="19">
        <f t="shared" si="153"/>
        <v>-1.1578947368421022E-2</v>
      </c>
      <c r="AC40" s="19">
        <f t="shared" si="154"/>
        <v>0</v>
      </c>
      <c r="AD40" s="19">
        <f t="shared" si="155"/>
        <v>-5.3533190578158862E-3</v>
      </c>
      <c r="AE40" s="19">
        <f t="shared" si="156"/>
        <v>-9.5137420718814925E-3</v>
      </c>
      <c r="AF40" s="19">
        <f t="shared" si="157"/>
        <v>-1.4814814814814836E-2</v>
      </c>
      <c r="AG40" s="19">
        <f t="shared" si="158"/>
        <v>-1.492537313432829E-2</v>
      </c>
      <c r="AH40" s="19">
        <f t="shared" si="159"/>
        <v>-2.4973985431841705E-2</v>
      </c>
      <c r="AI40" s="19">
        <f t="shared" si="160"/>
        <v>3.2292787944026013E-3</v>
      </c>
      <c r="AJ40" s="19">
        <f t="shared" si="161"/>
        <v>-3.2017075773745907E-3</v>
      </c>
      <c r="AK40" s="19">
        <f t="shared" si="162"/>
        <v>1.9522776572667988E-2</v>
      </c>
      <c r="AL40" s="19">
        <f t="shared" si="163"/>
        <v>-4.3149946062568389E-3</v>
      </c>
      <c r="AM40" s="19">
        <f t="shared" si="164"/>
        <v>-3.2188841201716833E-3</v>
      </c>
      <c r="AN40" s="19">
        <f t="shared" si="165"/>
        <v>-1.7039403620873306E-2</v>
      </c>
      <c r="AO40" s="19">
        <f t="shared" si="166"/>
        <v>-1.5974440894568676E-2</v>
      </c>
      <c r="AP40" s="19">
        <f t="shared" si="167"/>
        <v>1.6146393972013007E-2</v>
      </c>
      <c r="AQ40" s="19">
        <f t="shared" si="168"/>
        <v>-2.2411953041622246E-2</v>
      </c>
      <c r="AR40" s="19">
        <f t="shared" si="169"/>
        <v>2.1482277121374072E-3</v>
      </c>
      <c r="AS40" s="19">
        <f t="shared" si="170"/>
        <v>2.1645021645021689E-2</v>
      </c>
      <c r="AT40" s="19">
        <f t="shared" si="171"/>
        <v>-9.605122732123883E-3</v>
      </c>
      <c r="AU40" s="19">
        <f t="shared" si="172"/>
        <v>-2.4678111587982832E-2</v>
      </c>
      <c r="AV40" s="19">
        <f t="shared" si="173"/>
        <v>1.0706638115631772E-3</v>
      </c>
      <c r="AW40" s="19">
        <f t="shared" si="174"/>
        <v>-2.3404255319148914E-2</v>
      </c>
      <c r="AX40" s="19">
        <f t="shared" si="175"/>
        <v>1.9501625135427858E-2</v>
      </c>
      <c r="AY40" s="19">
        <f t="shared" si="176"/>
        <v>2.1528525296015122E-3</v>
      </c>
      <c r="AZ40" s="19">
        <f t="shared" si="177"/>
        <v>8.6673889490791467E-3</v>
      </c>
      <c r="BA40" s="19">
        <f t="shared" si="178"/>
        <v>-3.2467532467533866E-3</v>
      </c>
      <c r="BB40" s="19">
        <f t="shared" si="179"/>
        <v>-1.0593220338983023E-2</v>
      </c>
      <c r="BC40" s="19">
        <f t="shared" si="180"/>
        <v>4.366812227074357E-3</v>
      </c>
      <c r="BD40" s="19">
        <f t="shared" si="181"/>
        <v>2.1436227224009841E-3</v>
      </c>
      <c r="BE40" s="19">
        <f t="shared" si="182"/>
        <v>-5.2966101694915668E-3</v>
      </c>
      <c r="BF40" s="19">
        <f t="shared" si="183"/>
        <v>0</v>
      </c>
      <c r="BG40" s="19">
        <f t="shared" si="184"/>
        <v>1.8701870187018521E-2</v>
      </c>
      <c r="BH40" s="19">
        <f t="shared" si="185"/>
        <v>-6.4171122994651775E-3</v>
      </c>
      <c r="BI40" s="19">
        <f t="shared" si="186"/>
        <v>2.0697167755991286E-2</v>
      </c>
      <c r="BJ40" s="19">
        <f t="shared" si="187"/>
        <v>0</v>
      </c>
      <c r="BK40" s="19">
        <f t="shared" si="188"/>
        <v>1.3963480128893702E-2</v>
      </c>
      <c r="BL40" s="19">
        <f t="shared" si="189"/>
        <v>2.3630504833512367E-2</v>
      </c>
      <c r="BM40" s="19">
        <f t="shared" si="190"/>
        <v>4.1259500542888183E-2</v>
      </c>
      <c r="BN40" s="19">
        <f t="shared" si="191"/>
        <v>1.8201284796573791E-2</v>
      </c>
      <c r="BO40" s="19">
        <f t="shared" si="192"/>
        <v>4.4565217391304257E-2</v>
      </c>
      <c r="BP40" s="19">
        <f t="shared" si="193"/>
        <v>2.9946524064171198E-2</v>
      </c>
      <c r="BQ40" s="19">
        <f t="shared" si="194"/>
        <v>4.6858359957401508E-2</v>
      </c>
      <c r="BR40" s="19">
        <f t="shared" si="195"/>
        <v>4.5258620689655249E-2</v>
      </c>
      <c r="BS40" s="19">
        <f t="shared" si="196"/>
        <v>5.3995680345572339E-2</v>
      </c>
      <c r="BT40" s="19">
        <f t="shared" si="197"/>
        <v>7.6426264800861121E-2</v>
      </c>
      <c r="BU40" s="19">
        <f t="shared" si="198"/>
        <v>4.6958377801494144E-2</v>
      </c>
      <c r="BV40" s="19">
        <f t="shared" si="199"/>
        <v>2.1253985122210439E-2</v>
      </c>
      <c r="BW40" s="19">
        <f t="shared" si="200"/>
        <v>3.1779661016949179E-2</v>
      </c>
      <c r="BX40" s="19">
        <f t="shared" si="201"/>
        <v>2.0986358866736721E-2</v>
      </c>
      <c r="BY40" s="19">
        <f t="shared" si="202"/>
        <v>7.2992700729925808E-3</v>
      </c>
      <c r="BZ40" s="19">
        <f t="shared" si="203"/>
        <v>3.6803364879074651E-2</v>
      </c>
      <c r="CA40" s="19">
        <f t="shared" si="204"/>
        <v>3.0176899063475648E-2</v>
      </c>
      <c r="CB40" s="19">
        <f t="shared" si="205"/>
        <v>2.4922118380062308E-2</v>
      </c>
      <c r="CC40" s="19">
        <f t="shared" si="206"/>
        <v>1.0172939979654183E-2</v>
      </c>
      <c r="CD40" s="19">
        <f t="shared" si="207"/>
        <v>2.268041237113394E-2</v>
      </c>
      <c r="CE40" s="19">
        <f t="shared" si="208"/>
        <v>8.19672131147553E-3</v>
      </c>
      <c r="CF40" s="19">
        <f t="shared" si="209"/>
        <v>-7.0000000000000062E-3</v>
      </c>
      <c r="CG40" s="19">
        <f t="shared" si="210"/>
        <v>2.5484199796126372E-2</v>
      </c>
      <c r="CH40" s="19">
        <f t="shared" si="211"/>
        <v>4.57856399583767E-2</v>
      </c>
      <c r="CI40" s="19">
        <f t="shared" si="212"/>
        <v>3.0800821355236208E-2</v>
      </c>
      <c r="CJ40" s="19">
        <f t="shared" si="213"/>
        <v>4.2137718396711321E-2</v>
      </c>
      <c r="CK40" s="19">
        <f t="shared" si="214"/>
        <v>6.211180124223592E-2</v>
      </c>
      <c r="CL40" s="19">
        <f t="shared" si="215"/>
        <v>5.1724137931034475E-2</v>
      </c>
      <c r="CM40" s="19">
        <f t="shared" si="216"/>
        <v>5.6565656565656486E-2</v>
      </c>
      <c r="CN40" s="19">
        <f t="shared" si="217"/>
        <v>1.6210739614994862E-2</v>
      </c>
      <c r="CO40" s="19">
        <f t="shared" si="218"/>
        <v>2.4169184290030232E-2</v>
      </c>
      <c r="CP40" s="19">
        <f t="shared" si="219"/>
        <v>5.4435483870967749E-2</v>
      </c>
      <c r="CQ40" s="19">
        <f t="shared" si="220"/>
        <v>6.7073170731707155E-2</v>
      </c>
      <c r="CR40" s="19">
        <f t="shared" si="221"/>
        <v>3.8267875125881146E-2</v>
      </c>
      <c r="CS40" s="19">
        <f t="shared" si="222"/>
        <v>1.5904572564612307E-2</v>
      </c>
      <c r="CT40" s="19">
        <f t="shared" si="223"/>
        <v>2.8855721393034939E-2</v>
      </c>
      <c r="CU40" s="19">
        <f t="shared" si="224"/>
        <v>4.0836653386454147E-2</v>
      </c>
      <c r="CV40" s="19">
        <f t="shared" si="225"/>
        <v>1.5779092702169484E-2</v>
      </c>
      <c r="CW40" s="19">
        <f t="shared" si="226"/>
        <v>1.9493177387914784E-3</v>
      </c>
      <c r="CX40" s="19">
        <f t="shared" si="227"/>
        <v>-3.1822565091610411E-2</v>
      </c>
      <c r="CY40" s="19">
        <f t="shared" si="228"/>
        <v>-4.1108986615678744E-2</v>
      </c>
      <c r="CZ40" s="19">
        <f t="shared" si="229"/>
        <v>2.9910269192421346E-3</v>
      </c>
      <c r="DA40" s="19">
        <f t="shared" si="230"/>
        <v>-1.0816125860373726E-2</v>
      </c>
      <c r="DB40" s="19">
        <f t="shared" si="231"/>
        <v>-2.390057361376674E-2</v>
      </c>
      <c r="DC40" s="19">
        <f t="shared" si="232"/>
        <v>-4.0000000000000036E-2</v>
      </c>
      <c r="DD40" s="19">
        <f t="shared" si="233"/>
        <v>-1.6488845780795236E-2</v>
      </c>
      <c r="DE40" s="19">
        <f t="shared" si="234"/>
        <v>-3.522504892367917E-2</v>
      </c>
      <c r="DF40" s="19">
        <f t="shared" si="235"/>
        <v>-1.837524177949712E-2</v>
      </c>
      <c r="DG40" s="19">
        <f t="shared" si="236"/>
        <v>-3.8277511961722466E-2</v>
      </c>
      <c r="DH40" s="19">
        <f t="shared" si="237"/>
        <v>-4.6601941747572817E-2</v>
      </c>
      <c r="DI40" s="19">
        <f t="shared" si="238"/>
        <v>-6.4202334630350189E-2</v>
      </c>
      <c r="DJ40" s="19">
        <f t="shared" si="239"/>
        <v>-2.589641434262957E-2</v>
      </c>
      <c r="DK40" s="19">
        <f t="shared" si="240"/>
        <v>-2.7916251246261181E-2</v>
      </c>
      <c r="DL40" s="19">
        <f t="shared" si="241"/>
        <v>-4.0755467196818995E-2</v>
      </c>
      <c r="DM40" s="19">
        <f t="shared" si="242"/>
        <v>-4.4731610337972127E-2</v>
      </c>
      <c r="DN40" s="19">
        <f t="shared" si="243"/>
        <v>-5.386875612144959E-2</v>
      </c>
      <c r="DO40" s="19">
        <f t="shared" si="244"/>
        <v>-1.8849206349206282E-2</v>
      </c>
      <c r="DP40" s="19">
        <f t="shared" si="245"/>
        <v>-4.5364891518737793E-2</v>
      </c>
      <c r="DQ40" s="19">
        <f t="shared" si="246"/>
        <v>-8.1135902636916279E-3</v>
      </c>
      <c r="DR40" s="19">
        <f t="shared" si="247"/>
        <v>-1.7733990147783207E-2</v>
      </c>
      <c r="DS40" s="19">
        <f t="shared" si="248"/>
        <v>-3.9800995024875663E-3</v>
      </c>
      <c r="DT40" s="19">
        <f t="shared" si="249"/>
        <v>-7.1283095723014833E-3</v>
      </c>
      <c r="DU40" s="19">
        <f t="shared" si="250"/>
        <v>3.1185031185031242E-2</v>
      </c>
      <c r="DV40" s="19">
        <f t="shared" si="251"/>
        <v>5.1124744376278564E-3</v>
      </c>
      <c r="DW40" s="19">
        <f t="shared" si="252"/>
        <v>1.3333333333333197E-2</v>
      </c>
      <c r="DX40" s="19">
        <f t="shared" si="253"/>
        <v>2.4870466321243567E-2</v>
      </c>
      <c r="DY40" s="19">
        <f t="shared" si="254"/>
        <v>3.6420395421435936E-2</v>
      </c>
      <c r="DZ40" s="19">
        <f t="shared" si="255"/>
        <v>3.8302277432712195E-2</v>
      </c>
      <c r="EA40" s="19">
        <f t="shared" si="256"/>
        <v>2.4266936299292219E-2</v>
      </c>
      <c r="EB40" s="19">
        <f t="shared" si="257"/>
        <v>3.7190082644628086E-2</v>
      </c>
      <c r="EC40" s="19">
        <f t="shared" si="258"/>
        <v>3.476482617586929E-2</v>
      </c>
      <c r="ED40" s="19">
        <f t="shared" si="259"/>
        <v>-9.0270812437313053E-3</v>
      </c>
      <c r="EE40" s="19">
        <f t="shared" si="260"/>
        <v>5.9940059940060131E-3</v>
      </c>
      <c r="EF40" s="19">
        <f t="shared" si="261"/>
        <v>5.1282051282051322E-2</v>
      </c>
      <c r="EG40" s="19">
        <f t="shared" si="262"/>
        <v>3.0241935483870996E-2</v>
      </c>
      <c r="EH40" s="19">
        <f t="shared" si="263"/>
        <v>4.4760935910478139E-2</v>
      </c>
      <c r="EI40" s="19">
        <f t="shared" si="264"/>
        <v>3.6437246963562764E-2</v>
      </c>
      <c r="EJ40" s="19">
        <f t="shared" si="265"/>
        <v>3.5389282103134523E-2</v>
      </c>
      <c r="EK40" s="19">
        <f t="shared" si="266"/>
        <v>3.0120481927710774E-2</v>
      </c>
      <c r="EL40" s="19">
        <f t="shared" si="267"/>
        <v>-7.9760717846459883E-3</v>
      </c>
      <c r="EM40" s="19">
        <f t="shared" si="268"/>
        <v>-7.8973346495557761E-3</v>
      </c>
      <c r="EN40" s="19">
        <f t="shared" si="269"/>
        <v>-2.9880478087650486E-3</v>
      </c>
      <c r="EO40" s="19">
        <f t="shared" si="270"/>
        <v>-9.8814229249012397E-3</v>
      </c>
      <c r="EP40" s="19">
        <f t="shared" si="271"/>
        <v>1.3157894736842035E-2</v>
      </c>
      <c r="EQ40" s="19">
        <f t="shared" si="272"/>
        <v>-2.6812313803376342E-2</v>
      </c>
      <c r="ER40" s="19">
        <f t="shared" si="273"/>
        <v>-3.8048780487804912E-2</v>
      </c>
      <c r="ES40" s="19">
        <f t="shared" si="274"/>
        <v>-8.8062622309198479E-3</v>
      </c>
      <c r="ET40" s="19">
        <f t="shared" si="275"/>
        <v>-5.8422590068159641E-2</v>
      </c>
      <c r="EU40" s="19">
        <f t="shared" si="276"/>
        <v>-2.44140625E-2</v>
      </c>
      <c r="EV40" s="19">
        <f t="shared" si="277"/>
        <v>-2.44140625E-2</v>
      </c>
      <c r="EW40" s="19">
        <f t="shared" si="278"/>
        <v>-3.4113060428849873E-2</v>
      </c>
      <c r="EX40" s="19">
        <f t="shared" si="279"/>
        <v>7.0351758793969488E-3</v>
      </c>
      <c r="EY40" s="19">
        <f t="shared" si="280"/>
        <v>3.9800995024876773E-3</v>
      </c>
      <c r="EZ40" s="19">
        <f t="shared" si="281"/>
        <v>1.1988011988012026E-2</v>
      </c>
      <c r="FA40" s="19">
        <f t="shared" si="282"/>
        <v>-1.2974051896207595E-2</v>
      </c>
      <c r="FB40" s="19">
        <f t="shared" si="283"/>
        <v>1.6983016983016963E-2</v>
      </c>
      <c r="FC40" s="19">
        <f t="shared" si="284"/>
        <v>2.6530612244897833E-2</v>
      </c>
      <c r="FD40" s="19">
        <f t="shared" si="285"/>
        <v>5.0709939148072536E-3</v>
      </c>
      <c r="FE40" s="19">
        <f t="shared" si="286"/>
        <v>-1.6781836130306038E-2</v>
      </c>
      <c r="FF40" s="19">
        <f t="shared" si="287"/>
        <v>3.1023784901758056E-2</v>
      </c>
      <c r="FG40" s="19">
        <f t="shared" si="288"/>
        <v>1.0010010010010006E-2</v>
      </c>
      <c r="FH40" s="19">
        <f t="shared" si="289"/>
        <v>-4.0040040040040248E-3</v>
      </c>
      <c r="FI40" s="19">
        <f t="shared" si="290"/>
        <v>7.0635721493441661E-3</v>
      </c>
      <c r="FJ40" s="19">
        <f t="shared" si="291"/>
        <v>3.9920159680637557E-3</v>
      </c>
      <c r="FK40" s="19">
        <f t="shared" si="292"/>
        <v>-2.9732408325074955E-3</v>
      </c>
      <c r="FL40" s="19">
        <f t="shared" si="293"/>
        <v>-9.8716683119437487E-4</v>
      </c>
      <c r="FM40" s="19">
        <f t="shared" si="294"/>
        <v>3.2355915065722884E-2</v>
      </c>
      <c r="FN40" s="19">
        <f t="shared" si="295"/>
        <v>1.8664047151277119E-2</v>
      </c>
      <c r="FO40" s="19">
        <f t="shared" si="296"/>
        <v>1.8886679920477212E-2</v>
      </c>
      <c r="FP40" s="19">
        <f t="shared" si="297"/>
        <v>3.128153380423826E-2</v>
      </c>
      <c r="FQ40" s="19">
        <f t="shared" si="298"/>
        <v>2.6104417670682833E-2</v>
      </c>
      <c r="FR40" s="19">
        <f t="shared" si="299"/>
        <v>4.0120361083249678E-2</v>
      </c>
      <c r="FS40" s="19">
        <f t="shared" si="300"/>
        <v>-2.9732408325074955E-3</v>
      </c>
      <c r="FT40" s="19">
        <f t="shared" si="301"/>
        <v>2.4120603015075348E-2</v>
      </c>
      <c r="FU40" s="19">
        <f t="shared" si="302"/>
        <v>2.3046092184368705E-2</v>
      </c>
      <c r="FV40" s="19">
        <f t="shared" si="303"/>
        <v>1.3916500994035852E-2</v>
      </c>
      <c r="FW40" s="19">
        <f t="shared" si="304"/>
        <v>8.9463220675944921E-3</v>
      </c>
      <c r="FX40" s="19">
        <f t="shared" si="305"/>
        <v>1.4822134387351804E-2</v>
      </c>
      <c r="FY40" s="19">
        <f t="shared" si="306"/>
        <v>-4.8971596474045587E-3</v>
      </c>
      <c r="FZ40" s="19">
        <f t="shared" si="307"/>
        <v>-9.6432015429126494E-4</v>
      </c>
      <c r="GA40" s="19">
        <f t="shared" si="308"/>
        <v>-7.8048780487804947E-3</v>
      </c>
      <c r="GB40" s="19">
        <f t="shared" si="3"/>
        <v>-1.3698630136986356E-2</v>
      </c>
      <c r="GC40" s="19">
        <f t="shared" si="309"/>
        <v>9.7847358121327943E-4</v>
      </c>
      <c r="GD40" s="19">
        <f t="shared" si="310"/>
        <v>-2.4108003857280624E-2</v>
      </c>
      <c r="GE40" s="19">
        <f t="shared" si="311"/>
        <v>1.6898608349900535E-2</v>
      </c>
      <c r="GF40" s="19">
        <f t="shared" si="312"/>
        <v>2.6496565260058835E-2</v>
      </c>
      <c r="GG40" s="19">
        <f t="shared" si="313"/>
        <v>1.9588638589618013E-2</v>
      </c>
      <c r="GH40" s="19">
        <f t="shared" si="314"/>
        <v>1.9607843137254832E-3</v>
      </c>
      <c r="GI40" s="19">
        <f t="shared" si="315"/>
        <v>-1.0837438423645263E-2</v>
      </c>
      <c r="GJ40" s="19">
        <f t="shared" si="316"/>
        <v>-2.8237585199610615E-2</v>
      </c>
      <c r="GK40" s="19">
        <f t="shared" si="317"/>
        <v>1.9685039370078705E-3</v>
      </c>
    </row>
    <row r="41" spans="1:193" x14ac:dyDescent="0.3">
      <c r="A41" t="s">
        <v>170</v>
      </c>
      <c r="B41" t="s">
        <v>165</v>
      </c>
      <c r="N41" s="19"/>
      <c r="O41" s="19">
        <f t="shared" si="140"/>
        <v>6.5398335315101086E-2</v>
      </c>
      <c r="P41" s="19">
        <f t="shared" si="141"/>
        <v>4.5243619489559128E-2</v>
      </c>
      <c r="Q41" s="19">
        <f t="shared" si="142"/>
        <v>3.7252619324796177E-2</v>
      </c>
      <c r="R41" s="19">
        <f t="shared" si="143"/>
        <v>6.9686411149827432E-3</v>
      </c>
      <c r="S41" s="19">
        <f t="shared" si="144"/>
        <v>-1.1273957158962844E-2</v>
      </c>
      <c r="T41" s="19">
        <f t="shared" si="145"/>
        <v>2.2093023255814082E-2</v>
      </c>
      <c r="U41" s="19">
        <f t="shared" si="146"/>
        <v>-2.8376844494892195E-2</v>
      </c>
      <c r="V41" s="19">
        <f t="shared" si="147"/>
        <v>-2.2497187851518552E-2</v>
      </c>
      <c r="W41" s="19">
        <f t="shared" si="148"/>
        <v>-2.5930101465614364E-2</v>
      </c>
      <c r="X41" s="19">
        <f t="shared" si="149"/>
        <v>-3.828828828828823E-2</v>
      </c>
      <c r="Y41" s="19">
        <f t="shared" si="150"/>
        <v>-5.6856187290969973E-2</v>
      </c>
      <c r="Z41" s="19">
        <f t="shared" si="151"/>
        <v>-7.3707370737073785E-2</v>
      </c>
      <c r="AA41" s="19">
        <f t="shared" si="152"/>
        <v>-5.6919642857142794E-2</v>
      </c>
      <c r="AB41" s="19">
        <f t="shared" si="153"/>
        <v>-4.8834628190898899E-2</v>
      </c>
      <c r="AC41" s="19">
        <f t="shared" si="154"/>
        <v>-3.4792368125701412E-2</v>
      </c>
      <c r="AD41" s="19">
        <f t="shared" si="155"/>
        <v>-9.2272202998846531E-3</v>
      </c>
      <c r="AE41" s="19">
        <f t="shared" si="156"/>
        <v>-2.0524515393386511E-2</v>
      </c>
      <c r="AF41" s="19">
        <f t="shared" si="157"/>
        <v>-1.3651877133105783E-2</v>
      </c>
      <c r="AG41" s="19">
        <f t="shared" si="158"/>
        <v>1.0514018691588856E-2</v>
      </c>
      <c r="AH41" s="19">
        <f t="shared" si="159"/>
        <v>8.0552359033370102E-3</v>
      </c>
      <c r="AI41" s="19">
        <f t="shared" si="160"/>
        <v>1.0416666666666519E-2</v>
      </c>
      <c r="AJ41" s="19">
        <f t="shared" si="161"/>
        <v>1.5222482435597096E-2</v>
      </c>
      <c r="AK41" s="19">
        <f t="shared" si="162"/>
        <v>3.664302600472813E-2</v>
      </c>
      <c r="AL41" s="19">
        <f t="shared" si="163"/>
        <v>2.4940617577197122E-2</v>
      </c>
      <c r="AM41" s="19">
        <f t="shared" si="164"/>
        <v>2.2485207100591875E-2</v>
      </c>
      <c r="AN41" s="19">
        <f t="shared" si="165"/>
        <v>-2.333722287047868E-3</v>
      </c>
      <c r="AO41" s="19">
        <f t="shared" si="166"/>
        <v>1.1627906976744207E-2</v>
      </c>
      <c r="AP41" s="19">
        <f t="shared" si="167"/>
        <v>5.8207217694994373E-3</v>
      </c>
      <c r="AQ41" s="19">
        <f t="shared" si="168"/>
        <v>3.4924330616996624E-3</v>
      </c>
      <c r="AR41" s="19">
        <f t="shared" si="169"/>
        <v>-4.6136101499424376E-3</v>
      </c>
      <c r="AS41" s="19">
        <f t="shared" si="170"/>
        <v>4.6242774566473965E-3</v>
      </c>
      <c r="AT41" s="19">
        <f t="shared" si="171"/>
        <v>-2.9680365296803624E-2</v>
      </c>
      <c r="AU41" s="19">
        <f t="shared" si="172"/>
        <v>-2.0618556701030855E-2</v>
      </c>
      <c r="AV41" s="19">
        <f t="shared" si="173"/>
        <v>1.730103806228378E-2</v>
      </c>
      <c r="AW41" s="19">
        <f t="shared" si="174"/>
        <v>4.5610034207523853E-3</v>
      </c>
      <c r="AX41" s="19">
        <f t="shared" si="175"/>
        <v>2.665121668597914E-2</v>
      </c>
      <c r="AY41" s="19">
        <f t="shared" si="176"/>
        <v>2.8935185185185119E-2</v>
      </c>
      <c r="AZ41" s="19">
        <f t="shared" si="177"/>
        <v>5.1461988304093653E-2</v>
      </c>
      <c r="BA41" s="19">
        <f t="shared" si="178"/>
        <v>2.0689655172413834E-2</v>
      </c>
      <c r="BB41" s="19">
        <f t="shared" si="179"/>
        <v>4.3981481481481399E-2</v>
      </c>
      <c r="BC41" s="19">
        <f t="shared" si="180"/>
        <v>4.4083526682134444E-2</v>
      </c>
      <c r="BD41" s="19">
        <f t="shared" si="181"/>
        <v>4.4032444959443806E-2</v>
      </c>
      <c r="BE41" s="19">
        <f t="shared" si="182"/>
        <v>4.3728423475258849E-2</v>
      </c>
      <c r="BF41" s="19">
        <f t="shared" si="183"/>
        <v>5.4117647058823382E-2</v>
      </c>
      <c r="BG41" s="19">
        <f t="shared" si="184"/>
        <v>5.3801169590643294E-2</v>
      </c>
      <c r="BH41" s="19">
        <f t="shared" si="185"/>
        <v>2.7210884353741305E-2</v>
      </c>
      <c r="BI41" s="19">
        <f t="shared" si="186"/>
        <v>2.8376844494892195E-2</v>
      </c>
      <c r="BJ41" s="19">
        <f t="shared" si="187"/>
        <v>1.8058690744921169E-2</v>
      </c>
      <c r="BK41" s="19">
        <f t="shared" si="188"/>
        <v>5.0618672665916797E-2</v>
      </c>
      <c r="BL41" s="19">
        <f t="shared" si="189"/>
        <v>8.8987764182424378E-3</v>
      </c>
      <c r="BM41" s="19">
        <f t="shared" si="190"/>
        <v>1.3513513513513598E-2</v>
      </c>
      <c r="BN41" s="19">
        <f t="shared" si="191"/>
        <v>2.1064301552106368E-2</v>
      </c>
      <c r="BO41" s="19">
        <f t="shared" si="192"/>
        <v>1.2222222222222134E-2</v>
      </c>
      <c r="BP41" s="19">
        <f t="shared" si="193"/>
        <v>1.8867924528301883E-2</v>
      </c>
      <c r="BQ41" s="19">
        <f t="shared" si="194"/>
        <v>2.8665931642778419E-2</v>
      </c>
      <c r="BR41" s="19">
        <f t="shared" si="195"/>
        <v>2.5669642857143016E-2</v>
      </c>
      <c r="BS41" s="19">
        <f t="shared" si="196"/>
        <v>3.1076581576026774E-2</v>
      </c>
      <c r="BT41" s="19">
        <f t="shared" si="197"/>
        <v>5.5187637969094983E-2</v>
      </c>
      <c r="BU41" s="19">
        <f t="shared" si="198"/>
        <v>4.1942604856512355E-2</v>
      </c>
      <c r="BV41" s="19">
        <f t="shared" si="199"/>
        <v>5.210643015521077E-2</v>
      </c>
      <c r="BW41" s="19">
        <f t="shared" si="200"/>
        <v>2.24839400428265E-2</v>
      </c>
      <c r="BX41" s="19">
        <f t="shared" si="201"/>
        <v>5.4024255788313047E-2</v>
      </c>
      <c r="BY41" s="19">
        <f t="shared" si="202"/>
        <v>5.222222222222217E-2</v>
      </c>
      <c r="BZ41" s="19">
        <f t="shared" si="203"/>
        <v>6.1889250814332275E-2</v>
      </c>
      <c r="CA41" s="19">
        <f t="shared" si="204"/>
        <v>9.2206366630076975E-2</v>
      </c>
      <c r="CB41" s="19">
        <f t="shared" si="205"/>
        <v>7.8431372549019551E-2</v>
      </c>
      <c r="CC41" s="19">
        <f t="shared" si="206"/>
        <v>6.9667738478027763E-2</v>
      </c>
      <c r="CD41" s="19">
        <f t="shared" si="207"/>
        <v>0.1142546245919478</v>
      </c>
      <c r="CE41" s="19">
        <f t="shared" si="208"/>
        <v>9.3649085037674773E-2</v>
      </c>
      <c r="CF41" s="19">
        <f t="shared" si="209"/>
        <v>6.0669456066945626E-2</v>
      </c>
      <c r="CG41" s="19">
        <f t="shared" si="210"/>
        <v>8.156779661016933E-2</v>
      </c>
      <c r="CH41" s="19">
        <f t="shared" si="211"/>
        <v>0.10748155953635385</v>
      </c>
      <c r="CI41" s="19">
        <f t="shared" si="212"/>
        <v>9.4240837696335067E-2</v>
      </c>
      <c r="CJ41" s="19">
        <f t="shared" si="213"/>
        <v>9.9372384937238545E-2</v>
      </c>
      <c r="CK41" s="19">
        <f t="shared" si="214"/>
        <v>0.11404435058078133</v>
      </c>
      <c r="CL41" s="19">
        <f t="shared" si="215"/>
        <v>6.9529652351738136E-2</v>
      </c>
      <c r="CM41" s="19">
        <f t="shared" si="216"/>
        <v>6.2311557788944816E-2</v>
      </c>
      <c r="CN41" s="19">
        <f t="shared" si="217"/>
        <v>7.3737373737373657E-2</v>
      </c>
      <c r="CO41" s="19">
        <f t="shared" si="218"/>
        <v>6.5130260521041983E-2</v>
      </c>
      <c r="CP41" s="19">
        <f t="shared" si="219"/>
        <v>4.39453125E-2</v>
      </c>
      <c r="CQ41" s="19">
        <f t="shared" si="220"/>
        <v>6.0039370078740273E-2</v>
      </c>
      <c r="CR41" s="19">
        <f t="shared" si="221"/>
        <v>5.9171597633136175E-2</v>
      </c>
      <c r="CS41" s="19">
        <f t="shared" si="222"/>
        <v>4.9951028403526054E-2</v>
      </c>
      <c r="CT41" s="19">
        <f t="shared" si="223"/>
        <v>4.5670789724072458E-2</v>
      </c>
      <c r="CU41" s="19">
        <f t="shared" si="224"/>
        <v>4.5933014354067048E-2</v>
      </c>
      <c r="CV41" s="19">
        <f t="shared" si="225"/>
        <v>4.9476688867745144E-2</v>
      </c>
      <c r="CW41" s="19">
        <f t="shared" si="226"/>
        <v>4.64454976303319E-2</v>
      </c>
      <c r="CX41" s="19">
        <f t="shared" si="227"/>
        <v>5.2581261950286784E-2</v>
      </c>
      <c r="CY41" s="19">
        <f t="shared" si="228"/>
        <v>2.554399243140959E-2</v>
      </c>
      <c r="CZ41" s="19">
        <f t="shared" si="229"/>
        <v>2.1636876763875712E-2</v>
      </c>
      <c r="DA41" s="19">
        <f t="shared" si="230"/>
        <v>1.0348071495766886E-2</v>
      </c>
      <c r="DB41" s="19">
        <f t="shared" si="231"/>
        <v>2.4321796071094415E-2</v>
      </c>
      <c r="DC41" s="19">
        <f t="shared" si="232"/>
        <v>-1.6713091922005541E-2</v>
      </c>
      <c r="DD41" s="19">
        <f t="shared" si="233"/>
        <v>-3.5381750465549477E-2</v>
      </c>
      <c r="DE41" s="19">
        <f t="shared" si="234"/>
        <v>-9.4216417910447881E-2</v>
      </c>
      <c r="DF41" s="19">
        <f t="shared" si="235"/>
        <v>-0.17925386715195635</v>
      </c>
      <c r="DG41" s="19">
        <f t="shared" si="236"/>
        <v>-0.22781335773101552</v>
      </c>
      <c r="DH41" s="19">
        <f t="shared" si="237"/>
        <v>-0.24025385312783321</v>
      </c>
      <c r="DI41" s="19">
        <f t="shared" si="238"/>
        <v>-0.25543478260869568</v>
      </c>
      <c r="DJ41" s="19">
        <f t="shared" si="239"/>
        <v>-0.26793823796548588</v>
      </c>
      <c r="DK41" s="19">
        <f t="shared" si="240"/>
        <v>-0.22785977859778594</v>
      </c>
      <c r="DL41" s="19">
        <f t="shared" si="241"/>
        <v>-0.2117863720073665</v>
      </c>
      <c r="DM41" s="19">
        <f t="shared" si="242"/>
        <v>-0.19832402234636881</v>
      </c>
      <c r="DN41" s="19">
        <f t="shared" si="243"/>
        <v>-0.19269406392694055</v>
      </c>
      <c r="DO41" s="19">
        <f t="shared" si="244"/>
        <v>-0.14258734655335226</v>
      </c>
      <c r="DP41" s="19">
        <f t="shared" si="245"/>
        <v>-0.11872586872586866</v>
      </c>
      <c r="DQ41" s="19">
        <f t="shared" si="246"/>
        <v>-4.8403707518022587E-2</v>
      </c>
      <c r="DR41" s="19">
        <f t="shared" si="247"/>
        <v>1.330376940133049E-2</v>
      </c>
      <c r="DS41" s="19">
        <f t="shared" si="248"/>
        <v>9.834123222748814E-2</v>
      </c>
      <c r="DT41" s="19">
        <f t="shared" si="249"/>
        <v>0.10620525059665886</v>
      </c>
      <c r="DU41" s="19">
        <f t="shared" si="250"/>
        <v>0.15571776155717765</v>
      </c>
      <c r="DV41" s="19">
        <f t="shared" si="251"/>
        <v>0.21836228287841197</v>
      </c>
      <c r="DW41" s="19">
        <f t="shared" si="252"/>
        <v>0.20191158900836315</v>
      </c>
      <c r="DX41" s="19">
        <f t="shared" si="253"/>
        <v>0.17056074766355156</v>
      </c>
      <c r="DY41" s="19">
        <f t="shared" si="254"/>
        <v>0.16724738675958206</v>
      </c>
      <c r="DZ41" s="19">
        <f t="shared" si="255"/>
        <v>0.15723981900452477</v>
      </c>
      <c r="EA41" s="19">
        <f t="shared" si="256"/>
        <v>0.12334801762114544</v>
      </c>
      <c r="EB41" s="19">
        <f t="shared" si="257"/>
        <v>0.13581599123767796</v>
      </c>
      <c r="EC41" s="19">
        <f t="shared" si="258"/>
        <v>0.12012987012987009</v>
      </c>
      <c r="ED41" s="19">
        <f t="shared" si="259"/>
        <v>0.12035010940919033</v>
      </c>
      <c r="EE41" s="19">
        <f t="shared" si="260"/>
        <v>0.13807982740021574</v>
      </c>
      <c r="EF41" s="19">
        <f t="shared" si="261"/>
        <v>0.14563106796116498</v>
      </c>
      <c r="EG41" s="19">
        <f t="shared" si="262"/>
        <v>0.12210526315789472</v>
      </c>
      <c r="EH41" s="19">
        <f t="shared" si="263"/>
        <v>9.4704684317718835E-2</v>
      </c>
      <c r="EI41" s="19">
        <f t="shared" si="264"/>
        <v>6.9582504970179038E-2</v>
      </c>
      <c r="EJ41" s="19">
        <f t="shared" si="265"/>
        <v>6.7864271457085845E-2</v>
      </c>
      <c r="EK41" s="19">
        <f t="shared" si="266"/>
        <v>8.3582089552238781E-2</v>
      </c>
      <c r="EL41" s="19">
        <f t="shared" si="267"/>
        <v>6.4516129032258229E-2</v>
      </c>
      <c r="EM41" s="19">
        <f t="shared" si="268"/>
        <v>4.705882352941182E-2</v>
      </c>
      <c r="EN41" s="19">
        <f t="shared" si="269"/>
        <v>3.3751205400192941E-2</v>
      </c>
      <c r="EO41" s="19">
        <f t="shared" si="270"/>
        <v>2.8985507246376718E-2</v>
      </c>
      <c r="EP41" s="19">
        <f t="shared" si="271"/>
        <v>2.05078125E-2</v>
      </c>
      <c r="EQ41" s="19">
        <f t="shared" si="272"/>
        <v>-2.8436018957345155E-3</v>
      </c>
      <c r="ER41" s="19">
        <f t="shared" si="273"/>
        <v>-1.1299435028248594E-2</v>
      </c>
      <c r="ES41" s="19">
        <f t="shared" si="274"/>
        <v>-1.3133208255159401E-2</v>
      </c>
      <c r="ET41" s="19">
        <f t="shared" si="275"/>
        <v>-2.0465116279069773E-2</v>
      </c>
      <c r="EU41" s="19">
        <f t="shared" si="276"/>
        <v>-1.4869888475836368E-2</v>
      </c>
      <c r="EV41" s="19">
        <f t="shared" si="277"/>
        <v>-1.3084112149532756E-2</v>
      </c>
      <c r="EW41" s="19">
        <f t="shared" si="278"/>
        <v>-2.9384756657483968E-2</v>
      </c>
      <c r="EX41" s="19">
        <f t="shared" si="279"/>
        <v>-3.2139577594123003E-2</v>
      </c>
      <c r="EY41" s="19">
        <f t="shared" si="280"/>
        <v>-2.6217228464419429E-2</v>
      </c>
      <c r="EZ41" s="19">
        <f t="shared" si="281"/>
        <v>-3.4514925373134386E-2</v>
      </c>
      <c r="FA41" s="19">
        <f t="shared" si="282"/>
        <v>-3.9436619718309918E-2</v>
      </c>
      <c r="FB41" s="19">
        <f t="shared" si="283"/>
        <v>-2.5837320574162659E-2</v>
      </c>
      <c r="FC41" s="19">
        <f t="shared" si="284"/>
        <v>-2.5665399239543807E-2</v>
      </c>
      <c r="FD41" s="19">
        <f t="shared" si="285"/>
        <v>-2.8571428571428581E-2</v>
      </c>
      <c r="FE41" s="19">
        <f t="shared" si="286"/>
        <v>-1.3307984790874583E-2</v>
      </c>
      <c r="FF41" s="19">
        <f t="shared" si="287"/>
        <v>-2.089268755935425E-2</v>
      </c>
      <c r="FG41" s="19">
        <f t="shared" si="288"/>
        <v>-1.4150943396226467E-2</v>
      </c>
      <c r="FH41" s="19">
        <f t="shared" si="289"/>
        <v>-6.6287878787877341E-3</v>
      </c>
      <c r="FI41" s="19">
        <f t="shared" si="290"/>
        <v>-1.040681173131508E-2</v>
      </c>
      <c r="FJ41" s="19">
        <f t="shared" si="291"/>
        <v>-9.4876660341556285E-3</v>
      </c>
      <c r="FK41" s="19">
        <f t="shared" si="292"/>
        <v>8.6538461538461231E-3</v>
      </c>
      <c r="FL41" s="19">
        <f t="shared" si="293"/>
        <v>2.3188405797101463E-2</v>
      </c>
      <c r="FM41" s="19">
        <f t="shared" si="294"/>
        <v>3.910068426197455E-2</v>
      </c>
      <c r="FN41" s="19">
        <f t="shared" si="295"/>
        <v>4.7151277013752324E-2</v>
      </c>
      <c r="FO41" s="19">
        <f t="shared" si="296"/>
        <v>3.8048780487804912E-2</v>
      </c>
      <c r="FP41" s="19">
        <f t="shared" si="297"/>
        <v>5.0980392156862786E-2</v>
      </c>
      <c r="FQ41" s="19">
        <f t="shared" si="298"/>
        <v>3.1791907514450823E-2</v>
      </c>
      <c r="FR41" s="19">
        <f t="shared" si="299"/>
        <v>3.8797284190106751E-2</v>
      </c>
      <c r="FS41" s="19">
        <f t="shared" si="300"/>
        <v>6.698564593301537E-3</v>
      </c>
      <c r="FT41" s="19">
        <f t="shared" si="301"/>
        <v>8.5795996186843748E-3</v>
      </c>
      <c r="FU41" s="19">
        <f t="shared" si="302"/>
        <v>2.1032504780114758E-2</v>
      </c>
      <c r="FV41" s="19">
        <f t="shared" si="303"/>
        <v>6.7049808429118229E-3</v>
      </c>
      <c r="FW41" s="19">
        <f t="shared" si="304"/>
        <v>4.7664442326025291E-3</v>
      </c>
      <c r="FX41" s="19">
        <f t="shared" si="305"/>
        <v>1.8885741265344258E-3</v>
      </c>
      <c r="FY41" s="19">
        <f t="shared" si="306"/>
        <v>-4.7036688617121403E-3</v>
      </c>
      <c r="FZ41" s="19">
        <f t="shared" si="307"/>
        <v>7.5046904315199114E-3</v>
      </c>
      <c r="GA41" s="19">
        <f t="shared" si="308"/>
        <v>-9.3984962406024053E-4</v>
      </c>
      <c r="GB41" s="19">
        <f t="shared" si="3"/>
        <v>-1.0261194029850818E-2</v>
      </c>
      <c r="GC41" s="19">
        <f t="shared" si="309"/>
        <v>-9.3370681605975392E-3</v>
      </c>
      <c r="GD41" s="19">
        <f t="shared" si="310"/>
        <v>-7.4696545284780314E-3</v>
      </c>
      <c r="GE41" s="19">
        <f t="shared" si="311"/>
        <v>9.5057034220531467E-3</v>
      </c>
      <c r="GF41" s="19">
        <f t="shared" si="312"/>
        <v>7.5614366729679361E-3</v>
      </c>
      <c r="GG41" s="19">
        <f t="shared" si="313"/>
        <v>-4.6816479400748623E-3</v>
      </c>
      <c r="GH41" s="19">
        <f t="shared" si="314"/>
        <v>5.7088487155090295E-3</v>
      </c>
      <c r="GI41" s="19">
        <f t="shared" si="315"/>
        <v>5.6925996204932883E-3</v>
      </c>
      <c r="GJ41" s="19">
        <f t="shared" si="316"/>
        <v>-6.5975494816210567E-3</v>
      </c>
      <c r="GK41" s="19">
        <f t="shared" si="317"/>
        <v>9.4517958412110303E-4</v>
      </c>
    </row>
    <row r="42" spans="1:193" x14ac:dyDescent="0.3">
      <c r="A42" t="s">
        <v>171</v>
      </c>
      <c r="B42" t="s">
        <v>166</v>
      </c>
      <c r="N42" s="19"/>
      <c r="O42" s="19">
        <f t="shared" si="140"/>
        <v>0.11248454882571068</v>
      </c>
      <c r="P42" s="19">
        <f t="shared" si="141"/>
        <v>0.103280680437424</v>
      </c>
      <c r="Q42" s="19">
        <f t="shared" si="142"/>
        <v>7.7108433734939918E-2</v>
      </c>
      <c r="R42" s="19">
        <f t="shared" si="143"/>
        <v>3.6556603773584939E-2</v>
      </c>
      <c r="S42" s="19">
        <f t="shared" si="144"/>
        <v>2.5462962962962798E-2</v>
      </c>
      <c r="T42" s="19">
        <f t="shared" si="145"/>
        <v>5.0887573964496946E-2</v>
      </c>
      <c r="U42" s="19">
        <f t="shared" si="146"/>
        <v>-1.2672811059907807E-2</v>
      </c>
      <c r="V42" s="19">
        <f t="shared" si="147"/>
        <v>1.7162471395880896E-2</v>
      </c>
      <c r="W42" s="19">
        <f t="shared" si="148"/>
        <v>2.2701475595914289E-3</v>
      </c>
      <c r="X42" s="19">
        <f t="shared" si="149"/>
        <v>-2.517162471395884E-2</v>
      </c>
      <c r="Y42" s="19">
        <f t="shared" si="150"/>
        <v>-3.981797497155859E-2</v>
      </c>
      <c r="Z42" s="19">
        <f t="shared" si="151"/>
        <v>-4.2648709315375899E-2</v>
      </c>
      <c r="AA42" s="19">
        <f t="shared" si="152"/>
        <v>-4.3333333333333446E-2</v>
      </c>
      <c r="AB42" s="19">
        <f t="shared" si="153"/>
        <v>-6.1674008810572611E-2</v>
      </c>
      <c r="AC42" s="19">
        <f t="shared" si="154"/>
        <v>-3.914988814317677E-2</v>
      </c>
      <c r="AD42" s="19">
        <f t="shared" si="155"/>
        <v>-1.4789533560864765E-2</v>
      </c>
      <c r="AE42" s="19">
        <f t="shared" si="156"/>
        <v>-4.5146726862302478E-2</v>
      </c>
      <c r="AF42" s="19">
        <f t="shared" si="157"/>
        <v>1.1261261261261701E-3</v>
      </c>
      <c r="AG42" s="19">
        <f t="shared" si="158"/>
        <v>0</v>
      </c>
      <c r="AH42" s="19">
        <f t="shared" si="159"/>
        <v>1.1248593925758943E-3</v>
      </c>
      <c r="AI42" s="19">
        <f t="shared" si="160"/>
        <v>-1.2457531143827749E-2</v>
      </c>
      <c r="AJ42" s="19">
        <f t="shared" si="161"/>
        <v>5.8685446009389963E-3</v>
      </c>
      <c r="AK42" s="19">
        <f t="shared" si="162"/>
        <v>5.2132701421800931E-2</v>
      </c>
      <c r="AL42" s="19">
        <f t="shared" si="163"/>
        <v>1.6412661195779776E-2</v>
      </c>
      <c r="AM42" s="19">
        <f t="shared" si="164"/>
        <v>2.5551684088269466E-2</v>
      </c>
      <c r="AN42" s="19">
        <f t="shared" si="165"/>
        <v>4.6948356807511749E-2</v>
      </c>
      <c r="AO42" s="19">
        <f t="shared" si="166"/>
        <v>2.3282887077997749E-2</v>
      </c>
      <c r="AP42" s="19">
        <f t="shared" si="167"/>
        <v>0</v>
      </c>
      <c r="AQ42" s="19">
        <f t="shared" si="168"/>
        <v>2.1276595744680993E-2</v>
      </c>
      <c r="AR42" s="19">
        <f t="shared" si="169"/>
        <v>-5.0618672665916797E-2</v>
      </c>
      <c r="AS42" s="19">
        <f t="shared" si="170"/>
        <v>2.5670945157526326E-2</v>
      </c>
      <c r="AT42" s="19">
        <f t="shared" si="171"/>
        <v>-3.8202247191011285E-2</v>
      </c>
      <c r="AU42" s="19">
        <f t="shared" si="172"/>
        <v>-2.0642201834862317E-2</v>
      </c>
      <c r="AV42" s="19">
        <f t="shared" si="173"/>
        <v>2.3337222870478458E-2</v>
      </c>
      <c r="AW42" s="19">
        <f t="shared" si="174"/>
        <v>2.4774774774774855E-2</v>
      </c>
      <c r="AX42" s="19">
        <f t="shared" si="175"/>
        <v>4.2675893886966687E-2</v>
      </c>
      <c r="AY42" s="19">
        <f t="shared" si="176"/>
        <v>3.3975084937711841E-3</v>
      </c>
      <c r="AZ42" s="19">
        <f t="shared" si="177"/>
        <v>-6.7264573991032695E-3</v>
      </c>
      <c r="BA42" s="19">
        <f t="shared" si="178"/>
        <v>1.3651877133105561E-2</v>
      </c>
      <c r="BB42" s="19">
        <f t="shared" si="179"/>
        <v>4.1570438799076292E-2</v>
      </c>
      <c r="BC42" s="19">
        <f t="shared" si="180"/>
        <v>7.4074074074073959E-2</v>
      </c>
      <c r="BD42" s="19">
        <f t="shared" si="181"/>
        <v>7.3459715639810241E-2</v>
      </c>
      <c r="BE42" s="19">
        <f t="shared" si="182"/>
        <v>5.2332195676905613E-2</v>
      </c>
      <c r="BF42" s="19">
        <f t="shared" si="183"/>
        <v>7.9439252336448662E-2</v>
      </c>
      <c r="BG42" s="19">
        <f t="shared" si="184"/>
        <v>7.0257611241217877E-2</v>
      </c>
      <c r="BH42" s="19">
        <f t="shared" si="185"/>
        <v>6.955530216647654E-2</v>
      </c>
      <c r="BI42" s="19">
        <f t="shared" si="186"/>
        <v>-1.098901098901095E-2</v>
      </c>
      <c r="BJ42" s="19">
        <f t="shared" si="187"/>
        <v>-8.8495575221240186E-3</v>
      </c>
      <c r="BK42" s="19">
        <f t="shared" si="188"/>
        <v>4.2889390519187387E-2</v>
      </c>
      <c r="BL42" s="19">
        <f t="shared" si="189"/>
        <v>2.8216704288938965E-2</v>
      </c>
      <c r="BM42" s="19">
        <f t="shared" si="190"/>
        <v>5.6116722783389417E-2</v>
      </c>
      <c r="BN42" s="19">
        <f t="shared" si="191"/>
        <v>4.5454545454545414E-2</v>
      </c>
      <c r="BO42" s="19">
        <f t="shared" si="192"/>
        <v>-5.3879310344827624E-3</v>
      </c>
      <c r="BP42" s="19">
        <f t="shared" si="193"/>
        <v>5.9602649006622599E-2</v>
      </c>
      <c r="BQ42" s="19">
        <f t="shared" si="194"/>
        <v>5.2972972972973098E-2</v>
      </c>
      <c r="BR42" s="19">
        <f t="shared" si="195"/>
        <v>3.2467532467532756E-3</v>
      </c>
      <c r="BS42" s="19">
        <f t="shared" si="196"/>
        <v>7.2210065645514243E-2</v>
      </c>
      <c r="BT42" s="19">
        <f t="shared" si="197"/>
        <v>5.2238805970149294E-2</v>
      </c>
      <c r="BU42" s="19">
        <f t="shared" si="198"/>
        <v>8.5555555555555607E-2</v>
      </c>
      <c r="BV42" s="19">
        <f t="shared" si="199"/>
        <v>8.9285714285714191E-2</v>
      </c>
      <c r="BW42" s="19">
        <f t="shared" si="200"/>
        <v>5.5194805194805241E-2</v>
      </c>
      <c r="BX42" s="19">
        <f t="shared" si="201"/>
        <v>8.4522502744237116E-2</v>
      </c>
      <c r="BY42" s="19">
        <f t="shared" si="202"/>
        <v>4.0382571732199946E-2</v>
      </c>
      <c r="BZ42" s="19">
        <f t="shared" si="203"/>
        <v>5.090137857900312E-2</v>
      </c>
      <c r="CA42" s="19">
        <f t="shared" si="204"/>
        <v>9.3174431202600383E-2</v>
      </c>
      <c r="CB42" s="19">
        <f t="shared" si="205"/>
        <v>4.4791666666666563E-2</v>
      </c>
      <c r="CC42" s="19">
        <f t="shared" si="206"/>
        <v>6.0574948665297557E-2</v>
      </c>
      <c r="CD42" s="19">
        <f t="shared" si="207"/>
        <v>0.1024811218985977</v>
      </c>
      <c r="CE42" s="19">
        <f t="shared" si="208"/>
        <v>5.5102040816326525E-2</v>
      </c>
      <c r="CF42" s="19">
        <f t="shared" si="209"/>
        <v>3.951367781155013E-2</v>
      </c>
      <c r="CG42" s="19">
        <f t="shared" si="210"/>
        <v>8.290685772773787E-2</v>
      </c>
      <c r="CH42" s="19">
        <f t="shared" si="211"/>
        <v>7.4795081967213184E-2</v>
      </c>
      <c r="CI42" s="19">
        <f t="shared" si="212"/>
        <v>9.6410256410256467E-2</v>
      </c>
      <c r="CJ42" s="19">
        <f t="shared" si="213"/>
        <v>8.5020242914979782E-2</v>
      </c>
      <c r="CK42" s="19">
        <f t="shared" si="214"/>
        <v>9.8059244126659895E-2</v>
      </c>
      <c r="CL42" s="19">
        <f t="shared" si="215"/>
        <v>7.0635721493440995E-2</v>
      </c>
      <c r="CM42" s="19">
        <f t="shared" si="216"/>
        <v>8.0277502477700713E-2</v>
      </c>
      <c r="CN42" s="19">
        <f t="shared" si="217"/>
        <v>9.5712861415752748E-2</v>
      </c>
      <c r="CO42" s="19">
        <f t="shared" si="218"/>
        <v>7.744433688286545E-2</v>
      </c>
      <c r="CP42" s="19">
        <f t="shared" si="219"/>
        <v>7.7299412915851295E-2</v>
      </c>
      <c r="CQ42" s="19">
        <f t="shared" si="220"/>
        <v>7.9303675048355782E-2</v>
      </c>
      <c r="CR42" s="19">
        <f t="shared" si="221"/>
        <v>0.10233918128654973</v>
      </c>
      <c r="CS42" s="19">
        <f t="shared" si="222"/>
        <v>6.899810964083164E-2</v>
      </c>
      <c r="CT42" s="19">
        <f t="shared" si="223"/>
        <v>7.6263107721639578E-2</v>
      </c>
      <c r="CU42" s="19">
        <f t="shared" si="224"/>
        <v>9.3545369504209441E-2</v>
      </c>
      <c r="CV42" s="19">
        <f t="shared" si="225"/>
        <v>7.9291044776119479E-2</v>
      </c>
      <c r="CW42" s="19">
        <f t="shared" si="226"/>
        <v>5.8604651162790677E-2</v>
      </c>
      <c r="CX42" s="19">
        <f t="shared" si="227"/>
        <v>9.0480678605089571E-2</v>
      </c>
      <c r="CY42" s="19">
        <f t="shared" si="228"/>
        <v>3.1192660550458662E-2</v>
      </c>
      <c r="CZ42" s="19">
        <f t="shared" si="229"/>
        <v>4.2766151046405687E-2</v>
      </c>
      <c r="DA42" s="19">
        <f t="shared" si="230"/>
        <v>4.4923629829289879E-3</v>
      </c>
      <c r="DB42" s="19">
        <f t="shared" si="231"/>
        <v>3.8147138964577776E-2</v>
      </c>
      <c r="DC42" s="19">
        <f t="shared" si="232"/>
        <v>6.2724014336916767E-3</v>
      </c>
      <c r="DD42" s="19">
        <f t="shared" si="233"/>
        <v>-4.155614500442073E-2</v>
      </c>
      <c r="DE42" s="19">
        <f t="shared" si="234"/>
        <v>-6.8965517241379337E-2</v>
      </c>
      <c r="DF42" s="19">
        <f t="shared" si="235"/>
        <v>-9.743135518157664E-2</v>
      </c>
      <c r="DG42" s="19">
        <f t="shared" si="236"/>
        <v>-0.23438836612489311</v>
      </c>
      <c r="DH42" s="19">
        <f t="shared" si="237"/>
        <v>-0.27052722558340536</v>
      </c>
      <c r="DI42" s="19">
        <f t="shared" si="238"/>
        <v>-0.22847100175746926</v>
      </c>
      <c r="DJ42" s="19">
        <f t="shared" si="239"/>
        <v>-0.28867761452031115</v>
      </c>
      <c r="DK42" s="19">
        <f t="shared" si="240"/>
        <v>-0.21085409252669041</v>
      </c>
      <c r="DL42" s="19">
        <f t="shared" si="241"/>
        <v>-0.22251308900523559</v>
      </c>
      <c r="DM42" s="19">
        <f t="shared" si="242"/>
        <v>-0.22808586762075134</v>
      </c>
      <c r="DN42" s="19">
        <f t="shared" si="243"/>
        <v>-0.23972003499562544</v>
      </c>
      <c r="DO42" s="19">
        <f t="shared" si="244"/>
        <v>-0.17097061442564565</v>
      </c>
      <c r="DP42" s="19">
        <f t="shared" si="245"/>
        <v>-0.18265682656826576</v>
      </c>
      <c r="DQ42" s="19">
        <f t="shared" si="246"/>
        <v>-0.15099715099715094</v>
      </c>
      <c r="DR42" s="19">
        <f t="shared" si="247"/>
        <v>-0.11874386653581948</v>
      </c>
      <c r="DS42" s="19">
        <f t="shared" si="248"/>
        <v>7.8212290502792658E-3</v>
      </c>
      <c r="DT42" s="19">
        <f t="shared" si="249"/>
        <v>6.2796208530805586E-2</v>
      </c>
      <c r="DU42" s="19">
        <f t="shared" si="250"/>
        <v>7.0615034168564961E-2</v>
      </c>
      <c r="DV42" s="19">
        <f t="shared" si="251"/>
        <v>0.15674362089914951</v>
      </c>
      <c r="DW42" s="19">
        <f t="shared" si="252"/>
        <v>0.12175873731679809</v>
      </c>
      <c r="DX42" s="19">
        <f t="shared" si="253"/>
        <v>0.11335578002244673</v>
      </c>
      <c r="DY42" s="19">
        <f t="shared" si="254"/>
        <v>0.12630359212051001</v>
      </c>
      <c r="DZ42" s="19">
        <f t="shared" si="255"/>
        <v>0.14154200230149594</v>
      </c>
      <c r="EA42" s="19">
        <f t="shared" si="256"/>
        <v>0.10311493018259954</v>
      </c>
      <c r="EB42" s="19">
        <f t="shared" si="257"/>
        <v>0.19977426636568851</v>
      </c>
      <c r="EC42" s="19">
        <f t="shared" si="258"/>
        <v>0.1767337807606264</v>
      </c>
      <c r="ED42" s="19">
        <f t="shared" si="259"/>
        <v>0.23385300668151454</v>
      </c>
      <c r="EE42" s="19">
        <f t="shared" si="260"/>
        <v>0.18514412416851433</v>
      </c>
      <c r="EF42" s="19">
        <f t="shared" si="261"/>
        <v>0.20958751393534003</v>
      </c>
      <c r="EG42" s="19">
        <f t="shared" si="262"/>
        <v>0.16808510638297869</v>
      </c>
      <c r="EH42" s="19">
        <f t="shared" si="263"/>
        <v>0.15651260504201669</v>
      </c>
      <c r="EI42" s="19">
        <f t="shared" si="264"/>
        <v>0.13668341708542697</v>
      </c>
      <c r="EJ42" s="19">
        <f t="shared" si="265"/>
        <v>0.11088709677419351</v>
      </c>
      <c r="EK42" s="19">
        <f t="shared" si="266"/>
        <v>0.1841563786008229</v>
      </c>
      <c r="EL42" s="19">
        <f t="shared" si="267"/>
        <v>0.16129032258064524</v>
      </c>
      <c r="EM42" s="19">
        <f t="shared" si="268"/>
        <v>9.4449853943524786E-2</v>
      </c>
      <c r="EN42" s="19">
        <f t="shared" si="269"/>
        <v>7.9962370649106385E-2</v>
      </c>
      <c r="EO42" s="19">
        <f t="shared" si="270"/>
        <v>8.1749049429657772E-2</v>
      </c>
      <c r="EP42" s="19">
        <f t="shared" si="271"/>
        <v>1.4440433212996373E-2</v>
      </c>
      <c r="EQ42" s="19">
        <f t="shared" si="272"/>
        <v>6.2675397567820257E-2</v>
      </c>
      <c r="ER42" s="19">
        <f t="shared" si="273"/>
        <v>4.6082949308755783E-2</v>
      </c>
      <c r="ES42" s="19">
        <f t="shared" si="274"/>
        <v>5.1912568306010876E-2</v>
      </c>
      <c r="ET42" s="19">
        <f t="shared" si="275"/>
        <v>1.9073569482288999E-2</v>
      </c>
      <c r="EU42" s="19">
        <f t="shared" si="276"/>
        <v>1.8567639257294433E-2</v>
      </c>
      <c r="EV42" s="19">
        <f t="shared" si="277"/>
        <v>2.268602540834852E-2</v>
      </c>
      <c r="EW42" s="19">
        <f t="shared" si="278"/>
        <v>4.3440486533448119E-3</v>
      </c>
      <c r="EX42" s="19">
        <f t="shared" si="279"/>
        <v>0</v>
      </c>
      <c r="EY42" s="19">
        <f t="shared" si="280"/>
        <v>8.8967971530249379E-3</v>
      </c>
      <c r="EZ42" s="19">
        <f t="shared" si="281"/>
        <v>-4.006968641114983E-2</v>
      </c>
      <c r="FA42" s="19">
        <f t="shared" si="282"/>
        <v>-2.7240773286467457E-2</v>
      </c>
      <c r="FB42" s="19">
        <f t="shared" si="283"/>
        <v>-2.669039145907548E-3</v>
      </c>
      <c r="FC42" s="19">
        <f t="shared" si="284"/>
        <v>-4.1373239436619635E-2</v>
      </c>
      <c r="FD42" s="19">
        <f t="shared" si="285"/>
        <v>-1.5859030837004351E-2</v>
      </c>
      <c r="FE42" s="19">
        <f t="shared" si="286"/>
        <v>-2.0779220779220786E-2</v>
      </c>
      <c r="FF42" s="19">
        <f t="shared" si="287"/>
        <v>2.3172905525846721E-2</v>
      </c>
      <c r="FG42" s="19">
        <f t="shared" si="288"/>
        <v>-3.038194444444442E-2</v>
      </c>
      <c r="FH42" s="19">
        <f t="shared" si="289"/>
        <v>2.4844720496894457E-2</v>
      </c>
      <c r="FI42" s="19">
        <f t="shared" si="290"/>
        <v>-3.5467128027681594E-2</v>
      </c>
      <c r="FJ42" s="19">
        <f t="shared" si="291"/>
        <v>1.9097222222222321E-2</v>
      </c>
      <c r="FK42" s="19">
        <f t="shared" si="292"/>
        <v>1.5873015873015817E-2</v>
      </c>
      <c r="FL42" s="19">
        <f t="shared" si="293"/>
        <v>2.0871143375680523E-2</v>
      </c>
      <c r="FM42" s="19">
        <f t="shared" si="294"/>
        <v>6.0523938572718983E-2</v>
      </c>
      <c r="FN42" s="19">
        <f t="shared" si="295"/>
        <v>4.3710972346119537E-2</v>
      </c>
      <c r="FO42" s="19">
        <f t="shared" si="296"/>
        <v>6.9788797061524299E-2</v>
      </c>
      <c r="FP42" s="19">
        <f t="shared" si="297"/>
        <v>3.9391226499552401E-2</v>
      </c>
      <c r="FQ42" s="19">
        <f t="shared" si="298"/>
        <v>3.4482758620689724E-2</v>
      </c>
      <c r="FR42" s="19">
        <f t="shared" si="299"/>
        <v>6.0975609756097615E-3</v>
      </c>
      <c r="FS42" s="19">
        <f t="shared" si="300"/>
        <v>4.2076991942703756E-2</v>
      </c>
      <c r="FT42" s="19">
        <f t="shared" si="301"/>
        <v>8.658008658009031E-4</v>
      </c>
      <c r="FU42" s="19">
        <f t="shared" si="302"/>
        <v>7.4439461883408109E-2</v>
      </c>
      <c r="FV42" s="19">
        <f t="shared" si="303"/>
        <v>-5.110732538330498E-2</v>
      </c>
      <c r="FW42" s="19">
        <f t="shared" si="304"/>
        <v>1.736111111111116E-2</v>
      </c>
      <c r="FX42" s="19">
        <f t="shared" si="305"/>
        <v>3.4666666666666623E-2</v>
      </c>
      <c r="FY42" s="19">
        <f t="shared" si="306"/>
        <v>8.5178875638836082E-4</v>
      </c>
      <c r="FZ42" s="19">
        <f t="shared" si="307"/>
        <v>1.9658119658119588E-2</v>
      </c>
      <c r="GA42" s="19">
        <f t="shared" si="308"/>
        <v>0</v>
      </c>
      <c r="GB42" s="19">
        <f t="shared" si="3"/>
        <v>9.4745908699398473E-3</v>
      </c>
      <c r="GC42" s="19">
        <f t="shared" si="309"/>
        <v>0</v>
      </c>
      <c r="GD42" s="19">
        <f t="shared" si="310"/>
        <v>1.9913419913419883E-2</v>
      </c>
      <c r="GE42" s="19">
        <f t="shared" si="311"/>
        <v>2.1477663230240474E-2</v>
      </c>
      <c r="GF42" s="19">
        <f t="shared" si="312"/>
        <v>1.2975778546712835E-2</v>
      </c>
      <c r="GG42" s="19">
        <f t="shared" si="313"/>
        <v>3.3388981636059967E-3</v>
      </c>
      <c r="GH42" s="19">
        <f t="shared" si="314"/>
        <v>4.5780969479353617E-2</v>
      </c>
      <c r="GI42" s="19">
        <f t="shared" si="315"/>
        <v>8.5324232081895879E-4</v>
      </c>
      <c r="GJ42" s="19">
        <f t="shared" si="316"/>
        <v>2.3195876288659711E-2</v>
      </c>
      <c r="GK42" s="19">
        <f t="shared" si="317"/>
        <v>-8.5106382978723527E-3</v>
      </c>
    </row>
    <row r="45" spans="1:193" x14ac:dyDescent="0.3">
      <c r="A45" s="26" t="s">
        <v>122</v>
      </c>
      <c r="B45" s="25" t="s">
        <v>2</v>
      </c>
      <c r="C45" s="27" t="s">
        <v>147</v>
      </c>
      <c r="D45" s="27" t="s">
        <v>148</v>
      </c>
      <c r="E45" s="27" t="s">
        <v>149</v>
      </c>
      <c r="F45" s="27" t="s">
        <v>150</v>
      </c>
    </row>
    <row r="46" spans="1:193" x14ac:dyDescent="0.3">
      <c r="A46" s="25" t="s">
        <v>39</v>
      </c>
      <c r="B46" s="25" t="s">
        <v>2</v>
      </c>
      <c r="C46" s="34" t="s">
        <v>143</v>
      </c>
      <c r="D46" s="34"/>
      <c r="E46" s="34"/>
      <c r="F46" s="34"/>
    </row>
    <row r="47" spans="1:193" x14ac:dyDescent="0.3">
      <c r="A47" s="25" t="s">
        <v>4</v>
      </c>
      <c r="B47" s="7" t="s">
        <v>38</v>
      </c>
      <c r="C47" s="20" t="s">
        <v>144</v>
      </c>
      <c r="D47" s="20" t="s">
        <v>145</v>
      </c>
      <c r="E47" s="20" t="s">
        <v>151</v>
      </c>
      <c r="F47" s="20" t="s">
        <v>146</v>
      </c>
    </row>
    <row r="48" spans="1:193" x14ac:dyDescent="0.3">
      <c r="A48" s="26" t="s">
        <v>153</v>
      </c>
      <c r="B48" s="25" t="s">
        <v>154</v>
      </c>
      <c r="C48" s="21">
        <f>_xll.BDP($B48,C$45)</f>
        <v>0.8</v>
      </c>
      <c r="D48" s="21">
        <f>_xll.BDP($B48,D$45)</f>
        <v>2.5</v>
      </c>
      <c r="E48" s="21">
        <f>_xll.BDP($B48,E$45)</f>
        <v>2.5</v>
      </c>
      <c r="F48" s="21">
        <f>_xll.BDP($B48,F$45)</f>
        <v>2.8</v>
      </c>
    </row>
    <row r="49" spans="1:6" x14ac:dyDescent="0.3">
      <c r="A49" s="25" t="s">
        <v>155</v>
      </c>
      <c r="B49" s="25" t="s">
        <v>160</v>
      </c>
      <c r="C49" s="21">
        <f>_xll.BDP($B49,C$45)</f>
        <v>1</v>
      </c>
      <c r="D49" s="21">
        <f>_xll.BDP($B49,D$45)</f>
        <v>1.5</v>
      </c>
      <c r="E49" s="21">
        <f>_xll.BDP($B49,E$45)</f>
        <v>1.9</v>
      </c>
      <c r="F49" s="21">
        <f>_xll.BDP($B49,F$45)</f>
        <v>2.4</v>
      </c>
    </row>
    <row r="50" spans="1:6" x14ac:dyDescent="0.3">
      <c r="A50" s="25" t="s">
        <v>156</v>
      </c>
      <c r="B50" s="25" t="s">
        <v>161</v>
      </c>
      <c r="C50" s="21">
        <f>_xll.BDP($B50,C$45)</f>
        <v>0.4</v>
      </c>
      <c r="D50" s="21">
        <f>_xll.BDP($B50,D$45)</f>
        <v>1.6</v>
      </c>
      <c r="E50" s="21">
        <f>_xll.BDP($B50,E$45)</f>
        <v>1.9</v>
      </c>
      <c r="F50" s="21">
        <f>_xll.BDP($B50,F$45)</f>
        <v>2.1</v>
      </c>
    </row>
    <row r="51" spans="1:6" x14ac:dyDescent="0.3">
      <c r="A51" s="25" t="s">
        <v>16</v>
      </c>
      <c r="B51" s="25" t="s">
        <v>162</v>
      </c>
      <c r="C51" s="21">
        <f>_xll.BDP($B51,C$45)</f>
        <v>-0.1</v>
      </c>
      <c r="D51" s="21">
        <f>_xll.BDP($B51,D$45)</f>
        <v>10.8</v>
      </c>
      <c r="E51" s="21">
        <f>_xll.BDP($B51,E$45)</f>
        <v>8.1</v>
      </c>
      <c r="F51" s="21">
        <f>_xll.BDP($B51,F$45)</f>
        <v>6.9</v>
      </c>
    </row>
    <row r="52" spans="1:6" x14ac:dyDescent="0.3">
      <c r="A52" s="25" t="s">
        <v>157</v>
      </c>
      <c r="B52" s="25" t="s">
        <v>158</v>
      </c>
      <c r="C52" s="21">
        <f>_xll.BDP($B52,C$45)</f>
        <v>5.7</v>
      </c>
      <c r="D52" s="21">
        <f>_xll.BDP($B52,D$45)</f>
        <v>1.3</v>
      </c>
      <c r="E52" s="21">
        <f>_xll.BDP($B52,E$45)</f>
        <v>2.2000000000000002</v>
      </c>
      <c r="F52" s="21">
        <f>_xll.BDP($B52,F$45)</f>
        <v>4.3</v>
      </c>
    </row>
    <row r="53" spans="1:6" x14ac:dyDescent="0.3">
      <c r="A53" s="26" t="s">
        <v>130</v>
      </c>
      <c r="B53" s="25"/>
      <c r="C53" s="21"/>
      <c r="D53" s="21"/>
      <c r="E53" s="21"/>
      <c r="F53" s="21"/>
    </row>
    <row r="54" spans="1:6" x14ac:dyDescent="0.3">
      <c r="A54" s="25" t="s">
        <v>167</v>
      </c>
      <c r="B54" s="25" t="s">
        <v>163</v>
      </c>
      <c r="C54" s="21">
        <f>_xll.BDP($B54,C$45)</f>
        <v>-0.7</v>
      </c>
      <c r="D54" s="21">
        <f>_xll.BDP($B54,D$45)</f>
        <v>1.4</v>
      </c>
      <c r="E54" s="21">
        <f>_xll.BDP($B54,E$45)</f>
        <v>1.4</v>
      </c>
      <c r="F54" s="21">
        <f>_xll.BDP($B54,F$45)</f>
        <v>2</v>
      </c>
    </row>
    <row r="55" spans="1:6" x14ac:dyDescent="0.3">
      <c r="A55" s="25" t="s">
        <v>168</v>
      </c>
      <c r="B55" s="25" t="s">
        <v>164</v>
      </c>
      <c r="C55" s="21">
        <f>_xll.BDP($B55,C$45)</f>
        <v>4.0999999999999996</v>
      </c>
      <c r="D55" s="21">
        <f>_xll.BDP($B55,D$45)</f>
        <v>3.3</v>
      </c>
      <c r="E55" s="21">
        <f>_xll.BDP($B55,E$45)</f>
        <v>5.4</v>
      </c>
      <c r="F55" s="21">
        <f>_xll.BDP($B55,F$45)</f>
        <v>6.5</v>
      </c>
    </row>
    <row r="56" spans="1:6" x14ac:dyDescent="0.3">
      <c r="A56" s="25" t="s">
        <v>169</v>
      </c>
      <c r="B56" s="25" t="s">
        <v>159</v>
      </c>
      <c r="C56" s="21">
        <f>_xll.BDP($B56,C$45)</f>
        <v>-1.7</v>
      </c>
      <c r="D56" s="21">
        <f>_xll.BDP($B56,D$45)</f>
        <v>1</v>
      </c>
      <c r="E56" s="21">
        <f>_xll.BDP($B56,E$45)</f>
        <v>0.5</v>
      </c>
      <c r="F56" s="21">
        <f>_xll.BDP($B56,F$45)</f>
        <v>1</v>
      </c>
    </row>
    <row r="57" spans="1:6" x14ac:dyDescent="0.3">
      <c r="A57" s="25" t="s">
        <v>170</v>
      </c>
      <c r="B57" s="25" t="s">
        <v>165</v>
      </c>
      <c r="C57" s="21">
        <f>_xll.BDP($B57,C$45)</f>
        <v>1</v>
      </c>
      <c r="D57" s="21">
        <f>_xll.BDP($B57,D$45)</f>
        <v>1.7</v>
      </c>
      <c r="E57" s="21">
        <f>_xll.BDP($B57,E$45)</f>
        <v>2.9</v>
      </c>
      <c r="F57" s="21">
        <f>_xll.BDP($B57,F$45)</f>
        <v>2.9</v>
      </c>
    </row>
    <row r="58" spans="1:6" x14ac:dyDescent="0.3">
      <c r="A58" s="25" t="s">
        <v>171</v>
      </c>
      <c r="B58" s="25" t="s">
        <v>166</v>
      </c>
      <c r="C58" s="21">
        <f>_xll.BDP($B58,C$45)</f>
        <v>0.3</v>
      </c>
      <c r="D58" s="21">
        <f>_xll.BDP($B58,D$45)</f>
        <v>1.6</v>
      </c>
      <c r="E58" s="21">
        <f>_xll.BDP($B58,E$45)</f>
        <v>1.3</v>
      </c>
      <c r="F58" s="21">
        <f>_xll.BDP($B58,F$45)</f>
        <v>1.6</v>
      </c>
    </row>
  </sheetData>
  <mergeCells count="1">
    <mergeCell ref="C46:F46"/>
  </mergeCells>
  <conditionalFormatting sqref="D53:F53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48:C53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48:D52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48:E52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48:F52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54:C58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54:D58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54:E5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54:F5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PIB</vt:lpstr>
      <vt:lpstr>Confianza</vt:lpstr>
      <vt:lpstr>Ventas</vt:lpstr>
      <vt:lpstr>Ordenes</vt:lpstr>
      <vt:lpstr>Prod Industrial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2015-04-07T14:28:13Z</dcterms:created>
  <dcterms:modified xsi:type="dcterms:W3CDTF">2017-06-28T15:32:15Z</dcterms:modified>
</cp:coreProperties>
</file>