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390" yWindow="-135" windowWidth="14970" windowHeight="768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K4" i="3" l="1"/>
  <c r="L4" i="3" s="1"/>
  <c r="M4" i="3" s="1"/>
  <c r="N5" i="3"/>
  <c r="O93" i="1"/>
  <c r="N83" i="1" s="1"/>
  <c r="M83" i="1" s="1"/>
  <c r="N92" i="1" l="1"/>
  <c r="M92" i="1" s="1"/>
  <c r="N88" i="1"/>
  <c r="M88" i="1" s="1"/>
  <c r="N84" i="1"/>
  <c r="M84" i="1" s="1"/>
  <c r="N80" i="1"/>
  <c r="M80" i="1" s="1"/>
  <c r="N89" i="1"/>
  <c r="M89" i="1" s="1"/>
  <c r="N85" i="1"/>
  <c r="M85" i="1" s="1"/>
  <c r="N81" i="1"/>
  <c r="M81" i="1" s="1"/>
  <c r="N90" i="1"/>
  <c r="M90" i="1" s="1"/>
  <c r="N86" i="1"/>
  <c r="M86" i="1" s="1"/>
  <c r="N82" i="1"/>
  <c r="M82" i="1" s="1"/>
  <c r="N91" i="1"/>
  <c r="M91" i="1" s="1"/>
  <c r="N87" i="1"/>
  <c r="M87" i="1" s="1"/>
  <c r="R80" i="1"/>
  <c r="S80" i="1" s="1"/>
  <c r="Q85" i="1"/>
  <c r="R83" i="1" s="1"/>
  <c r="S83" i="1" s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M93" i="1" l="1"/>
  <c r="R81" i="1"/>
  <c r="S81" i="1" s="1"/>
  <c r="R84" i="1"/>
  <c r="S84" i="1" s="1"/>
  <c r="P50" i="1"/>
  <c r="R82" i="1"/>
  <c r="S82" i="1" s="1"/>
  <c r="O50" i="1"/>
  <c r="L55" i="1"/>
  <c r="J49" i="1" s="1"/>
  <c r="M49" i="1"/>
  <c r="L49" i="1"/>
  <c r="S85" i="1" l="1"/>
  <c r="J48" i="1"/>
</calcChain>
</file>

<file path=xl/sharedStrings.xml><?xml version="1.0" encoding="utf-8"?>
<sst xmlns="http://schemas.openxmlformats.org/spreadsheetml/2006/main" count="34" uniqueCount="24">
  <si>
    <t>PIB</t>
  </si>
  <si>
    <t>Desempleo</t>
  </si>
  <si>
    <t>Inflación</t>
  </si>
  <si>
    <t>FEXIT</t>
  </si>
  <si>
    <t>Mantener MBS en portafolio puede ser a vencimiento</t>
  </si>
  <si>
    <t>2.8% a 3.2%</t>
  </si>
  <si>
    <t>1.5% a 2.0%</t>
  </si>
  <si>
    <t>2.2% a 2.3%</t>
  </si>
  <si>
    <t>1,7% a 2,0%</t>
  </si>
  <si>
    <t>Largo Plazo</t>
  </si>
  <si>
    <t>3.0% a 3.2%</t>
  </si>
  <si>
    <t>2,5% a 3,0%</t>
  </si>
  <si>
    <t>6.1% a 6.3%</t>
  </si>
  <si>
    <t>5.6% a 5.9%</t>
  </si>
  <si>
    <t>5,2% a 5,6%</t>
  </si>
  <si>
    <t>5.2% a 5.6%</t>
  </si>
  <si>
    <t>1.5% a 1.6%</t>
  </si>
  <si>
    <t>2.1% a 2.3%</t>
  </si>
  <si>
    <t>6.0% a 6.1%</t>
  </si>
  <si>
    <t>5.4% a 5.7%</t>
  </si>
  <si>
    <t>5,1% a 5,5%</t>
  </si>
  <si>
    <t>1,6% a 2,0%</t>
  </si>
  <si>
    <t>PROYECCIONES MES DE JUNIO</t>
  </si>
  <si>
    <t>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</si>
</sst>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8"/>
      <color theme="1"/>
      <name val="Calibri"/>
      <family val="2"/>
      <scheme val="minor"/>
    </font>
    <font>
      <b/>
      <sz val="14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/>
        <bgColor indexed="64"/>
      </patternFill>
    </fill>
  </fills>
  <borders count="7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3" xfId="0" applyFill="1" applyBorder="1"/>
    <xf numFmtId="0" fontId="2" fillId="2" borderId="0" xfId="0" applyFont="1" applyFill="1"/>
    <xf numFmtId="0" fontId="1" fillId="2" borderId="0" xfId="0" applyFont="1" applyFill="1" applyAlignment="1">
      <alignment horizontal="right"/>
    </xf>
    <xf numFmtId="10" fontId="0" fillId="2" borderId="0" xfId="0" applyNumberFormat="1" applyFill="1"/>
    <xf numFmtId="9" fontId="0" fillId="2" borderId="0" xfId="0" applyNumberFormat="1" applyFill="1"/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vertical="top" wrapText="1" shrinkToFi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4" fillId="3" borderId="0" xfId="0" applyFont="1" applyFill="1"/>
    <xf numFmtId="0" fontId="4" fillId="4" borderId="0" xfId="0" applyFont="1" applyFill="1"/>
    <xf numFmtId="0" fontId="4" fillId="5" borderId="0" xfId="0" applyFont="1" applyFill="1"/>
    <xf numFmtId="164" fontId="0" fillId="2" borderId="0" xfId="0" applyNumberFormat="1" applyFill="1"/>
    <xf numFmtId="0" fontId="6" fillId="6" borderId="0" xfId="0" applyFont="1" applyFill="1"/>
    <xf numFmtId="2" fontId="0" fillId="2" borderId="0" xfId="0" applyNumberFormat="1" applyFill="1"/>
    <xf numFmtId="17" fontId="0" fillId="0" borderId="0" xfId="0" applyNumberFormat="1"/>
    <xf numFmtId="0" fontId="3" fillId="5" borderId="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10" fontId="3" fillId="5" borderId="1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2" fillId="2" borderId="0" xfId="0" applyFont="1" applyFill="1" applyAlignment="1">
      <alignment horizontal="left" wrapText="1" shrinkToFit="1"/>
    </xf>
    <xf numFmtId="0" fontId="3" fillId="3" borderId="0" xfId="0" applyFont="1" applyFill="1" applyAlignment="1">
      <alignment horizontal="center"/>
    </xf>
    <xf numFmtId="0" fontId="2" fillId="4" borderId="0" xfId="0" applyFont="1" applyFill="1" applyAlignment="1">
      <alignment horizontal="left" vertical="top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588416"/>
        <c:axId val="230589952"/>
      </c:lineChart>
      <c:catAx>
        <c:axId val="230588416"/>
        <c:scaling>
          <c:orientation val="minMax"/>
        </c:scaling>
        <c:delete val="1"/>
        <c:axPos val="b"/>
        <c:majorTickMark val="out"/>
        <c:minorTickMark val="none"/>
        <c:tickLblPos val="none"/>
        <c:crossAx val="230589952"/>
        <c:crosses val="autoZero"/>
        <c:auto val="1"/>
        <c:lblAlgn val="ctr"/>
        <c:lblOffset val="100"/>
        <c:noMultiLvlLbl val="0"/>
      </c:catAx>
      <c:valAx>
        <c:axId val="230589952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one"/>
        <c:crossAx val="230588416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2"/>
          <c:spPr>
            <a:ln w="38100">
              <a:solidFill>
                <a:srgbClr val="C00000"/>
              </a:solidFill>
            </a:ln>
          </c:spPr>
          <c:marker>
            <c:symbol val="none"/>
          </c:marker>
          <c:val>
            <c:numRef>
              <c:f>Hoja1!$D$35:$F$35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5"/>
          <c:order val="3"/>
          <c:spPr>
            <a:ln w="38100">
              <a:solidFill>
                <a:srgbClr val="C00000"/>
              </a:solidFill>
            </a:ln>
          </c:spPr>
          <c:marker>
            <c:symbol val="none"/>
          </c:marker>
          <c:val>
            <c:numRef>
              <c:f>Hoja1!$D$35:$F$35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1"/>
          <c:order val="1"/>
          <c:spPr>
            <a:ln w="38100">
              <a:solidFill>
                <a:srgbClr val="C00000"/>
              </a:solidFill>
            </a:ln>
          </c:spPr>
          <c:marker>
            <c:symbol val="none"/>
          </c:marker>
          <c:val>
            <c:numRef>
              <c:f>Hoja1!$D$34:$J$34</c:f>
              <c:numCache>
                <c:formatCode>0.00%</c:formatCode>
                <c:ptCount val="7"/>
                <c:pt idx="0">
                  <c:v>2.5000000000000001E-3</c:v>
                </c:pt>
                <c:pt idx="1">
                  <c:v>2.5000000000000001E-3</c:v>
                </c:pt>
                <c:pt idx="2">
                  <c:v>2.5000000000000001E-3</c:v>
                </c:pt>
                <c:pt idx="3" formatCode="0%">
                  <c:v>1.2999999999999999E-2</c:v>
                </c:pt>
                <c:pt idx="4">
                  <c:v>1.4999999999999999E-2</c:v>
                </c:pt>
                <c:pt idx="5" formatCode="0%">
                  <c:v>1.7000000000000001E-2</c:v>
                </c:pt>
                <c:pt idx="6" formatCode="0%">
                  <c:v>1.7000000000000001E-2</c:v>
                </c:pt>
              </c:numCache>
            </c:numRef>
          </c:val>
          <c:smooth val="0"/>
        </c:ser>
        <c:ser>
          <c:idx val="0"/>
          <c:order val="0"/>
          <c:spPr>
            <a:ln w="38100">
              <a:solidFill>
                <a:srgbClr val="C00000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-0.11551923308164687"/>
                  <c:y val="-2.30838247299455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7.04058912067272E-4"/>
                  <c:y val="-9.5332853451079625E-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4.8446550816219104E-4"/>
                  <c:y val="2.41765323096918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500" b="1"/>
                </a:pPr>
                <a:endParaRPr lang="es-CO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Hoja1!$D$35:$F$35</c:f>
              <c:numCache>
                <c:formatCode>General</c:formatCode>
                <c:ptCount val="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00864"/>
        <c:axId val="230902400"/>
      </c:lineChart>
      <c:catAx>
        <c:axId val="230900864"/>
        <c:scaling>
          <c:orientation val="minMax"/>
        </c:scaling>
        <c:delete val="1"/>
        <c:axPos val="b"/>
        <c:majorTickMark val="out"/>
        <c:minorTickMark val="none"/>
        <c:tickLblPos val="none"/>
        <c:crossAx val="230902400"/>
        <c:crosses val="autoZero"/>
        <c:auto val="1"/>
        <c:lblAlgn val="ctr"/>
        <c:lblOffset val="100"/>
        <c:noMultiLvlLbl val="0"/>
      </c:catAx>
      <c:valAx>
        <c:axId val="23090240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230900864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Hoja3!$B$2:$N$2</c:f>
              <c:numCache>
                <c:formatCode>mmm\-yy</c:formatCode>
                <c:ptCount val="13"/>
                <c:pt idx="0">
                  <c:v>41609</c:v>
                </c:pt>
                <c:pt idx="1">
                  <c:v>41699</c:v>
                </c:pt>
                <c:pt idx="2">
                  <c:v>41791</c:v>
                </c:pt>
                <c:pt idx="3">
                  <c:v>41883</c:v>
                </c:pt>
                <c:pt idx="4">
                  <c:v>41974</c:v>
                </c:pt>
                <c:pt idx="5">
                  <c:v>42064</c:v>
                </c:pt>
                <c:pt idx="6">
                  <c:v>42156</c:v>
                </c:pt>
                <c:pt idx="7">
                  <c:v>42248</c:v>
                </c:pt>
                <c:pt idx="8">
                  <c:v>42339</c:v>
                </c:pt>
                <c:pt idx="9">
                  <c:v>42430</c:v>
                </c:pt>
                <c:pt idx="10">
                  <c:v>42522</c:v>
                </c:pt>
                <c:pt idx="11">
                  <c:v>42614</c:v>
                </c:pt>
                <c:pt idx="12">
                  <c:v>42705</c:v>
                </c:pt>
              </c:numCache>
            </c:numRef>
          </c:cat>
          <c:val>
            <c:numRef>
              <c:f>Hoja3!$B$3:$N$3</c:f>
              <c:numCache>
                <c:formatCode>General</c:formatCode>
                <c:ptCount val="13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0.5</c:v>
                </c:pt>
                <c:pt idx="8">
                  <c:v>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Hoja3!$B$2:$N$2</c:f>
              <c:numCache>
                <c:formatCode>mmm\-yy</c:formatCode>
                <c:ptCount val="13"/>
                <c:pt idx="0">
                  <c:v>41609</c:v>
                </c:pt>
                <c:pt idx="1">
                  <c:v>41699</c:v>
                </c:pt>
                <c:pt idx="2">
                  <c:v>41791</c:v>
                </c:pt>
                <c:pt idx="3">
                  <c:v>41883</c:v>
                </c:pt>
                <c:pt idx="4">
                  <c:v>41974</c:v>
                </c:pt>
                <c:pt idx="5">
                  <c:v>42064</c:v>
                </c:pt>
                <c:pt idx="6">
                  <c:v>42156</c:v>
                </c:pt>
                <c:pt idx="7">
                  <c:v>42248</c:v>
                </c:pt>
                <c:pt idx="8">
                  <c:v>42339</c:v>
                </c:pt>
                <c:pt idx="9">
                  <c:v>42430</c:v>
                </c:pt>
                <c:pt idx="10">
                  <c:v>42522</c:v>
                </c:pt>
                <c:pt idx="11">
                  <c:v>42614</c:v>
                </c:pt>
                <c:pt idx="12">
                  <c:v>42705</c:v>
                </c:pt>
              </c:numCache>
            </c:numRef>
          </c:cat>
          <c:val>
            <c:numRef>
              <c:f>Hoja3!$B$4:$N$4</c:f>
              <c:numCache>
                <c:formatCode>General</c:formatCode>
                <c:ptCount val="13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0.5</c:v>
                </c:pt>
                <c:pt idx="8">
                  <c:v>1.3</c:v>
                </c:pt>
                <c:pt idx="9">
                  <c:v>1.6</c:v>
                </c:pt>
                <c:pt idx="10">
                  <c:v>1.9000000000000001</c:v>
                </c:pt>
                <c:pt idx="11">
                  <c:v>2.2000000000000002</c:v>
                </c:pt>
                <c:pt idx="12">
                  <c:v>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47456"/>
        <c:axId val="232526208"/>
      </c:lineChart>
      <c:dateAx>
        <c:axId val="23094745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232526208"/>
        <c:crosses val="autoZero"/>
        <c:auto val="1"/>
        <c:lblOffset val="100"/>
        <c:baseTimeUnit val="months"/>
      </c:dateAx>
      <c:valAx>
        <c:axId val="232526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947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206489163010902E-2"/>
          <c:y val="0.24585546795875748"/>
          <c:w val="0.95587021673978201"/>
          <c:h val="0.6881833089303564"/>
        </c:manualLayout>
      </c:layout>
      <c:lineChart>
        <c:grouping val="standard"/>
        <c:varyColors val="0"/>
        <c:ser>
          <c:idx val="0"/>
          <c:order val="0"/>
          <c:spPr>
            <a:ln w="34925">
              <a:solidFill>
                <a:srgbClr val="00B050"/>
              </a:solidFill>
            </a:ln>
          </c:spPr>
          <c:marker>
            <c:symbol val="none"/>
          </c:marker>
          <c:dLbls>
            <c:dLbl>
              <c:idx val="8"/>
              <c:layout/>
              <c:tx>
                <c:rich>
                  <a:bodyPr/>
                  <a:lstStyle/>
                  <a:p>
                    <a:r>
                      <a:rPr lang="en-US"/>
                      <a:t>1%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100" b="1"/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Hoja3!$B$2:$N$2</c:f>
              <c:numCache>
                <c:formatCode>mmm\-yy</c:formatCode>
                <c:ptCount val="13"/>
                <c:pt idx="0">
                  <c:v>41609</c:v>
                </c:pt>
                <c:pt idx="1">
                  <c:v>41699</c:v>
                </c:pt>
                <c:pt idx="2">
                  <c:v>41791</c:v>
                </c:pt>
                <c:pt idx="3">
                  <c:v>41883</c:v>
                </c:pt>
                <c:pt idx="4">
                  <c:v>41974</c:v>
                </c:pt>
                <c:pt idx="5">
                  <c:v>42064</c:v>
                </c:pt>
                <c:pt idx="6">
                  <c:v>42156</c:v>
                </c:pt>
                <c:pt idx="7">
                  <c:v>42248</c:v>
                </c:pt>
                <c:pt idx="8">
                  <c:v>42339</c:v>
                </c:pt>
                <c:pt idx="9">
                  <c:v>42430</c:v>
                </c:pt>
                <c:pt idx="10">
                  <c:v>42522</c:v>
                </c:pt>
                <c:pt idx="11">
                  <c:v>42614</c:v>
                </c:pt>
                <c:pt idx="12">
                  <c:v>42705</c:v>
                </c:pt>
              </c:numCache>
            </c:numRef>
          </c:cat>
          <c:val>
            <c:numRef>
              <c:f>Hoja3!$B$3:$N$3</c:f>
              <c:numCache>
                <c:formatCode>General</c:formatCode>
                <c:ptCount val="13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0.5</c:v>
                </c:pt>
                <c:pt idx="8">
                  <c:v>1</c:v>
                </c:pt>
              </c:numCache>
            </c:numRef>
          </c:val>
          <c:smooth val="0"/>
        </c:ser>
        <c:ser>
          <c:idx val="1"/>
          <c:order val="1"/>
          <c:spPr>
            <a:ln w="34925">
              <a:solidFill>
                <a:srgbClr val="C00000"/>
              </a:solidFill>
            </a:ln>
          </c:spPr>
          <c:marker>
            <c:symbol val="none"/>
          </c:marker>
          <c:dLbls>
            <c:dLbl>
              <c:idx val="8"/>
              <c:layout>
                <c:manualLayout>
                  <c:x val="-6.2182876412125353E-2"/>
                  <c:y val="-7.1957697939148524E-2"/>
                </c:manualLayout>
              </c:layout>
              <c:tx>
                <c:rich>
                  <a:bodyPr/>
                  <a:lstStyle/>
                  <a:p>
                    <a:pPr>
                      <a:defRPr sz="1200" b="1"/>
                    </a:pPr>
                    <a:r>
                      <a:rPr lang="en-US" sz="1200" b="1"/>
                      <a:t>1.3%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-3.0088488586512301E-2"/>
                  <c:y val="-8.3950647595673306E-2"/>
                </c:manualLayout>
              </c:layout>
              <c:tx>
                <c:rich>
                  <a:bodyPr/>
                  <a:lstStyle/>
                  <a:p>
                    <a:pPr>
                      <a:defRPr sz="1100" b="1"/>
                    </a:pPr>
                    <a:r>
                      <a:rPr lang="en-US" sz="1100" b="1"/>
                      <a:t>2.5%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Hoja3!$B$2:$N$2</c:f>
              <c:numCache>
                <c:formatCode>mmm\-yy</c:formatCode>
                <c:ptCount val="13"/>
                <c:pt idx="0">
                  <c:v>41609</c:v>
                </c:pt>
                <c:pt idx="1">
                  <c:v>41699</c:v>
                </c:pt>
                <c:pt idx="2">
                  <c:v>41791</c:v>
                </c:pt>
                <c:pt idx="3">
                  <c:v>41883</c:v>
                </c:pt>
                <c:pt idx="4">
                  <c:v>41974</c:v>
                </c:pt>
                <c:pt idx="5">
                  <c:v>42064</c:v>
                </c:pt>
                <c:pt idx="6">
                  <c:v>42156</c:v>
                </c:pt>
                <c:pt idx="7">
                  <c:v>42248</c:v>
                </c:pt>
                <c:pt idx="8">
                  <c:v>42339</c:v>
                </c:pt>
                <c:pt idx="9">
                  <c:v>42430</c:v>
                </c:pt>
                <c:pt idx="10">
                  <c:v>42522</c:v>
                </c:pt>
                <c:pt idx="11">
                  <c:v>42614</c:v>
                </c:pt>
                <c:pt idx="12">
                  <c:v>42705</c:v>
                </c:pt>
              </c:numCache>
            </c:numRef>
          </c:cat>
          <c:val>
            <c:numRef>
              <c:f>Hoja3!$B$4:$N$4</c:f>
              <c:numCache>
                <c:formatCode>General</c:formatCode>
                <c:ptCount val="13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0.5</c:v>
                </c:pt>
                <c:pt idx="8">
                  <c:v>1.3</c:v>
                </c:pt>
                <c:pt idx="9">
                  <c:v>1.6</c:v>
                </c:pt>
                <c:pt idx="10">
                  <c:v>1.9000000000000001</c:v>
                </c:pt>
                <c:pt idx="11">
                  <c:v>2.2000000000000002</c:v>
                </c:pt>
                <c:pt idx="12">
                  <c:v>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560512"/>
        <c:axId val="232562048"/>
      </c:lineChart>
      <c:dateAx>
        <c:axId val="23256051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32562048"/>
        <c:crosses val="autoZero"/>
        <c:auto val="1"/>
        <c:lblOffset val="100"/>
        <c:baseTimeUnit val="months"/>
      </c:dateAx>
      <c:valAx>
        <c:axId val="232562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2325605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015966754155735E-2"/>
          <c:y val="5.1400554097404488E-2"/>
          <c:w val="0.87042847769028875"/>
          <c:h val="0.777712160979877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dLbls>
            <c:txPr>
              <a:bodyPr/>
              <a:lstStyle/>
              <a:p>
                <a:pPr>
                  <a:defRPr b="1">
                    <a:solidFill>
                      <a:schemeClr val="tx2"/>
                    </a:solidFill>
                  </a:defRPr>
                </a:pPr>
                <a:endParaRPr lang="es-CO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Hoja2!$A$7:$A$12</c:f>
              <c:numCache>
                <c:formatCode>mmm\-yy</c:formatCode>
                <c:ptCount val="6"/>
                <c:pt idx="0">
                  <c:v>41883</c:v>
                </c:pt>
                <c:pt idx="1">
                  <c:v>41974</c:v>
                </c:pt>
                <c:pt idx="2">
                  <c:v>42064</c:v>
                </c:pt>
                <c:pt idx="3">
                  <c:v>42156</c:v>
                </c:pt>
                <c:pt idx="4">
                  <c:v>42248</c:v>
                </c:pt>
                <c:pt idx="5">
                  <c:v>42339</c:v>
                </c:pt>
              </c:numCache>
            </c:numRef>
          </c:cat>
          <c:val>
            <c:numRef>
              <c:f>Hoja2!$B$7:$B$12</c:f>
              <c:numCache>
                <c:formatCode>General</c:formatCode>
                <c:ptCount val="6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0.38</c:v>
                </c:pt>
                <c:pt idx="4">
                  <c:v>0.63</c:v>
                </c:pt>
                <c:pt idx="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643200"/>
        <c:axId val="228614528"/>
      </c:lineChart>
      <c:dateAx>
        <c:axId val="23264320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228614528"/>
        <c:crosses val="autoZero"/>
        <c:auto val="1"/>
        <c:lblOffset val="100"/>
        <c:baseTimeUnit val="months"/>
        <c:majorUnit val="3"/>
        <c:majorTimeUnit val="months"/>
      </c:dateAx>
      <c:valAx>
        <c:axId val="228614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O"/>
                  <a:t>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264320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Hoja3!$B$2:$N$2</c:f>
              <c:numCache>
                <c:formatCode>mmm\-yy</c:formatCode>
                <c:ptCount val="13"/>
                <c:pt idx="0">
                  <c:v>41609</c:v>
                </c:pt>
                <c:pt idx="1">
                  <c:v>41699</c:v>
                </c:pt>
                <c:pt idx="2">
                  <c:v>41791</c:v>
                </c:pt>
                <c:pt idx="3">
                  <c:v>41883</c:v>
                </c:pt>
                <c:pt idx="4">
                  <c:v>41974</c:v>
                </c:pt>
                <c:pt idx="5">
                  <c:v>42064</c:v>
                </c:pt>
                <c:pt idx="6">
                  <c:v>42156</c:v>
                </c:pt>
                <c:pt idx="7">
                  <c:v>42248</c:v>
                </c:pt>
                <c:pt idx="8">
                  <c:v>42339</c:v>
                </c:pt>
                <c:pt idx="9">
                  <c:v>42430</c:v>
                </c:pt>
                <c:pt idx="10">
                  <c:v>42522</c:v>
                </c:pt>
                <c:pt idx="11">
                  <c:v>42614</c:v>
                </c:pt>
                <c:pt idx="12">
                  <c:v>42705</c:v>
                </c:pt>
              </c:numCache>
            </c:numRef>
          </c:cat>
          <c:val>
            <c:numRef>
              <c:f>Hoja3!$B$3:$N$3</c:f>
              <c:numCache>
                <c:formatCode>General</c:formatCode>
                <c:ptCount val="13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0.5</c:v>
                </c:pt>
                <c:pt idx="8">
                  <c:v>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Hoja3!$B$2:$N$2</c:f>
              <c:numCache>
                <c:formatCode>mmm\-yy</c:formatCode>
                <c:ptCount val="13"/>
                <c:pt idx="0">
                  <c:v>41609</c:v>
                </c:pt>
                <c:pt idx="1">
                  <c:v>41699</c:v>
                </c:pt>
                <c:pt idx="2">
                  <c:v>41791</c:v>
                </c:pt>
                <c:pt idx="3">
                  <c:v>41883</c:v>
                </c:pt>
                <c:pt idx="4">
                  <c:v>41974</c:v>
                </c:pt>
                <c:pt idx="5">
                  <c:v>42064</c:v>
                </c:pt>
                <c:pt idx="6">
                  <c:v>42156</c:v>
                </c:pt>
                <c:pt idx="7">
                  <c:v>42248</c:v>
                </c:pt>
                <c:pt idx="8">
                  <c:v>42339</c:v>
                </c:pt>
                <c:pt idx="9">
                  <c:v>42430</c:v>
                </c:pt>
                <c:pt idx="10">
                  <c:v>42522</c:v>
                </c:pt>
                <c:pt idx="11">
                  <c:v>42614</c:v>
                </c:pt>
                <c:pt idx="12">
                  <c:v>42705</c:v>
                </c:pt>
              </c:numCache>
            </c:numRef>
          </c:cat>
          <c:val>
            <c:numRef>
              <c:f>Hoja3!$B$4:$N$4</c:f>
              <c:numCache>
                <c:formatCode>General</c:formatCode>
                <c:ptCount val="13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0.5</c:v>
                </c:pt>
                <c:pt idx="8">
                  <c:v>1.3</c:v>
                </c:pt>
                <c:pt idx="9">
                  <c:v>1.6</c:v>
                </c:pt>
                <c:pt idx="10">
                  <c:v>1.9000000000000001</c:v>
                </c:pt>
                <c:pt idx="11">
                  <c:v>2.2000000000000002</c:v>
                </c:pt>
                <c:pt idx="12">
                  <c:v>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648832"/>
        <c:axId val="228650368"/>
      </c:lineChart>
      <c:dateAx>
        <c:axId val="22864883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228650368"/>
        <c:crosses val="autoZero"/>
        <c:auto val="1"/>
        <c:lblOffset val="100"/>
        <c:baseTimeUnit val="months"/>
      </c:dateAx>
      <c:valAx>
        <c:axId val="22865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648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chart" Target="../charts/chart4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3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89647</xdr:rowOff>
    </xdr:from>
    <xdr:to>
      <xdr:col>4</xdr:col>
      <xdr:colOff>773204</xdr:colOff>
      <xdr:row>10</xdr:row>
      <xdr:rowOff>200024</xdr:rowOff>
    </xdr:to>
    <xdr:sp macro="" textlink="">
      <xdr:nvSpPr>
        <xdr:cNvPr id="3" name="2 Entrada manual"/>
        <xdr:cNvSpPr/>
      </xdr:nvSpPr>
      <xdr:spPr>
        <a:xfrm flipH="1">
          <a:off x="4381496" y="1232647"/>
          <a:ext cx="1994649" cy="872377"/>
        </a:xfrm>
        <a:prstGeom prst="flowChartManualInput">
          <a:avLst/>
        </a:prstGeom>
        <a:solidFill>
          <a:srgbClr val="FFFF00">
            <a:alpha val="6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31937</xdr:colOff>
      <xdr:row>5</xdr:row>
      <xdr:rowOff>7844</xdr:rowOff>
    </xdr:from>
    <xdr:to>
      <xdr:col>9</xdr:col>
      <xdr:colOff>50986</xdr:colOff>
      <xdr:row>10</xdr:row>
      <xdr:rowOff>200025</xdr:rowOff>
    </xdr:to>
    <xdr:sp macro="" textlink="">
      <xdr:nvSpPr>
        <xdr:cNvPr id="2" name="1 Entrada manual"/>
        <xdr:cNvSpPr/>
      </xdr:nvSpPr>
      <xdr:spPr>
        <a:xfrm>
          <a:off x="4659966" y="960344"/>
          <a:ext cx="3918696" cy="1144681"/>
        </a:xfrm>
        <a:prstGeom prst="flowChartManualInput">
          <a:avLst/>
        </a:prstGeom>
        <a:solidFill>
          <a:srgbClr val="FFC000">
            <a:alpha val="6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851647</xdr:colOff>
      <xdr:row>21</xdr:row>
      <xdr:rowOff>205068</xdr:rowOff>
    </xdr:from>
    <xdr:to>
      <xdr:col>8</xdr:col>
      <xdr:colOff>11206</xdr:colOff>
      <xdr:row>29</xdr:row>
      <xdr:rowOff>14008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6</xdr:row>
      <xdr:rowOff>69477</xdr:rowOff>
    </xdr:from>
    <xdr:to>
      <xdr:col>4</xdr:col>
      <xdr:colOff>94130</xdr:colOff>
      <xdr:row>8</xdr:row>
      <xdr:rowOff>40902</xdr:rowOff>
    </xdr:to>
    <xdr:sp macro="" textlink="">
      <xdr:nvSpPr>
        <xdr:cNvPr id="4" name="3 CuadroTexto"/>
        <xdr:cNvSpPr txBox="1"/>
      </xdr:nvSpPr>
      <xdr:spPr>
        <a:xfrm>
          <a:off x="4579284" y="1212477"/>
          <a:ext cx="1117787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QE3</a:t>
          </a:r>
        </a:p>
      </xdr:txBody>
    </xdr:sp>
    <xdr:clientData/>
  </xdr:twoCellAnchor>
  <xdr:twoCellAnchor>
    <xdr:from>
      <xdr:col>5</xdr:col>
      <xdr:colOff>556371</xdr:colOff>
      <xdr:row>8</xdr:row>
      <xdr:rowOff>94690</xdr:rowOff>
    </xdr:from>
    <xdr:to>
      <xdr:col>9</xdr:col>
      <xdr:colOff>356346</xdr:colOff>
      <xdr:row>12</xdr:row>
      <xdr:rowOff>142315</xdr:rowOff>
    </xdr:to>
    <xdr:sp macro="" textlink="">
      <xdr:nvSpPr>
        <xdr:cNvPr id="5" name="4 CuadroTexto"/>
        <xdr:cNvSpPr txBox="1"/>
      </xdr:nvSpPr>
      <xdr:spPr>
        <a:xfrm>
          <a:off x="5184400" y="1618690"/>
          <a:ext cx="3699622" cy="8768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1"/>
            <a:t>Incremento</a:t>
          </a:r>
          <a:r>
            <a:rPr lang="en-US" sz="2000" b="1" baseline="0"/>
            <a:t> tasa FED</a:t>
          </a:r>
          <a:endParaRPr lang="en-US" sz="2000" b="1"/>
        </a:p>
      </xdr:txBody>
    </xdr:sp>
    <xdr:clientData/>
  </xdr:twoCellAnchor>
  <xdr:twoCellAnchor>
    <xdr:from>
      <xdr:col>3</xdr:col>
      <xdr:colOff>895911</xdr:colOff>
      <xdr:row>1</xdr:row>
      <xdr:rowOff>156883</xdr:rowOff>
    </xdr:from>
    <xdr:to>
      <xdr:col>10</xdr:col>
      <xdr:colOff>179296</xdr:colOff>
      <xdr:row>5</xdr:row>
      <xdr:rowOff>145678</xdr:rowOff>
    </xdr:to>
    <xdr:sp macro="" textlink="">
      <xdr:nvSpPr>
        <xdr:cNvPr id="6" name="5 CuadroTexto"/>
        <xdr:cNvSpPr txBox="1"/>
      </xdr:nvSpPr>
      <xdr:spPr>
        <a:xfrm>
          <a:off x="5523940" y="347383"/>
          <a:ext cx="6107768" cy="7507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/>
            <a:t>Se elimina</a:t>
          </a:r>
          <a:r>
            <a:rPr lang="en-US" sz="1800" b="1" baseline="0"/>
            <a:t> umbral de empleo de 6,5%</a:t>
          </a:r>
          <a:endParaRPr lang="en-US" sz="1800" b="1"/>
        </a:p>
      </xdr:txBody>
    </xdr:sp>
    <xdr:clientData/>
  </xdr:twoCellAnchor>
  <xdr:twoCellAnchor>
    <xdr:from>
      <xdr:col>3</xdr:col>
      <xdr:colOff>0</xdr:colOff>
      <xdr:row>36</xdr:row>
      <xdr:rowOff>76200</xdr:rowOff>
    </xdr:from>
    <xdr:to>
      <xdr:col>7</xdr:col>
      <xdr:colOff>428625</xdr:colOff>
      <xdr:row>45</xdr:row>
      <xdr:rowOff>19051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0</xdr:colOff>
      <xdr:row>47</xdr:row>
      <xdr:rowOff>0</xdr:rowOff>
    </xdr:from>
    <xdr:to>
      <xdr:col>10</xdr:col>
      <xdr:colOff>481293</xdr:colOff>
      <xdr:row>67</xdr:row>
      <xdr:rowOff>89647</xdr:rowOff>
    </xdr:to>
    <xdr:pic>
      <xdr:nvPicPr>
        <xdr:cNvPr id="9" name="Picture 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/>
        <a:srcRect l="22656" t="33008" r="17422" b="27010"/>
        <a:stretch/>
      </xdr:blipFill>
      <xdr:spPr bwMode="auto">
        <a:xfrm>
          <a:off x="2678206" y="8393206"/>
          <a:ext cx="7305675" cy="389964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784413</xdr:colOff>
      <xdr:row>60</xdr:row>
      <xdr:rowOff>145677</xdr:rowOff>
    </xdr:from>
    <xdr:to>
      <xdr:col>7</xdr:col>
      <xdr:colOff>661147</xdr:colOff>
      <xdr:row>62</xdr:row>
      <xdr:rowOff>44823</xdr:rowOff>
    </xdr:to>
    <xdr:sp macro="" textlink="">
      <xdr:nvSpPr>
        <xdr:cNvPr id="10" name="9 CuadroTexto"/>
        <xdr:cNvSpPr txBox="1"/>
      </xdr:nvSpPr>
      <xdr:spPr>
        <a:xfrm>
          <a:off x="6387354" y="11015383"/>
          <a:ext cx="851646" cy="280146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tx1"/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latin typeface="Times New Roman" panose="02020603050405020304" pitchFamily="18" charset="0"/>
              <a:cs typeface="Times New Roman" panose="02020603050405020304" pitchFamily="18" charset="0"/>
            </a:rPr>
            <a:t>Prom: 1,3%</a:t>
          </a:r>
        </a:p>
      </xdr:txBody>
    </xdr:sp>
    <xdr:clientData/>
  </xdr:twoCellAnchor>
  <xdr:twoCellAnchor>
    <xdr:from>
      <xdr:col>8</xdr:col>
      <xdr:colOff>129988</xdr:colOff>
      <xdr:row>57</xdr:row>
      <xdr:rowOff>129987</xdr:rowOff>
    </xdr:from>
    <xdr:to>
      <xdr:col>9</xdr:col>
      <xdr:colOff>44825</xdr:colOff>
      <xdr:row>59</xdr:row>
      <xdr:rowOff>40340</xdr:rowOff>
    </xdr:to>
    <xdr:sp macro="" textlink="">
      <xdr:nvSpPr>
        <xdr:cNvPr id="13" name="12 CuadroTexto"/>
        <xdr:cNvSpPr txBox="1"/>
      </xdr:nvSpPr>
      <xdr:spPr>
        <a:xfrm>
          <a:off x="7682753" y="10428193"/>
          <a:ext cx="889748" cy="291353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tx1"/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Prom: 2,3%</a:t>
          </a:r>
        </a:p>
      </xdr:txBody>
    </xdr:sp>
    <xdr:clientData/>
  </xdr:twoCellAnchor>
  <xdr:twoCellAnchor editAs="oneCell">
    <xdr:from>
      <xdr:col>1</xdr:col>
      <xdr:colOff>168089</xdr:colOff>
      <xdr:row>40</xdr:row>
      <xdr:rowOff>11206</xdr:rowOff>
    </xdr:from>
    <xdr:to>
      <xdr:col>11</xdr:col>
      <xdr:colOff>158564</xdr:colOff>
      <xdr:row>59</xdr:row>
      <xdr:rowOff>87406</xdr:rowOff>
    </xdr:to>
    <xdr:pic>
      <xdr:nvPicPr>
        <xdr:cNvPr id="1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 l="20391" t="24121" b="37988"/>
        <a:stretch>
          <a:fillRect/>
        </a:stretch>
      </xdr:blipFill>
      <xdr:spPr bwMode="auto">
        <a:xfrm>
          <a:off x="930089" y="8673353"/>
          <a:ext cx="9705975" cy="3695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974911</xdr:colOff>
      <xdr:row>72</xdr:row>
      <xdr:rowOff>0</xdr:rowOff>
    </xdr:from>
    <xdr:to>
      <xdr:col>12</xdr:col>
      <xdr:colOff>112058</xdr:colOff>
      <xdr:row>91</xdr:row>
      <xdr:rowOff>156882</xdr:rowOff>
    </xdr:to>
    <xdr:pic>
      <xdr:nvPicPr>
        <xdr:cNvPr id="15" name="Picture 6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99" t="19811" r="50820" b="22913"/>
        <a:stretch/>
      </xdr:blipFill>
      <xdr:spPr bwMode="auto">
        <a:xfrm>
          <a:off x="2678205" y="14758147"/>
          <a:ext cx="8673353" cy="377638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168089</xdr:colOff>
      <xdr:row>40</xdr:row>
      <xdr:rowOff>11206</xdr:rowOff>
    </xdr:from>
    <xdr:to>
      <xdr:col>5</xdr:col>
      <xdr:colOff>874060</xdr:colOff>
      <xdr:row>54</xdr:row>
      <xdr:rowOff>87406</xdr:rowOff>
    </xdr:to>
    <xdr:graphicFrame macro="">
      <xdr:nvGraphicFramePr>
        <xdr:cNvPr id="16" name="1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750793</xdr:colOff>
      <xdr:row>1</xdr:row>
      <xdr:rowOff>22413</xdr:rowOff>
    </xdr:from>
    <xdr:to>
      <xdr:col>9</xdr:col>
      <xdr:colOff>257736</xdr:colOff>
      <xdr:row>11</xdr:row>
      <xdr:rowOff>224118</xdr:rowOff>
    </xdr:to>
    <xdr:graphicFrame macro="">
      <xdr:nvGraphicFramePr>
        <xdr:cNvPr id="17" name="1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</xdr:row>
      <xdr:rowOff>171450</xdr:rowOff>
    </xdr:from>
    <xdr:to>
      <xdr:col>9</xdr:col>
      <xdr:colOff>285750</xdr:colOff>
      <xdr:row>16</xdr:row>
      <xdr:rowOff>57150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6</xdr:row>
      <xdr:rowOff>9525</xdr:rowOff>
    </xdr:from>
    <xdr:to>
      <xdr:col>10</xdr:col>
      <xdr:colOff>209550</xdr:colOff>
      <xdr:row>20</xdr:row>
      <xdr:rowOff>85725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6:S93"/>
  <sheetViews>
    <sheetView tabSelected="1" zoomScale="85" zoomScaleNormal="85" workbookViewId="0">
      <selection activeCell="A2" sqref="A2:M22"/>
    </sheetView>
  </sheetViews>
  <sheetFormatPr baseColWidth="10" defaultRowHeight="15" x14ac:dyDescent="0.25"/>
  <cols>
    <col min="1" max="1" width="11.42578125" style="1"/>
    <col min="2" max="2" width="14.140625" style="1" bestFit="1" customWidth="1"/>
    <col min="3" max="11" width="14.5703125" style="1" customWidth="1"/>
    <col min="12" max="16384" width="11.42578125" style="1"/>
  </cols>
  <sheetData>
    <row r="6" spans="2:11" x14ac:dyDescent="0.25">
      <c r="C6" s="4"/>
      <c r="D6" s="4"/>
      <c r="E6" s="4"/>
      <c r="F6" s="4"/>
      <c r="G6" s="4"/>
      <c r="H6" s="4"/>
      <c r="I6" s="4"/>
      <c r="J6" s="4"/>
    </row>
    <row r="7" spans="2:11" x14ac:dyDescent="0.25">
      <c r="C7" s="4"/>
      <c r="D7" s="4"/>
      <c r="E7" s="4"/>
      <c r="F7" s="4"/>
      <c r="G7" s="4"/>
      <c r="H7" s="4"/>
      <c r="I7" s="4"/>
      <c r="J7" s="4"/>
    </row>
    <row r="8" spans="2:11" x14ac:dyDescent="0.25">
      <c r="C8" s="4"/>
      <c r="D8" s="4"/>
      <c r="E8" s="4"/>
      <c r="F8" s="4"/>
      <c r="G8" s="4"/>
      <c r="H8" s="4"/>
      <c r="I8" s="4"/>
      <c r="J8" s="4"/>
    </row>
    <row r="9" spans="2:11" x14ac:dyDescent="0.25">
      <c r="C9" s="4"/>
      <c r="D9" s="4"/>
      <c r="E9" s="4"/>
      <c r="F9" s="4"/>
      <c r="G9" s="4"/>
      <c r="H9" s="4"/>
      <c r="I9" s="4"/>
      <c r="J9" s="4"/>
    </row>
    <row r="10" spans="2:11" x14ac:dyDescent="0.25">
      <c r="C10" s="4"/>
      <c r="D10" s="4"/>
      <c r="E10" s="4"/>
      <c r="F10" s="4"/>
      <c r="G10" s="4"/>
      <c r="H10" s="4"/>
      <c r="I10" s="4"/>
      <c r="J10" s="4"/>
      <c r="K10" s="2"/>
    </row>
    <row r="11" spans="2:11" ht="15.75" thickBot="1" x14ac:dyDescent="0.3">
      <c r="C11" s="5"/>
      <c r="D11" s="5"/>
      <c r="E11" s="5"/>
      <c r="F11" s="5"/>
      <c r="G11" s="5"/>
      <c r="H11" s="5"/>
      <c r="I11" s="5"/>
      <c r="J11" s="5"/>
      <c r="K11" s="3"/>
    </row>
    <row r="12" spans="2:11" ht="19.5" thickTop="1" x14ac:dyDescent="0.3">
      <c r="B12" s="15" t="s">
        <v>0</v>
      </c>
      <c r="C12" s="12"/>
      <c r="D12" s="26" t="s">
        <v>5</v>
      </c>
      <c r="E12" s="27"/>
      <c r="F12" s="26" t="s">
        <v>10</v>
      </c>
      <c r="G12" s="27"/>
      <c r="H12" s="26" t="s">
        <v>11</v>
      </c>
      <c r="I12" s="27"/>
      <c r="J12" s="26" t="s">
        <v>7</v>
      </c>
      <c r="K12" s="27"/>
    </row>
    <row r="13" spans="2:11" ht="18.75" x14ac:dyDescent="0.3">
      <c r="B13" s="16" t="s">
        <v>1</v>
      </c>
      <c r="C13" s="13"/>
      <c r="D13" s="28" t="s">
        <v>12</v>
      </c>
      <c r="E13" s="29"/>
      <c r="F13" s="28" t="s">
        <v>13</v>
      </c>
      <c r="G13" s="29"/>
      <c r="H13" s="28" t="s">
        <v>14</v>
      </c>
      <c r="I13" s="29"/>
      <c r="J13" s="28" t="s">
        <v>15</v>
      </c>
      <c r="K13" s="29"/>
    </row>
    <row r="14" spans="2:11" ht="18.75" x14ac:dyDescent="0.3">
      <c r="B14" s="17" t="s">
        <v>2</v>
      </c>
      <c r="C14" s="14"/>
      <c r="D14" s="22" t="s">
        <v>16</v>
      </c>
      <c r="E14" s="23"/>
      <c r="F14" s="22" t="s">
        <v>6</v>
      </c>
      <c r="G14" s="23"/>
      <c r="H14" s="22" t="s">
        <v>8</v>
      </c>
      <c r="I14" s="23"/>
      <c r="J14" s="24">
        <v>0.02</v>
      </c>
      <c r="K14" s="23"/>
    </row>
    <row r="15" spans="2:11" ht="23.25" x14ac:dyDescent="0.35">
      <c r="D15" s="25">
        <v>2014</v>
      </c>
      <c r="E15" s="25"/>
      <c r="F15" s="25">
        <v>2015</v>
      </c>
      <c r="G15" s="25"/>
      <c r="H15" s="25">
        <v>2016</v>
      </c>
      <c r="I15" s="25"/>
      <c r="J15" s="25" t="s">
        <v>9</v>
      </c>
      <c r="K15" s="25"/>
    </row>
    <row r="16" spans="2:11" ht="23.25" x14ac:dyDescent="0.35">
      <c r="C16" s="7"/>
      <c r="D16" s="7"/>
      <c r="E16" s="7"/>
      <c r="F16" s="7"/>
      <c r="G16" s="7"/>
      <c r="H16" s="7"/>
      <c r="I16" s="7"/>
      <c r="J16" s="7"/>
    </row>
    <row r="17" spans="2:13" ht="24" thickBot="1" x14ac:dyDescent="0.4">
      <c r="B17" s="19" t="s">
        <v>22</v>
      </c>
      <c r="C17" s="19"/>
      <c r="D17" s="19"/>
      <c r="E17" s="7"/>
      <c r="F17" s="7"/>
      <c r="G17" s="7"/>
      <c r="H17" s="7"/>
      <c r="I17" s="7"/>
      <c r="J17" s="7"/>
    </row>
    <row r="18" spans="2:13" ht="19.5" thickTop="1" x14ac:dyDescent="0.3">
      <c r="B18" s="15" t="s">
        <v>0</v>
      </c>
      <c r="C18" s="12"/>
      <c r="D18" s="26" t="s">
        <v>17</v>
      </c>
      <c r="E18" s="27"/>
      <c r="F18" s="26" t="s">
        <v>10</v>
      </c>
      <c r="G18" s="27"/>
      <c r="H18" s="26" t="s">
        <v>11</v>
      </c>
      <c r="I18" s="27"/>
      <c r="J18" s="26" t="s">
        <v>17</v>
      </c>
      <c r="K18" s="27"/>
    </row>
    <row r="19" spans="2:13" ht="18.75" x14ac:dyDescent="0.3">
      <c r="B19" s="16" t="s">
        <v>1</v>
      </c>
      <c r="C19" s="13"/>
      <c r="D19" s="28" t="s">
        <v>18</v>
      </c>
      <c r="E19" s="29"/>
      <c r="F19" s="28" t="s">
        <v>19</v>
      </c>
      <c r="G19" s="29"/>
      <c r="H19" s="28" t="s">
        <v>20</v>
      </c>
      <c r="I19" s="29"/>
      <c r="J19" s="28" t="s">
        <v>15</v>
      </c>
      <c r="K19" s="29"/>
    </row>
    <row r="20" spans="2:13" ht="18.75" x14ac:dyDescent="0.3">
      <c r="B20" s="17" t="s">
        <v>2</v>
      </c>
      <c r="C20" s="14"/>
      <c r="D20" s="22" t="s">
        <v>16</v>
      </c>
      <c r="E20" s="23"/>
      <c r="F20" s="22" t="s">
        <v>6</v>
      </c>
      <c r="G20" s="23"/>
      <c r="H20" s="22" t="s">
        <v>21</v>
      </c>
      <c r="I20" s="23"/>
      <c r="J20" s="24">
        <v>0.02</v>
      </c>
      <c r="K20" s="23"/>
    </row>
    <row r="21" spans="2:13" ht="23.25" x14ac:dyDescent="0.35">
      <c r="D21" s="25">
        <v>2014</v>
      </c>
      <c r="E21" s="25"/>
      <c r="F21" s="25">
        <v>2015</v>
      </c>
      <c r="G21" s="25"/>
      <c r="H21" s="25">
        <v>2016</v>
      </c>
      <c r="I21" s="25"/>
      <c r="J21" s="25" t="s">
        <v>9</v>
      </c>
      <c r="K21" s="25"/>
    </row>
    <row r="22" spans="2:13" ht="23.25" x14ac:dyDescent="0.35">
      <c r="C22" s="7"/>
      <c r="D22" s="7"/>
      <c r="E22" s="7"/>
      <c r="F22" s="7"/>
      <c r="G22" s="7"/>
      <c r="H22" s="7"/>
      <c r="I22" s="7"/>
      <c r="J22" s="7"/>
    </row>
    <row r="23" spans="2:13" ht="18.75" x14ac:dyDescent="0.3">
      <c r="D23" s="10"/>
      <c r="E23" s="31" t="s">
        <v>3</v>
      </c>
      <c r="F23" s="31"/>
      <c r="G23" s="31"/>
      <c r="H23" s="31"/>
      <c r="I23" s="31"/>
      <c r="J23" s="31"/>
    </row>
    <row r="24" spans="2:13" ht="18.75" customHeight="1" x14ac:dyDescent="0.3">
      <c r="D24" s="6"/>
      <c r="E24" s="32" t="s">
        <v>4</v>
      </c>
      <c r="F24" s="32"/>
      <c r="G24" s="32"/>
      <c r="H24" s="32"/>
      <c r="I24" s="32"/>
      <c r="J24" s="32"/>
    </row>
    <row r="25" spans="2:13" ht="18.75" customHeight="1" x14ac:dyDescent="0.3">
      <c r="D25" s="6"/>
      <c r="E25" s="11"/>
      <c r="F25" s="11"/>
      <c r="G25" s="11"/>
      <c r="H25" s="11"/>
      <c r="I25" s="11"/>
      <c r="J25" s="11"/>
    </row>
    <row r="26" spans="2:13" ht="18.75" x14ac:dyDescent="0.3">
      <c r="D26" s="6"/>
      <c r="E26" s="11"/>
      <c r="F26" s="11"/>
      <c r="G26" s="11"/>
      <c r="H26" s="11"/>
      <c r="I26" s="11"/>
      <c r="J26" s="11"/>
    </row>
    <row r="27" spans="2:13" ht="18.75" customHeight="1" x14ac:dyDescent="0.3">
      <c r="D27" s="6"/>
      <c r="E27" s="30"/>
      <c r="F27" s="30"/>
    </row>
    <row r="28" spans="2:13" ht="15" customHeight="1" x14ac:dyDescent="0.25">
      <c r="E28" s="30"/>
      <c r="F28" s="30"/>
    </row>
    <row r="30" spans="2:13" x14ac:dyDescent="0.25">
      <c r="L30" s="1">
        <v>2015</v>
      </c>
      <c r="M30" s="1">
        <v>2016</v>
      </c>
    </row>
    <row r="33" spans="3:16" x14ac:dyDescent="0.25">
      <c r="C33" s="8">
        <v>2.5000000000000001E-3</v>
      </c>
      <c r="D33" s="8">
        <v>2.5000000000000001E-3</v>
      </c>
      <c r="E33" s="8">
        <v>2.5000000000000001E-3</v>
      </c>
      <c r="F33" s="9">
        <v>2.5000000000000001E-3</v>
      </c>
      <c r="G33" s="8">
        <v>5.0000000000000001E-3</v>
      </c>
      <c r="H33" s="8">
        <v>7.4999999999999997E-3</v>
      </c>
      <c r="I33" s="9">
        <v>0.01</v>
      </c>
      <c r="K33" s="1">
        <v>4.25</v>
      </c>
      <c r="M33" s="1">
        <v>1</v>
      </c>
      <c r="O33" s="1">
        <f t="shared" ref="O33:O47" si="0">+(L33*K33)</f>
        <v>0</v>
      </c>
      <c r="P33" s="1">
        <f t="shared" ref="P33:P47" si="1">+(M33*K33)</f>
        <v>4.25</v>
      </c>
    </row>
    <row r="34" spans="3:16" x14ac:dyDescent="0.25">
      <c r="C34" s="8">
        <v>2.5000000000000001E-3</v>
      </c>
      <c r="D34" s="8">
        <v>2.5000000000000001E-3</v>
      </c>
      <c r="E34" s="8">
        <v>2.5000000000000001E-3</v>
      </c>
      <c r="F34" s="8">
        <v>2.5000000000000001E-3</v>
      </c>
      <c r="G34" s="9">
        <v>1.2999999999999999E-2</v>
      </c>
      <c r="H34" s="8">
        <v>1.4999999999999999E-2</v>
      </c>
      <c r="I34" s="9">
        <v>1.7000000000000001E-2</v>
      </c>
      <c r="J34" s="9">
        <v>1.7000000000000001E-2</v>
      </c>
      <c r="K34" s="1">
        <v>4</v>
      </c>
      <c r="M34" s="1">
        <v>1</v>
      </c>
      <c r="O34" s="1">
        <f t="shared" si="0"/>
        <v>0</v>
      </c>
      <c r="P34" s="1">
        <f t="shared" si="1"/>
        <v>4</v>
      </c>
    </row>
    <row r="35" spans="3:16" x14ac:dyDescent="0.25">
      <c r="K35" s="1">
        <v>3.5</v>
      </c>
      <c r="O35" s="1">
        <f t="shared" si="0"/>
        <v>0</v>
      </c>
      <c r="P35" s="1">
        <f t="shared" si="1"/>
        <v>0</v>
      </c>
    </row>
    <row r="36" spans="3:16" x14ac:dyDescent="0.25">
      <c r="K36" s="1">
        <v>3.25</v>
      </c>
      <c r="L36" s="1">
        <v>1</v>
      </c>
      <c r="M36" s="1">
        <v>1</v>
      </c>
      <c r="O36" s="1">
        <f t="shared" si="0"/>
        <v>3.25</v>
      </c>
      <c r="P36" s="1">
        <f t="shared" si="1"/>
        <v>3.25</v>
      </c>
    </row>
    <row r="37" spans="3:16" x14ac:dyDescent="0.25">
      <c r="K37" s="1">
        <v>3</v>
      </c>
      <c r="M37" s="1">
        <v>1</v>
      </c>
      <c r="O37" s="1">
        <f t="shared" si="0"/>
        <v>0</v>
      </c>
      <c r="P37" s="1">
        <f t="shared" si="1"/>
        <v>3</v>
      </c>
    </row>
    <row r="38" spans="3:16" x14ac:dyDescent="0.25">
      <c r="K38" s="1">
        <v>2.75</v>
      </c>
      <c r="L38" s="1">
        <v>1</v>
      </c>
      <c r="M38" s="1">
        <v>1</v>
      </c>
      <c r="O38" s="1">
        <f t="shared" si="0"/>
        <v>2.75</v>
      </c>
      <c r="P38" s="1">
        <f t="shared" si="1"/>
        <v>2.75</v>
      </c>
    </row>
    <row r="39" spans="3:16" x14ac:dyDescent="0.25">
      <c r="K39" s="1">
        <v>2.5</v>
      </c>
      <c r="M39" s="1">
        <v>2</v>
      </c>
      <c r="O39" s="1">
        <f t="shared" si="0"/>
        <v>0</v>
      </c>
      <c r="P39" s="1">
        <f t="shared" si="1"/>
        <v>5</v>
      </c>
    </row>
    <row r="40" spans="3:16" x14ac:dyDescent="0.25">
      <c r="K40" s="1">
        <v>2.25</v>
      </c>
      <c r="O40" s="1">
        <f t="shared" si="0"/>
        <v>0</v>
      </c>
      <c r="P40" s="1">
        <f t="shared" si="1"/>
        <v>0</v>
      </c>
    </row>
    <row r="41" spans="3:16" x14ac:dyDescent="0.25">
      <c r="K41" s="1">
        <v>2</v>
      </c>
      <c r="L41" s="1">
        <v>1</v>
      </c>
      <c r="M41" s="1">
        <v>1</v>
      </c>
      <c r="O41" s="1">
        <f t="shared" si="0"/>
        <v>2</v>
      </c>
      <c r="P41" s="1">
        <f t="shared" si="1"/>
        <v>2</v>
      </c>
    </row>
    <row r="42" spans="3:16" x14ac:dyDescent="0.25">
      <c r="K42" s="1">
        <v>1.75</v>
      </c>
      <c r="M42" s="1">
        <v>4</v>
      </c>
      <c r="O42" s="1">
        <f t="shared" si="0"/>
        <v>0</v>
      </c>
      <c r="P42" s="1">
        <f t="shared" si="1"/>
        <v>7</v>
      </c>
    </row>
    <row r="43" spans="3:16" x14ac:dyDescent="0.25">
      <c r="K43" s="1">
        <v>1.5</v>
      </c>
      <c r="L43" s="1">
        <v>1</v>
      </c>
      <c r="M43" s="1">
        <v>2</v>
      </c>
      <c r="O43" s="1">
        <f t="shared" si="0"/>
        <v>1.5</v>
      </c>
      <c r="P43" s="1">
        <f t="shared" si="1"/>
        <v>3</v>
      </c>
    </row>
    <row r="44" spans="3:16" x14ac:dyDescent="0.25">
      <c r="K44" s="1">
        <v>1.25</v>
      </c>
      <c r="L44" s="1">
        <v>1</v>
      </c>
      <c r="M44" s="1">
        <v>1</v>
      </c>
      <c r="O44" s="1">
        <f t="shared" si="0"/>
        <v>1.25</v>
      </c>
      <c r="P44" s="1">
        <f t="shared" si="1"/>
        <v>1.25</v>
      </c>
    </row>
    <row r="45" spans="3:16" x14ac:dyDescent="0.25">
      <c r="K45" s="1">
        <v>1</v>
      </c>
      <c r="L45" s="1">
        <v>2</v>
      </c>
      <c r="M45" s="1">
        <v>1</v>
      </c>
      <c r="O45" s="1">
        <f t="shared" si="0"/>
        <v>2</v>
      </c>
      <c r="P45" s="1">
        <f t="shared" si="1"/>
        <v>1</v>
      </c>
    </row>
    <row r="46" spans="3:16" x14ac:dyDescent="0.25">
      <c r="K46" s="1">
        <v>0.75</v>
      </c>
      <c r="L46" s="1">
        <v>4</v>
      </c>
      <c r="O46" s="1">
        <f t="shared" si="0"/>
        <v>3</v>
      </c>
      <c r="P46" s="1">
        <f t="shared" si="1"/>
        <v>0</v>
      </c>
    </row>
    <row r="47" spans="3:16" x14ac:dyDescent="0.25">
      <c r="K47" s="1">
        <v>0.5</v>
      </c>
      <c r="L47" s="1">
        <v>3</v>
      </c>
      <c r="M47" s="1">
        <v>1</v>
      </c>
      <c r="O47" s="1">
        <f t="shared" si="0"/>
        <v>1.5</v>
      </c>
      <c r="P47" s="1">
        <f t="shared" si="1"/>
        <v>0.5</v>
      </c>
    </row>
    <row r="48" spans="3:16" x14ac:dyDescent="0.25">
      <c r="J48" s="1">
        <f>+L53/L55</f>
        <v>0.33333333333333331</v>
      </c>
      <c r="K48" s="1">
        <v>0.25</v>
      </c>
      <c r="L48" s="1">
        <v>3</v>
      </c>
      <c r="O48" s="1">
        <f>+(L48*K48)</f>
        <v>0.75</v>
      </c>
      <c r="P48" s="1">
        <f>+(M48*K48)</f>
        <v>0</v>
      </c>
    </row>
    <row r="49" spans="10:16" x14ac:dyDescent="0.25">
      <c r="J49" s="1">
        <f>+L54/L55</f>
        <v>0.66666666666666663</v>
      </c>
      <c r="L49" s="18">
        <f>+AVERAGE(L36:L48)</f>
        <v>1.8888888888888888</v>
      </c>
      <c r="M49" s="18">
        <f>+AVERAGE(M33:M48)</f>
        <v>1.4166666666666667</v>
      </c>
    </row>
    <row r="50" spans="10:16" x14ac:dyDescent="0.25">
      <c r="O50" s="1">
        <f>+AVERAGE(O33:O49)</f>
        <v>1.125</v>
      </c>
      <c r="P50" s="1">
        <f>+AVERAGE(P33:P49)</f>
        <v>2.3125</v>
      </c>
    </row>
    <row r="53" spans="10:16" x14ac:dyDescent="0.25">
      <c r="L53" s="1">
        <v>5</v>
      </c>
    </row>
    <row r="54" spans="10:16" x14ac:dyDescent="0.25">
      <c r="L54" s="1">
        <v>10</v>
      </c>
    </row>
    <row r="55" spans="10:16" x14ac:dyDescent="0.25">
      <c r="L55" s="1">
        <f>+L53+L54</f>
        <v>15</v>
      </c>
    </row>
    <row r="80" spans="13:19" x14ac:dyDescent="0.25">
      <c r="M80" s="1">
        <f>N80*P80</f>
        <v>0.265625</v>
      </c>
      <c r="N80" s="1">
        <f>O80/$O$93</f>
        <v>6.25E-2</v>
      </c>
      <c r="O80" s="1">
        <v>1</v>
      </c>
      <c r="P80" s="1">
        <v>4.25</v>
      </c>
      <c r="Q80" s="1">
        <v>2</v>
      </c>
      <c r="R80" s="1">
        <f>Q80/$Q$85</f>
        <v>0.125</v>
      </c>
      <c r="S80" s="1">
        <f>P80*R80</f>
        <v>0.53125</v>
      </c>
    </row>
    <row r="81" spans="13:19" x14ac:dyDescent="0.25">
      <c r="M81" s="1">
        <f t="shared" ref="M81:M91" si="2">N81*P81</f>
        <v>0.25</v>
      </c>
      <c r="N81" s="1">
        <f t="shared" ref="N81:N92" si="3">O81/$O$93</f>
        <v>6.25E-2</v>
      </c>
      <c r="O81" s="1">
        <v>1</v>
      </c>
      <c r="P81" s="1">
        <v>4</v>
      </c>
      <c r="Q81" s="1">
        <v>3</v>
      </c>
      <c r="R81" s="1">
        <f t="shared" ref="R81:R84" si="4">Q81/$Q$85</f>
        <v>0.1875</v>
      </c>
      <c r="S81" s="1">
        <f t="shared" ref="S81:S84" si="5">P81*R81</f>
        <v>0.75</v>
      </c>
    </row>
    <row r="82" spans="13:19" x14ac:dyDescent="0.25">
      <c r="M82" s="1">
        <f t="shared" si="2"/>
        <v>0.234375</v>
      </c>
      <c r="N82" s="1">
        <f t="shared" si="3"/>
        <v>6.25E-2</v>
      </c>
      <c r="O82" s="1">
        <v>1</v>
      </c>
      <c r="P82" s="1">
        <v>3.75</v>
      </c>
      <c r="Q82" s="1">
        <v>7</v>
      </c>
      <c r="R82" s="1">
        <f t="shared" si="4"/>
        <v>0.4375</v>
      </c>
      <c r="S82" s="1">
        <f t="shared" si="5"/>
        <v>1.640625</v>
      </c>
    </row>
    <row r="83" spans="13:19" x14ac:dyDescent="0.25">
      <c r="M83" s="1">
        <f t="shared" si="2"/>
        <v>0.21875</v>
      </c>
      <c r="N83" s="1">
        <f t="shared" si="3"/>
        <v>6.25E-2</v>
      </c>
      <c r="O83" s="1">
        <v>1</v>
      </c>
      <c r="P83" s="1">
        <v>3.5</v>
      </c>
      <c r="Q83" s="1">
        <v>3</v>
      </c>
      <c r="R83" s="1">
        <f t="shared" si="4"/>
        <v>0.1875</v>
      </c>
      <c r="S83" s="1">
        <f t="shared" si="5"/>
        <v>0.65625</v>
      </c>
    </row>
    <row r="84" spans="13:19" x14ac:dyDescent="0.25">
      <c r="M84" s="1">
        <f t="shared" si="2"/>
        <v>0</v>
      </c>
      <c r="N84" s="1">
        <f t="shared" si="3"/>
        <v>0</v>
      </c>
      <c r="P84" s="1">
        <v>3.25</v>
      </c>
      <c r="Q84" s="1">
        <v>1</v>
      </c>
      <c r="R84" s="1">
        <f t="shared" si="4"/>
        <v>6.25E-2</v>
      </c>
      <c r="S84" s="1">
        <f t="shared" si="5"/>
        <v>0.203125</v>
      </c>
    </row>
    <row r="85" spans="13:19" x14ac:dyDescent="0.25">
      <c r="M85" s="1">
        <f t="shared" si="2"/>
        <v>0.375</v>
      </c>
      <c r="N85" s="1">
        <f t="shared" si="3"/>
        <v>0.125</v>
      </c>
      <c r="O85" s="1">
        <v>2</v>
      </c>
      <c r="P85" s="1">
        <v>3</v>
      </c>
      <c r="Q85" s="1">
        <f>SUM(Q80:Q84)</f>
        <v>16</v>
      </c>
      <c r="S85" s="20">
        <f>SUM(S80:S84)</f>
        <v>3.78125</v>
      </c>
    </row>
    <row r="86" spans="13:19" x14ac:dyDescent="0.25">
      <c r="M86" s="1">
        <f t="shared" si="2"/>
        <v>0.171875</v>
      </c>
      <c r="N86" s="1">
        <f t="shared" si="3"/>
        <v>6.25E-2</v>
      </c>
      <c r="O86" s="1">
        <v>1</v>
      </c>
      <c r="P86" s="1">
        <v>2.75</v>
      </c>
    </row>
    <row r="87" spans="13:19" x14ac:dyDescent="0.25">
      <c r="M87" s="1">
        <f t="shared" si="2"/>
        <v>0.3125</v>
      </c>
      <c r="N87" s="1">
        <f t="shared" si="3"/>
        <v>0.125</v>
      </c>
      <c r="O87" s="1">
        <v>2</v>
      </c>
      <c r="P87" s="1">
        <v>2.5</v>
      </c>
    </row>
    <row r="88" spans="13:19" x14ac:dyDescent="0.25">
      <c r="M88" s="1">
        <f t="shared" si="2"/>
        <v>0.28125</v>
      </c>
      <c r="N88" s="1">
        <f t="shared" si="3"/>
        <v>0.125</v>
      </c>
      <c r="O88" s="1">
        <v>2</v>
      </c>
      <c r="P88" s="1">
        <v>2.25</v>
      </c>
    </row>
    <row r="89" spans="13:19" x14ac:dyDescent="0.25">
      <c r="M89" s="1">
        <f t="shared" si="2"/>
        <v>0.25</v>
      </c>
      <c r="N89" s="1">
        <f t="shared" si="3"/>
        <v>0.125</v>
      </c>
      <c r="O89" s="1">
        <v>2</v>
      </c>
      <c r="P89" s="1">
        <v>2</v>
      </c>
    </row>
    <row r="90" spans="13:19" x14ac:dyDescent="0.25">
      <c r="M90" s="1">
        <f t="shared" si="2"/>
        <v>7.8125E-2</v>
      </c>
      <c r="N90" s="1">
        <f t="shared" si="3"/>
        <v>6.25E-2</v>
      </c>
      <c r="O90" s="1">
        <v>1</v>
      </c>
      <c r="P90" s="1">
        <v>1.25</v>
      </c>
    </row>
    <row r="91" spans="13:19" x14ac:dyDescent="0.25">
      <c r="M91" s="1">
        <f t="shared" si="2"/>
        <v>6.25E-2</v>
      </c>
      <c r="N91" s="1">
        <f t="shared" si="3"/>
        <v>6.25E-2</v>
      </c>
      <c r="O91" s="1">
        <v>1</v>
      </c>
      <c r="P91" s="1">
        <v>1</v>
      </c>
    </row>
    <row r="92" spans="13:19" x14ac:dyDescent="0.25">
      <c r="M92" s="1">
        <f>N92*P92</f>
        <v>3.125E-2</v>
      </c>
      <c r="N92" s="1">
        <f t="shared" si="3"/>
        <v>6.25E-2</v>
      </c>
      <c r="O92" s="1">
        <v>1</v>
      </c>
      <c r="P92" s="1">
        <v>0.5</v>
      </c>
    </row>
    <row r="93" spans="13:19" x14ac:dyDescent="0.25">
      <c r="M93" s="1">
        <f>SUM(M80:M92)</f>
        <v>2.53125</v>
      </c>
      <c r="O93" s="1">
        <f>SUM(O80:O92)</f>
        <v>16</v>
      </c>
    </row>
  </sheetData>
  <mergeCells count="35">
    <mergeCell ref="E27:F28"/>
    <mergeCell ref="E23:J23"/>
    <mergeCell ref="D15:E15"/>
    <mergeCell ref="F15:G15"/>
    <mergeCell ref="H15:I15"/>
    <mergeCell ref="J15:K15"/>
    <mergeCell ref="E24:J24"/>
    <mergeCell ref="D18:E18"/>
    <mergeCell ref="F18:G18"/>
    <mergeCell ref="H18:I18"/>
    <mergeCell ref="J18:K18"/>
    <mergeCell ref="D19:E19"/>
    <mergeCell ref="F19:G19"/>
    <mergeCell ref="H19:I19"/>
    <mergeCell ref="J19:K19"/>
    <mergeCell ref="D20:E20"/>
    <mergeCell ref="D12:E12"/>
    <mergeCell ref="D13:E13"/>
    <mergeCell ref="D14:E14"/>
    <mergeCell ref="J12:K12"/>
    <mergeCell ref="J13:K13"/>
    <mergeCell ref="J14:K14"/>
    <mergeCell ref="F12:G12"/>
    <mergeCell ref="F13:G13"/>
    <mergeCell ref="F14:G14"/>
    <mergeCell ref="H12:I12"/>
    <mergeCell ref="H13:I13"/>
    <mergeCell ref="H14:I14"/>
    <mergeCell ref="F20:G20"/>
    <mergeCell ref="H20:I20"/>
    <mergeCell ref="J20:K20"/>
    <mergeCell ref="D21:E21"/>
    <mergeCell ref="F21:G21"/>
    <mergeCell ref="H21:I21"/>
    <mergeCell ref="J21:K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7:B12"/>
  <sheetViews>
    <sheetView workbookViewId="0">
      <selection activeCell="J10" sqref="J10"/>
    </sheetView>
  </sheetViews>
  <sheetFormatPr baseColWidth="10" defaultRowHeight="15" x14ac:dyDescent="0.25"/>
  <sheetData>
    <row r="7" spans="1:2" x14ac:dyDescent="0.25">
      <c r="A7" s="21">
        <v>41883</v>
      </c>
      <c r="B7">
        <v>0.25</v>
      </c>
    </row>
    <row r="8" spans="1:2" x14ac:dyDescent="0.25">
      <c r="A8" s="21">
        <v>41974</v>
      </c>
      <c r="B8">
        <v>0.25</v>
      </c>
    </row>
    <row r="9" spans="1:2" x14ac:dyDescent="0.25">
      <c r="A9" s="21">
        <v>42064</v>
      </c>
      <c r="B9">
        <v>0.25</v>
      </c>
    </row>
    <row r="10" spans="1:2" x14ac:dyDescent="0.25">
      <c r="A10" s="21">
        <v>42156</v>
      </c>
      <c r="B10">
        <v>0.38</v>
      </c>
    </row>
    <row r="11" spans="1:2" x14ac:dyDescent="0.25">
      <c r="A11" s="21">
        <v>42248</v>
      </c>
      <c r="B11">
        <v>0.63</v>
      </c>
    </row>
    <row r="12" spans="1:2" x14ac:dyDescent="0.25">
      <c r="A12" s="21">
        <v>42339</v>
      </c>
      <c r="B12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2:N5"/>
  <sheetViews>
    <sheetView topLeftCell="B1" workbookViewId="0">
      <selection activeCell="N4" sqref="B2:N4"/>
    </sheetView>
  </sheetViews>
  <sheetFormatPr baseColWidth="10" defaultRowHeight="15" x14ac:dyDescent="0.25"/>
  <sheetData>
    <row r="2" spans="1:14" x14ac:dyDescent="0.25">
      <c r="B2" s="21">
        <v>41609</v>
      </c>
      <c r="C2" s="21">
        <v>41699</v>
      </c>
      <c r="D2" s="21">
        <v>41791</v>
      </c>
      <c r="E2" s="21">
        <v>41883</v>
      </c>
      <c r="F2" s="21">
        <v>41974</v>
      </c>
      <c r="G2" s="21">
        <v>42064</v>
      </c>
      <c r="H2" s="21">
        <v>42156</v>
      </c>
      <c r="I2" s="21">
        <v>42248</v>
      </c>
      <c r="J2" s="21">
        <v>42339</v>
      </c>
      <c r="K2" s="21">
        <v>42430</v>
      </c>
      <c r="L2" s="21">
        <v>42522</v>
      </c>
      <c r="M2" s="21">
        <v>42614</v>
      </c>
      <c r="N2" s="21">
        <v>42705</v>
      </c>
    </row>
    <row r="3" spans="1:14" x14ac:dyDescent="0.25">
      <c r="A3" t="s">
        <v>23</v>
      </c>
      <c r="B3">
        <v>0.25</v>
      </c>
      <c r="C3">
        <v>0.25</v>
      </c>
      <c r="D3">
        <v>0.25</v>
      </c>
      <c r="E3">
        <v>0.25</v>
      </c>
      <c r="F3">
        <v>0.25</v>
      </c>
      <c r="G3">
        <v>0.25</v>
      </c>
      <c r="H3">
        <v>0.25</v>
      </c>
      <c r="I3">
        <v>0.5</v>
      </c>
      <c r="J3">
        <v>1</v>
      </c>
    </row>
    <row r="4" spans="1:14" x14ac:dyDescent="0.25">
      <c r="B4">
        <v>0.25</v>
      </c>
      <c r="C4">
        <v>0.25</v>
      </c>
      <c r="D4">
        <v>0.25</v>
      </c>
      <c r="E4">
        <v>0.25</v>
      </c>
      <c r="F4">
        <v>0.25</v>
      </c>
      <c r="G4">
        <v>0.25</v>
      </c>
      <c r="H4">
        <v>0.25</v>
      </c>
      <c r="I4">
        <v>0.5</v>
      </c>
      <c r="J4">
        <v>1.3</v>
      </c>
      <c r="K4">
        <f>J4+0.3</f>
        <v>1.6</v>
      </c>
      <c r="L4">
        <f>K4+0.3</f>
        <v>1.9000000000000001</v>
      </c>
      <c r="M4">
        <f>L4+0.3</f>
        <v>2.2000000000000002</v>
      </c>
      <c r="N4">
        <v>2.5</v>
      </c>
    </row>
    <row r="5" spans="1:14" x14ac:dyDescent="0.25">
      <c r="N5">
        <f>N4-J4</f>
        <v>1.2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2013-06-24T16:40:26Z</dcterms:created>
  <dcterms:modified xsi:type="dcterms:W3CDTF">2014-08-19T23:12:17Z</dcterms:modified>
</cp:coreProperties>
</file>