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2" windowWidth="15480" windowHeight="11340" activeTab="3"/>
  </bookViews>
  <sheets>
    <sheet name="IPI Grandes Grupos" sheetId="2" r:id="rId1"/>
    <sheet name="Por Sectores" sheetId="3" r:id="rId2"/>
    <sheet name="Hoja1" sheetId="4" r:id="rId3"/>
    <sheet name="Especiales" sheetId="5" r:id="rId4"/>
  </sheets>
  <calcPr calcId="145621"/>
</workbook>
</file>

<file path=xl/calcChain.xml><?xml version="1.0" encoding="utf-8"?>
<calcChain xmlns="http://schemas.openxmlformats.org/spreadsheetml/2006/main">
  <c r="F207" i="5" l="1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P205" i="2"/>
  <c r="Q205" i="2"/>
  <c r="R205" i="2"/>
  <c r="S205" i="2"/>
  <c r="T205" i="2"/>
  <c r="U205" i="2"/>
  <c r="P206" i="2"/>
  <c r="Q206" i="2"/>
  <c r="R206" i="2"/>
  <c r="S206" i="2"/>
  <c r="T206" i="2"/>
  <c r="U206" i="2"/>
  <c r="P207" i="2"/>
  <c r="Q207" i="2"/>
  <c r="R207" i="2"/>
  <c r="S207" i="2"/>
  <c r="T207" i="2"/>
  <c r="U207" i="2"/>
  <c r="P208" i="2"/>
  <c r="Q208" i="2"/>
  <c r="R208" i="2"/>
  <c r="S208" i="2"/>
  <c r="T208" i="2"/>
  <c r="U208" i="2"/>
  <c r="P209" i="2"/>
  <c r="Q209" i="2"/>
  <c r="R209" i="2"/>
  <c r="S209" i="2"/>
  <c r="T209" i="2"/>
  <c r="U209" i="2"/>
  <c r="P210" i="2"/>
  <c r="Q210" i="2"/>
  <c r="R210" i="2"/>
  <c r="S210" i="2"/>
  <c r="T210" i="2"/>
  <c r="U210" i="2"/>
  <c r="P211" i="2"/>
  <c r="Q211" i="2"/>
  <c r="R211" i="2"/>
  <c r="S211" i="2"/>
  <c r="T211" i="2"/>
  <c r="U211" i="2"/>
  <c r="P212" i="2"/>
  <c r="Q212" i="2"/>
  <c r="R212" i="2"/>
  <c r="S212" i="2"/>
  <c r="T212" i="2"/>
  <c r="U212" i="2"/>
  <c r="P213" i="2"/>
  <c r="Q213" i="2"/>
  <c r="R213" i="2"/>
  <c r="S213" i="2"/>
  <c r="T213" i="2"/>
  <c r="U213" i="2"/>
  <c r="P214" i="2"/>
  <c r="Q214" i="2"/>
  <c r="R214" i="2"/>
  <c r="S214" i="2"/>
  <c r="T214" i="2"/>
  <c r="U214" i="2"/>
  <c r="P215" i="2"/>
  <c r="Q215" i="2"/>
  <c r="R215" i="2"/>
  <c r="S215" i="2"/>
  <c r="T215" i="2"/>
  <c r="U215" i="2"/>
  <c r="P216" i="2"/>
  <c r="Q216" i="2"/>
  <c r="R216" i="2"/>
  <c r="S216" i="2"/>
  <c r="T216" i="2"/>
  <c r="U216" i="2"/>
  <c r="P217" i="2"/>
  <c r="Q217" i="2"/>
  <c r="R217" i="2"/>
  <c r="S217" i="2"/>
  <c r="T217" i="2"/>
  <c r="U217" i="2"/>
  <c r="P218" i="2"/>
  <c r="Q218" i="2"/>
  <c r="R218" i="2"/>
  <c r="S218" i="2"/>
  <c r="T218" i="2"/>
  <c r="U218" i="2"/>
  <c r="P219" i="2"/>
  <c r="Q219" i="2"/>
  <c r="R219" i="2"/>
  <c r="S219" i="2"/>
  <c r="T219" i="2"/>
  <c r="U219" i="2"/>
  <c r="P220" i="2"/>
  <c r="Q220" i="2"/>
  <c r="R220" i="2"/>
  <c r="S220" i="2"/>
  <c r="T220" i="2"/>
  <c r="U220" i="2"/>
  <c r="P221" i="2"/>
  <c r="Q221" i="2"/>
  <c r="R221" i="2"/>
  <c r="S221" i="2"/>
  <c r="T221" i="2"/>
  <c r="U221" i="2"/>
  <c r="P222" i="2"/>
  <c r="Q222" i="2"/>
  <c r="R222" i="2"/>
  <c r="S222" i="2"/>
  <c r="T222" i="2"/>
  <c r="U222" i="2"/>
  <c r="P223" i="2"/>
  <c r="Q223" i="2"/>
  <c r="R223" i="2"/>
  <c r="S223" i="2"/>
  <c r="T223" i="2"/>
  <c r="U223" i="2"/>
  <c r="P224" i="2"/>
  <c r="Q224" i="2"/>
  <c r="R224" i="2"/>
  <c r="S224" i="2"/>
  <c r="T224" i="2"/>
  <c r="U224" i="2"/>
  <c r="P225" i="2"/>
  <c r="Q225" i="2"/>
  <c r="R225" i="2"/>
  <c r="S225" i="2"/>
  <c r="T225" i="2"/>
  <c r="U225" i="2"/>
  <c r="I205" i="2"/>
  <c r="J205" i="2"/>
  <c r="K205" i="2"/>
  <c r="L205" i="2"/>
  <c r="M205" i="2"/>
  <c r="N205" i="2"/>
  <c r="I206" i="2"/>
  <c r="J206" i="2"/>
  <c r="K206" i="2"/>
  <c r="L206" i="2"/>
  <c r="M206" i="2"/>
  <c r="N206" i="2"/>
  <c r="I207" i="2"/>
  <c r="J207" i="2"/>
  <c r="K207" i="2"/>
  <c r="L207" i="2"/>
  <c r="M207" i="2"/>
  <c r="N207" i="2"/>
  <c r="I208" i="2"/>
  <c r="J208" i="2"/>
  <c r="K208" i="2"/>
  <c r="L208" i="2"/>
  <c r="M208" i="2"/>
  <c r="N208" i="2"/>
  <c r="I209" i="2"/>
  <c r="J209" i="2"/>
  <c r="K209" i="2"/>
  <c r="L209" i="2"/>
  <c r="M209" i="2"/>
  <c r="N209" i="2"/>
  <c r="I210" i="2"/>
  <c r="J210" i="2"/>
  <c r="K210" i="2"/>
  <c r="L210" i="2"/>
  <c r="M210" i="2"/>
  <c r="N210" i="2"/>
  <c r="I211" i="2"/>
  <c r="J211" i="2"/>
  <c r="K211" i="2"/>
  <c r="L211" i="2"/>
  <c r="M211" i="2"/>
  <c r="N211" i="2"/>
  <c r="I212" i="2"/>
  <c r="J212" i="2"/>
  <c r="K212" i="2"/>
  <c r="L212" i="2"/>
  <c r="M212" i="2"/>
  <c r="N212" i="2"/>
  <c r="I213" i="2"/>
  <c r="J213" i="2"/>
  <c r="K213" i="2"/>
  <c r="L213" i="2"/>
  <c r="M213" i="2"/>
  <c r="N213" i="2"/>
  <c r="I214" i="2"/>
  <c r="J214" i="2"/>
  <c r="K214" i="2"/>
  <c r="L214" i="2"/>
  <c r="M214" i="2"/>
  <c r="N214" i="2"/>
  <c r="I215" i="2"/>
  <c r="J215" i="2"/>
  <c r="K215" i="2"/>
  <c r="L215" i="2"/>
  <c r="M215" i="2"/>
  <c r="N215" i="2"/>
  <c r="I216" i="2"/>
  <c r="J216" i="2"/>
  <c r="K216" i="2"/>
  <c r="L216" i="2"/>
  <c r="M216" i="2"/>
  <c r="N216" i="2"/>
  <c r="I217" i="2"/>
  <c r="J217" i="2"/>
  <c r="K217" i="2"/>
  <c r="L217" i="2"/>
  <c r="M217" i="2"/>
  <c r="N217" i="2"/>
  <c r="I218" i="2"/>
  <c r="J218" i="2"/>
  <c r="K218" i="2"/>
  <c r="L218" i="2"/>
  <c r="M218" i="2"/>
  <c r="N218" i="2"/>
  <c r="I219" i="2"/>
  <c r="J219" i="2"/>
  <c r="K219" i="2"/>
  <c r="L219" i="2"/>
  <c r="M219" i="2"/>
  <c r="N219" i="2"/>
  <c r="I220" i="2"/>
  <c r="J220" i="2"/>
  <c r="K220" i="2"/>
  <c r="L220" i="2"/>
  <c r="M220" i="2"/>
  <c r="N220" i="2"/>
  <c r="I221" i="2"/>
  <c r="J221" i="2"/>
  <c r="K221" i="2"/>
  <c r="L221" i="2"/>
  <c r="M221" i="2"/>
  <c r="N221" i="2"/>
  <c r="I222" i="2"/>
  <c r="J222" i="2"/>
  <c r="K222" i="2"/>
  <c r="L222" i="2"/>
  <c r="M222" i="2"/>
  <c r="N222" i="2"/>
  <c r="I223" i="2"/>
  <c r="J223" i="2"/>
  <c r="K223" i="2"/>
  <c r="L223" i="2"/>
  <c r="M223" i="2"/>
  <c r="N223" i="2"/>
  <c r="I224" i="2"/>
  <c r="J224" i="2"/>
  <c r="K224" i="2"/>
  <c r="L224" i="2"/>
  <c r="M224" i="2"/>
  <c r="N224" i="2"/>
  <c r="I225" i="2"/>
  <c r="J225" i="2"/>
  <c r="K225" i="2"/>
  <c r="L225" i="2"/>
  <c r="M225" i="2"/>
  <c r="N225" i="2"/>
  <c r="I18" i="2"/>
  <c r="I19" i="2"/>
  <c r="J19" i="2"/>
  <c r="K19" i="2"/>
  <c r="L19" i="2"/>
  <c r="M19" i="2"/>
  <c r="N19" i="2"/>
  <c r="I20" i="2"/>
  <c r="J20" i="2"/>
  <c r="K20" i="2"/>
  <c r="L20" i="2"/>
  <c r="M20" i="2"/>
  <c r="N20" i="2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P29" i="2"/>
  <c r="I30" i="2"/>
  <c r="J30" i="2"/>
  <c r="K30" i="2"/>
  <c r="L30" i="2"/>
  <c r="M30" i="2"/>
  <c r="N30" i="2"/>
  <c r="P30" i="2"/>
  <c r="Q30" i="2"/>
  <c r="R30" i="2"/>
  <c r="S30" i="2"/>
  <c r="T30" i="2"/>
  <c r="U30" i="2"/>
  <c r="I31" i="2"/>
  <c r="J31" i="2"/>
  <c r="K31" i="2"/>
  <c r="L31" i="2"/>
  <c r="M31" i="2"/>
  <c r="N31" i="2"/>
  <c r="P31" i="2"/>
  <c r="Q31" i="2"/>
  <c r="R31" i="2"/>
  <c r="S31" i="2"/>
  <c r="T31" i="2"/>
  <c r="U31" i="2"/>
  <c r="I32" i="2"/>
  <c r="J32" i="2"/>
  <c r="K32" i="2"/>
  <c r="L32" i="2"/>
  <c r="M32" i="2"/>
  <c r="N32" i="2"/>
  <c r="P32" i="2"/>
  <c r="Q32" i="2"/>
  <c r="R32" i="2"/>
  <c r="S32" i="2"/>
  <c r="T32" i="2"/>
  <c r="U32" i="2"/>
  <c r="I33" i="2"/>
  <c r="J33" i="2"/>
  <c r="K33" i="2"/>
  <c r="L33" i="2"/>
  <c r="M33" i="2"/>
  <c r="N33" i="2"/>
  <c r="P33" i="2"/>
  <c r="Q33" i="2"/>
  <c r="R33" i="2"/>
  <c r="S33" i="2"/>
  <c r="T33" i="2"/>
  <c r="U33" i="2"/>
  <c r="I34" i="2"/>
  <c r="J34" i="2"/>
  <c r="K34" i="2"/>
  <c r="L34" i="2"/>
  <c r="M34" i="2"/>
  <c r="N34" i="2"/>
  <c r="P34" i="2"/>
  <c r="Q34" i="2"/>
  <c r="R34" i="2"/>
  <c r="S34" i="2"/>
  <c r="T34" i="2"/>
  <c r="U34" i="2"/>
  <c r="I35" i="2"/>
  <c r="J35" i="2"/>
  <c r="K35" i="2"/>
  <c r="L35" i="2"/>
  <c r="M35" i="2"/>
  <c r="N35" i="2"/>
  <c r="P35" i="2"/>
  <c r="Q35" i="2"/>
  <c r="R35" i="2"/>
  <c r="S35" i="2"/>
  <c r="T35" i="2"/>
  <c r="U35" i="2"/>
  <c r="I36" i="2"/>
  <c r="J36" i="2"/>
  <c r="K36" i="2"/>
  <c r="L36" i="2"/>
  <c r="M36" i="2"/>
  <c r="N36" i="2"/>
  <c r="P36" i="2"/>
  <c r="Q36" i="2"/>
  <c r="R36" i="2"/>
  <c r="S36" i="2"/>
  <c r="T36" i="2"/>
  <c r="U36" i="2"/>
  <c r="I37" i="2"/>
  <c r="J37" i="2"/>
  <c r="K37" i="2"/>
  <c r="L37" i="2"/>
  <c r="M37" i="2"/>
  <c r="N37" i="2"/>
  <c r="P37" i="2"/>
  <c r="Q37" i="2"/>
  <c r="R37" i="2"/>
  <c r="S37" i="2"/>
  <c r="T37" i="2"/>
  <c r="U37" i="2"/>
  <c r="I38" i="2"/>
  <c r="J38" i="2"/>
  <c r="K38" i="2"/>
  <c r="L38" i="2"/>
  <c r="M38" i="2"/>
  <c r="N38" i="2"/>
  <c r="P38" i="2"/>
  <c r="Q38" i="2"/>
  <c r="R38" i="2"/>
  <c r="S38" i="2"/>
  <c r="T38" i="2"/>
  <c r="U38" i="2"/>
  <c r="I39" i="2"/>
  <c r="J39" i="2"/>
  <c r="K39" i="2"/>
  <c r="L39" i="2"/>
  <c r="M39" i="2"/>
  <c r="N39" i="2"/>
  <c r="P39" i="2"/>
  <c r="Q39" i="2"/>
  <c r="R39" i="2"/>
  <c r="S39" i="2"/>
  <c r="T39" i="2"/>
  <c r="U39" i="2"/>
  <c r="I40" i="2"/>
  <c r="J40" i="2"/>
  <c r="K40" i="2"/>
  <c r="L40" i="2"/>
  <c r="M40" i="2"/>
  <c r="N40" i="2"/>
  <c r="P40" i="2"/>
  <c r="Q40" i="2"/>
  <c r="R40" i="2"/>
  <c r="S40" i="2"/>
  <c r="T40" i="2"/>
  <c r="U40" i="2"/>
  <c r="I41" i="2"/>
  <c r="J41" i="2"/>
  <c r="K41" i="2"/>
  <c r="L41" i="2"/>
  <c r="M41" i="2"/>
  <c r="N41" i="2"/>
  <c r="P41" i="2"/>
  <c r="Q41" i="2"/>
  <c r="R41" i="2"/>
  <c r="S41" i="2"/>
  <c r="T41" i="2"/>
  <c r="U41" i="2"/>
  <c r="I42" i="2"/>
  <c r="J42" i="2"/>
  <c r="K42" i="2"/>
  <c r="L42" i="2"/>
  <c r="M42" i="2"/>
  <c r="N42" i="2"/>
  <c r="P42" i="2"/>
  <c r="Q42" i="2"/>
  <c r="R42" i="2"/>
  <c r="S42" i="2"/>
  <c r="T42" i="2"/>
  <c r="U42" i="2"/>
  <c r="I43" i="2"/>
  <c r="J43" i="2"/>
  <c r="K43" i="2"/>
  <c r="L43" i="2"/>
  <c r="M43" i="2"/>
  <c r="N43" i="2"/>
  <c r="P43" i="2"/>
  <c r="Q43" i="2"/>
  <c r="R43" i="2"/>
  <c r="S43" i="2"/>
  <c r="T43" i="2"/>
  <c r="U43" i="2"/>
  <c r="I44" i="2"/>
  <c r="J44" i="2"/>
  <c r="K44" i="2"/>
  <c r="L44" i="2"/>
  <c r="M44" i="2"/>
  <c r="N44" i="2"/>
  <c r="P44" i="2"/>
  <c r="Q44" i="2"/>
  <c r="R44" i="2"/>
  <c r="S44" i="2"/>
  <c r="T44" i="2"/>
  <c r="U44" i="2"/>
  <c r="I45" i="2"/>
  <c r="J45" i="2"/>
  <c r="K45" i="2"/>
  <c r="L45" i="2"/>
  <c r="M45" i="2"/>
  <c r="N45" i="2"/>
  <c r="P45" i="2"/>
  <c r="Q45" i="2"/>
  <c r="R45" i="2"/>
  <c r="S45" i="2"/>
  <c r="T45" i="2"/>
  <c r="U45" i="2"/>
  <c r="I46" i="2"/>
  <c r="J46" i="2"/>
  <c r="K46" i="2"/>
  <c r="L46" i="2"/>
  <c r="M46" i="2"/>
  <c r="N46" i="2"/>
  <c r="P46" i="2"/>
  <c r="Q46" i="2"/>
  <c r="R46" i="2"/>
  <c r="S46" i="2"/>
  <c r="T46" i="2"/>
  <c r="U46" i="2"/>
  <c r="I47" i="2"/>
  <c r="J47" i="2"/>
  <c r="K47" i="2"/>
  <c r="L47" i="2"/>
  <c r="M47" i="2"/>
  <c r="N47" i="2"/>
  <c r="P47" i="2"/>
  <c r="Q47" i="2"/>
  <c r="R47" i="2"/>
  <c r="S47" i="2"/>
  <c r="T47" i="2"/>
  <c r="U47" i="2"/>
  <c r="I48" i="2"/>
  <c r="J48" i="2"/>
  <c r="K48" i="2"/>
  <c r="L48" i="2"/>
  <c r="M48" i="2"/>
  <c r="N48" i="2"/>
  <c r="P48" i="2"/>
  <c r="Q48" i="2"/>
  <c r="R48" i="2"/>
  <c r="S48" i="2"/>
  <c r="T48" i="2"/>
  <c r="U48" i="2"/>
  <c r="I49" i="2"/>
  <c r="J49" i="2"/>
  <c r="K49" i="2"/>
  <c r="L49" i="2"/>
  <c r="M49" i="2"/>
  <c r="N49" i="2"/>
  <c r="P49" i="2"/>
  <c r="Q49" i="2"/>
  <c r="R49" i="2"/>
  <c r="S49" i="2"/>
  <c r="T49" i="2"/>
  <c r="U49" i="2"/>
  <c r="I50" i="2"/>
  <c r="J50" i="2"/>
  <c r="K50" i="2"/>
  <c r="L50" i="2"/>
  <c r="M50" i="2"/>
  <c r="N50" i="2"/>
  <c r="P50" i="2"/>
  <c r="Q50" i="2"/>
  <c r="R50" i="2"/>
  <c r="S50" i="2"/>
  <c r="T50" i="2"/>
  <c r="U50" i="2"/>
  <c r="I51" i="2"/>
  <c r="J51" i="2"/>
  <c r="K51" i="2"/>
  <c r="L51" i="2"/>
  <c r="M51" i="2"/>
  <c r="N51" i="2"/>
  <c r="P51" i="2"/>
  <c r="Q51" i="2"/>
  <c r="R51" i="2"/>
  <c r="S51" i="2"/>
  <c r="T51" i="2"/>
  <c r="U51" i="2"/>
  <c r="I52" i="2"/>
  <c r="J52" i="2"/>
  <c r="K52" i="2"/>
  <c r="L52" i="2"/>
  <c r="M52" i="2"/>
  <c r="N52" i="2"/>
  <c r="P52" i="2"/>
  <c r="Q52" i="2"/>
  <c r="R52" i="2"/>
  <c r="S52" i="2"/>
  <c r="T52" i="2"/>
  <c r="U52" i="2"/>
  <c r="I53" i="2"/>
  <c r="J53" i="2"/>
  <c r="K53" i="2"/>
  <c r="L53" i="2"/>
  <c r="M53" i="2"/>
  <c r="N53" i="2"/>
  <c r="P53" i="2"/>
  <c r="Q53" i="2"/>
  <c r="R53" i="2"/>
  <c r="S53" i="2"/>
  <c r="T53" i="2"/>
  <c r="U53" i="2"/>
  <c r="I54" i="2"/>
  <c r="J54" i="2"/>
  <c r="K54" i="2"/>
  <c r="L54" i="2"/>
  <c r="M54" i="2"/>
  <c r="N54" i="2"/>
  <c r="P54" i="2"/>
  <c r="Q54" i="2"/>
  <c r="R54" i="2"/>
  <c r="S54" i="2"/>
  <c r="T54" i="2"/>
  <c r="U54" i="2"/>
  <c r="I55" i="2"/>
  <c r="J55" i="2"/>
  <c r="K55" i="2"/>
  <c r="L55" i="2"/>
  <c r="M55" i="2"/>
  <c r="N55" i="2"/>
  <c r="P55" i="2"/>
  <c r="Q55" i="2"/>
  <c r="R55" i="2"/>
  <c r="S55" i="2"/>
  <c r="T55" i="2"/>
  <c r="U55" i="2"/>
  <c r="I56" i="2"/>
  <c r="J56" i="2"/>
  <c r="K56" i="2"/>
  <c r="L56" i="2"/>
  <c r="M56" i="2"/>
  <c r="N56" i="2"/>
  <c r="P56" i="2"/>
  <c r="Q56" i="2"/>
  <c r="R56" i="2"/>
  <c r="S56" i="2"/>
  <c r="T56" i="2"/>
  <c r="U56" i="2"/>
  <c r="I57" i="2"/>
  <c r="J57" i="2"/>
  <c r="K57" i="2"/>
  <c r="L57" i="2"/>
  <c r="M57" i="2"/>
  <c r="N57" i="2"/>
  <c r="P57" i="2"/>
  <c r="Q57" i="2"/>
  <c r="R57" i="2"/>
  <c r="S57" i="2"/>
  <c r="T57" i="2"/>
  <c r="U57" i="2"/>
  <c r="I58" i="2"/>
  <c r="J58" i="2"/>
  <c r="K58" i="2"/>
  <c r="L58" i="2"/>
  <c r="M58" i="2"/>
  <c r="N58" i="2"/>
  <c r="P58" i="2"/>
  <c r="Q58" i="2"/>
  <c r="R58" i="2"/>
  <c r="S58" i="2"/>
  <c r="T58" i="2"/>
  <c r="U58" i="2"/>
  <c r="I59" i="2"/>
  <c r="J59" i="2"/>
  <c r="K59" i="2"/>
  <c r="L59" i="2"/>
  <c r="M59" i="2"/>
  <c r="N59" i="2"/>
  <c r="P59" i="2"/>
  <c r="Q59" i="2"/>
  <c r="R59" i="2"/>
  <c r="S59" i="2"/>
  <c r="T59" i="2"/>
  <c r="U59" i="2"/>
  <c r="I60" i="2"/>
  <c r="J60" i="2"/>
  <c r="K60" i="2"/>
  <c r="L60" i="2"/>
  <c r="M60" i="2"/>
  <c r="N60" i="2"/>
  <c r="P60" i="2"/>
  <c r="Q60" i="2"/>
  <c r="R60" i="2"/>
  <c r="S60" i="2"/>
  <c r="T60" i="2"/>
  <c r="U60" i="2"/>
  <c r="I61" i="2"/>
  <c r="J61" i="2"/>
  <c r="K61" i="2"/>
  <c r="L61" i="2"/>
  <c r="M61" i="2"/>
  <c r="N61" i="2"/>
  <c r="P61" i="2"/>
  <c r="Q61" i="2"/>
  <c r="R61" i="2"/>
  <c r="S61" i="2"/>
  <c r="T61" i="2"/>
  <c r="U61" i="2"/>
  <c r="I62" i="2"/>
  <c r="J62" i="2"/>
  <c r="K62" i="2"/>
  <c r="L62" i="2"/>
  <c r="M62" i="2"/>
  <c r="N62" i="2"/>
  <c r="P62" i="2"/>
  <c r="Q62" i="2"/>
  <c r="R62" i="2"/>
  <c r="S62" i="2"/>
  <c r="T62" i="2"/>
  <c r="U62" i="2"/>
  <c r="I63" i="2"/>
  <c r="J63" i="2"/>
  <c r="K63" i="2"/>
  <c r="L63" i="2"/>
  <c r="M63" i="2"/>
  <c r="N63" i="2"/>
  <c r="P63" i="2"/>
  <c r="Q63" i="2"/>
  <c r="R63" i="2"/>
  <c r="S63" i="2"/>
  <c r="T63" i="2"/>
  <c r="U63" i="2"/>
  <c r="I64" i="2"/>
  <c r="J64" i="2"/>
  <c r="K64" i="2"/>
  <c r="L64" i="2"/>
  <c r="M64" i="2"/>
  <c r="N64" i="2"/>
  <c r="P64" i="2"/>
  <c r="Q64" i="2"/>
  <c r="R64" i="2"/>
  <c r="S64" i="2"/>
  <c r="T64" i="2"/>
  <c r="U64" i="2"/>
  <c r="I65" i="2"/>
  <c r="J65" i="2"/>
  <c r="K65" i="2"/>
  <c r="L65" i="2"/>
  <c r="M65" i="2"/>
  <c r="N65" i="2"/>
  <c r="P65" i="2"/>
  <c r="Q65" i="2"/>
  <c r="R65" i="2"/>
  <c r="S65" i="2"/>
  <c r="T65" i="2"/>
  <c r="U65" i="2"/>
  <c r="I66" i="2"/>
  <c r="J66" i="2"/>
  <c r="K66" i="2"/>
  <c r="L66" i="2"/>
  <c r="M66" i="2"/>
  <c r="N66" i="2"/>
  <c r="P66" i="2"/>
  <c r="Q66" i="2"/>
  <c r="R66" i="2"/>
  <c r="S66" i="2"/>
  <c r="T66" i="2"/>
  <c r="U66" i="2"/>
  <c r="I67" i="2"/>
  <c r="J67" i="2"/>
  <c r="K67" i="2"/>
  <c r="L67" i="2"/>
  <c r="M67" i="2"/>
  <c r="N67" i="2"/>
  <c r="P67" i="2"/>
  <c r="Q67" i="2"/>
  <c r="R67" i="2"/>
  <c r="S67" i="2"/>
  <c r="T67" i="2"/>
  <c r="U67" i="2"/>
  <c r="I68" i="2"/>
  <c r="J68" i="2"/>
  <c r="K68" i="2"/>
  <c r="L68" i="2"/>
  <c r="M68" i="2"/>
  <c r="N68" i="2"/>
  <c r="P68" i="2"/>
  <c r="Q68" i="2"/>
  <c r="R68" i="2"/>
  <c r="S68" i="2"/>
  <c r="T68" i="2"/>
  <c r="U68" i="2"/>
  <c r="I69" i="2"/>
  <c r="J69" i="2"/>
  <c r="K69" i="2"/>
  <c r="L69" i="2"/>
  <c r="M69" i="2"/>
  <c r="N69" i="2"/>
  <c r="P69" i="2"/>
  <c r="Q69" i="2"/>
  <c r="R69" i="2"/>
  <c r="S69" i="2"/>
  <c r="T69" i="2"/>
  <c r="U69" i="2"/>
  <c r="I70" i="2"/>
  <c r="J70" i="2"/>
  <c r="K70" i="2"/>
  <c r="L70" i="2"/>
  <c r="M70" i="2"/>
  <c r="N70" i="2"/>
  <c r="P70" i="2"/>
  <c r="Q70" i="2"/>
  <c r="R70" i="2"/>
  <c r="S70" i="2"/>
  <c r="T70" i="2"/>
  <c r="U70" i="2"/>
  <c r="I71" i="2"/>
  <c r="J71" i="2"/>
  <c r="K71" i="2"/>
  <c r="L71" i="2"/>
  <c r="M71" i="2"/>
  <c r="N71" i="2"/>
  <c r="P71" i="2"/>
  <c r="Q71" i="2"/>
  <c r="R71" i="2"/>
  <c r="S71" i="2"/>
  <c r="T71" i="2"/>
  <c r="U71" i="2"/>
  <c r="I72" i="2"/>
  <c r="J72" i="2"/>
  <c r="K72" i="2"/>
  <c r="L72" i="2"/>
  <c r="M72" i="2"/>
  <c r="N72" i="2"/>
  <c r="P72" i="2"/>
  <c r="Q72" i="2"/>
  <c r="R72" i="2"/>
  <c r="S72" i="2"/>
  <c r="T72" i="2"/>
  <c r="U72" i="2"/>
  <c r="I73" i="2"/>
  <c r="J73" i="2"/>
  <c r="K73" i="2"/>
  <c r="L73" i="2"/>
  <c r="M73" i="2"/>
  <c r="N73" i="2"/>
  <c r="P73" i="2"/>
  <c r="Q73" i="2"/>
  <c r="R73" i="2"/>
  <c r="S73" i="2"/>
  <c r="T73" i="2"/>
  <c r="U73" i="2"/>
  <c r="I74" i="2"/>
  <c r="J74" i="2"/>
  <c r="K74" i="2"/>
  <c r="L74" i="2"/>
  <c r="M74" i="2"/>
  <c r="N74" i="2"/>
  <c r="P74" i="2"/>
  <c r="Q74" i="2"/>
  <c r="R74" i="2"/>
  <c r="S74" i="2"/>
  <c r="T74" i="2"/>
  <c r="U74" i="2"/>
  <c r="I75" i="2"/>
  <c r="J75" i="2"/>
  <c r="K75" i="2"/>
  <c r="L75" i="2"/>
  <c r="M75" i="2"/>
  <c r="N75" i="2"/>
  <c r="P75" i="2"/>
  <c r="Q75" i="2"/>
  <c r="R75" i="2"/>
  <c r="S75" i="2"/>
  <c r="T75" i="2"/>
  <c r="U75" i="2"/>
  <c r="I76" i="2"/>
  <c r="J76" i="2"/>
  <c r="K76" i="2"/>
  <c r="L76" i="2"/>
  <c r="M76" i="2"/>
  <c r="N76" i="2"/>
  <c r="P76" i="2"/>
  <c r="Q76" i="2"/>
  <c r="R76" i="2"/>
  <c r="S76" i="2"/>
  <c r="T76" i="2"/>
  <c r="U76" i="2"/>
  <c r="I77" i="2"/>
  <c r="J77" i="2"/>
  <c r="K77" i="2"/>
  <c r="L77" i="2"/>
  <c r="M77" i="2"/>
  <c r="N77" i="2"/>
  <c r="P77" i="2"/>
  <c r="Q77" i="2"/>
  <c r="R77" i="2"/>
  <c r="S77" i="2"/>
  <c r="T77" i="2"/>
  <c r="U77" i="2"/>
  <c r="I78" i="2"/>
  <c r="J78" i="2"/>
  <c r="K78" i="2"/>
  <c r="L78" i="2"/>
  <c r="M78" i="2"/>
  <c r="N78" i="2"/>
  <c r="P78" i="2"/>
  <c r="Q78" i="2"/>
  <c r="R78" i="2"/>
  <c r="S78" i="2"/>
  <c r="T78" i="2"/>
  <c r="U78" i="2"/>
  <c r="I79" i="2"/>
  <c r="J79" i="2"/>
  <c r="K79" i="2"/>
  <c r="L79" i="2"/>
  <c r="M79" i="2"/>
  <c r="N79" i="2"/>
  <c r="P79" i="2"/>
  <c r="Q79" i="2"/>
  <c r="R79" i="2"/>
  <c r="S79" i="2"/>
  <c r="T79" i="2"/>
  <c r="U79" i="2"/>
  <c r="I80" i="2"/>
  <c r="J80" i="2"/>
  <c r="K80" i="2"/>
  <c r="L80" i="2"/>
  <c r="M80" i="2"/>
  <c r="N80" i="2"/>
  <c r="P80" i="2"/>
  <c r="Q80" i="2"/>
  <c r="R80" i="2"/>
  <c r="S80" i="2"/>
  <c r="T80" i="2"/>
  <c r="U80" i="2"/>
  <c r="I81" i="2"/>
  <c r="J81" i="2"/>
  <c r="K81" i="2"/>
  <c r="L81" i="2"/>
  <c r="M81" i="2"/>
  <c r="N81" i="2"/>
  <c r="P81" i="2"/>
  <c r="Q81" i="2"/>
  <c r="R81" i="2"/>
  <c r="S81" i="2"/>
  <c r="T81" i="2"/>
  <c r="U81" i="2"/>
  <c r="I82" i="2"/>
  <c r="J82" i="2"/>
  <c r="K82" i="2"/>
  <c r="L82" i="2"/>
  <c r="M82" i="2"/>
  <c r="N82" i="2"/>
  <c r="P82" i="2"/>
  <c r="Q82" i="2"/>
  <c r="R82" i="2"/>
  <c r="S82" i="2"/>
  <c r="T82" i="2"/>
  <c r="U82" i="2"/>
  <c r="I83" i="2"/>
  <c r="J83" i="2"/>
  <c r="K83" i="2"/>
  <c r="L83" i="2"/>
  <c r="M83" i="2"/>
  <c r="N83" i="2"/>
  <c r="P83" i="2"/>
  <c r="Q83" i="2"/>
  <c r="R83" i="2"/>
  <c r="S83" i="2"/>
  <c r="T83" i="2"/>
  <c r="U83" i="2"/>
  <c r="I84" i="2"/>
  <c r="J84" i="2"/>
  <c r="K84" i="2"/>
  <c r="L84" i="2"/>
  <c r="M84" i="2"/>
  <c r="N84" i="2"/>
  <c r="P84" i="2"/>
  <c r="Q84" i="2"/>
  <c r="R84" i="2"/>
  <c r="S84" i="2"/>
  <c r="T84" i="2"/>
  <c r="U84" i="2"/>
  <c r="I85" i="2"/>
  <c r="J85" i="2"/>
  <c r="K85" i="2"/>
  <c r="L85" i="2"/>
  <c r="M85" i="2"/>
  <c r="N85" i="2"/>
  <c r="P85" i="2"/>
  <c r="Q85" i="2"/>
  <c r="R85" i="2"/>
  <c r="S85" i="2"/>
  <c r="T85" i="2"/>
  <c r="U85" i="2"/>
  <c r="I86" i="2"/>
  <c r="J86" i="2"/>
  <c r="K86" i="2"/>
  <c r="L86" i="2"/>
  <c r="M86" i="2"/>
  <c r="N86" i="2"/>
  <c r="P86" i="2"/>
  <c r="Q86" i="2"/>
  <c r="R86" i="2"/>
  <c r="S86" i="2"/>
  <c r="T86" i="2"/>
  <c r="U86" i="2"/>
  <c r="I87" i="2"/>
  <c r="J87" i="2"/>
  <c r="K87" i="2"/>
  <c r="L87" i="2"/>
  <c r="M87" i="2"/>
  <c r="N87" i="2"/>
  <c r="P87" i="2"/>
  <c r="Q87" i="2"/>
  <c r="R87" i="2"/>
  <c r="S87" i="2"/>
  <c r="T87" i="2"/>
  <c r="U87" i="2"/>
  <c r="I88" i="2"/>
  <c r="J88" i="2"/>
  <c r="K88" i="2"/>
  <c r="L88" i="2"/>
  <c r="M88" i="2"/>
  <c r="N88" i="2"/>
  <c r="P88" i="2"/>
  <c r="Q88" i="2"/>
  <c r="R88" i="2"/>
  <c r="S88" i="2"/>
  <c r="T88" i="2"/>
  <c r="U88" i="2"/>
  <c r="I89" i="2"/>
  <c r="J89" i="2"/>
  <c r="K89" i="2"/>
  <c r="L89" i="2"/>
  <c r="M89" i="2"/>
  <c r="N89" i="2"/>
  <c r="P89" i="2"/>
  <c r="Q89" i="2"/>
  <c r="R89" i="2"/>
  <c r="S89" i="2"/>
  <c r="T89" i="2"/>
  <c r="U89" i="2"/>
  <c r="I90" i="2"/>
  <c r="J90" i="2"/>
  <c r="K90" i="2"/>
  <c r="L90" i="2"/>
  <c r="M90" i="2"/>
  <c r="N90" i="2"/>
  <c r="P90" i="2"/>
  <c r="Q90" i="2"/>
  <c r="R90" i="2"/>
  <c r="S90" i="2"/>
  <c r="T90" i="2"/>
  <c r="U90" i="2"/>
  <c r="I91" i="2"/>
  <c r="J91" i="2"/>
  <c r="K91" i="2"/>
  <c r="L91" i="2"/>
  <c r="M91" i="2"/>
  <c r="N91" i="2"/>
  <c r="P91" i="2"/>
  <c r="Q91" i="2"/>
  <c r="R91" i="2"/>
  <c r="S91" i="2"/>
  <c r="T91" i="2"/>
  <c r="U91" i="2"/>
  <c r="I92" i="2"/>
  <c r="J92" i="2"/>
  <c r="K92" i="2"/>
  <c r="L92" i="2"/>
  <c r="M92" i="2"/>
  <c r="N92" i="2"/>
  <c r="P92" i="2"/>
  <c r="Q92" i="2"/>
  <c r="R92" i="2"/>
  <c r="S92" i="2"/>
  <c r="T92" i="2"/>
  <c r="U92" i="2"/>
  <c r="I93" i="2"/>
  <c r="J93" i="2"/>
  <c r="K93" i="2"/>
  <c r="L93" i="2"/>
  <c r="M93" i="2"/>
  <c r="N93" i="2"/>
  <c r="P93" i="2"/>
  <c r="Q93" i="2"/>
  <c r="R93" i="2"/>
  <c r="S93" i="2"/>
  <c r="T93" i="2"/>
  <c r="U93" i="2"/>
  <c r="I94" i="2"/>
  <c r="J94" i="2"/>
  <c r="K94" i="2"/>
  <c r="L94" i="2"/>
  <c r="M94" i="2"/>
  <c r="N94" i="2"/>
  <c r="P94" i="2"/>
  <c r="Q94" i="2"/>
  <c r="R94" i="2"/>
  <c r="S94" i="2"/>
  <c r="T94" i="2"/>
  <c r="U94" i="2"/>
  <c r="I95" i="2"/>
  <c r="J95" i="2"/>
  <c r="K95" i="2"/>
  <c r="L95" i="2"/>
  <c r="M95" i="2"/>
  <c r="N95" i="2"/>
  <c r="P95" i="2"/>
  <c r="Q95" i="2"/>
  <c r="R95" i="2"/>
  <c r="S95" i="2"/>
  <c r="T95" i="2"/>
  <c r="U95" i="2"/>
  <c r="I96" i="2"/>
  <c r="J96" i="2"/>
  <c r="K96" i="2"/>
  <c r="L96" i="2"/>
  <c r="M96" i="2"/>
  <c r="N96" i="2"/>
  <c r="P96" i="2"/>
  <c r="Q96" i="2"/>
  <c r="R96" i="2"/>
  <c r="S96" i="2"/>
  <c r="T96" i="2"/>
  <c r="U96" i="2"/>
  <c r="I97" i="2"/>
  <c r="J97" i="2"/>
  <c r="K97" i="2"/>
  <c r="L97" i="2"/>
  <c r="M97" i="2"/>
  <c r="N97" i="2"/>
  <c r="P97" i="2"/>
  <c r="Q97" i="2"/>
  <c r="R97" i="2"/>
  <c r="S97" i="2"/>
  <c r="T97" i="2"/>
  <c r="U97" i="2"/>
  <c r="I98" i="2"/>
  <c r="J98" i="2"/>
  <c r="K98" i="2"/>
  <c r="L98" i="2"/>
  <c r="M98" i="2"/>
  <c r="N98" i="2"/>
  <c r="P98" i="2"/>
  <c r="Q98" i="2"/>
  <c r="R98" i="2"/>
  <c r="S98" i="2"/>
  <c r="T98" i="2"/>
  <c r="U98" i="2"/>
  <c r="I99" i="2"/>
  <c r="J99" i="2"/>
  <c r="K99" i="2"/>
  <c r="L99" i="2"/>
  <c r="M99" i="2"/>
  <c r="N99" i="2"/>
  <c r="P99" i="2"/>
  <c r="Q99" i="2"/>
  <c r="R99" i="2"/>
  <c r="S99" i="2"/>
  <c r="T99" i="2"/>
  <c r="U99" i="2"/>
  <c r="I100" i="2"/>
  <c r="J100" i="2"/>
  <c r="K100" i="2"/>
  <c r="L100" i="2"/>
  <c r="M100" i="2"/>
  <c r="N100" i="2"/>
  <c r="P100" i="2"/>
  <c r="Q100" i="2"/>
  <c r="R100" i="2"/>
  <c r="S100" i="2"/>
  <c r="T100" i="2"/>
  <c r="U100" i="2"/>
  <c r="I101" i="2"/>
  <c r="J101" i="2"/>
  <c r="K101" i="2"/>
  <c r="L101" i="2"/>
  <c r="M101" i="2"/>
  <c r="N101" i="2"/>
  <c r="P101" i="2"/>
  <c r="Q101" i="2"/>
  <c r="R101" i="2"/>
  <c r="S101" i="2"/>
  <c r="T101" i="2"/>
  <c r="U101" i="2"/>
  <c r="I102" i="2"/>
  <c r="J102" i="2"/>
  <c r="K102" i="2"/>
  <c r="L102" i="2"/>
  <c r="M102" i="2"/>
  <c r="N102" i="2"/>
  <c r="P102" i="2"/>
  <c r="Q102" i="2"/>
  <c r="R102" i="2"/>
  <c r="S102" i="2"/>
  <c r="T102" i="2"/>
  <c r="U102" i="2"/>
  <c r="I103" i="2"/>
  <c r="J103" i="2"/>
  <c r="K103" i="2"/>
  <c r="L103" i="2"/>
  <c r="M103" i="2"/>
  <c r="N103" i="2"/>
  <c r="P103" i="2"/>
  <c r="Q103" i="2"/>
  <c r="R103" i="2"/>
  <c r="S103" i="2"/>
  <c r="T103" i="2"/>
  <c r="U103" i="2"/>
  <c r="I104" i="2"/>
  <c r="J104" i="2"/>
  <c r="K104" i="2"/>
  <c r="L104" i="2"/>
  <c r="M104" i="2"/>
  <c r="N104" i="2"/>
  <c r="P104" i="2"/>
  <c r="Q104" i="2"/>
  <c r="R104" i="2"/>
  <c r="S104" i="2"/>
  <c r="T104" i="2"/>
  <c r="U104" i="2"/>
  <c r="I105" i="2"/>
  <c r="J105" i="2"/>
  <c r="K105" i="2"/>
  <c r="L105" i="2"/>
  <c r="M105" i="2"/>
  <c r="N105" i="2"/>
  <c r="P105" i="2"/>
  <c r="Q105" i="2"/>
  <c r="R105" i="2"/>
  <c r="S105" i="2"/>
  <c r="T105" i="2"/>
  <c r="U105" i="2"/>
  <c r="I106" i="2"/>
  <c r="J106" i="2"/>
  <c r="K106" i="2"/>
  <c r="L106" i="2"/>
  <c r="M106" i="2"/>
  <c r="N106" i="2"/>
  <c r="P106" i="2"/>
  <c r="Q106" i="2"/>
  <c r="R106" i="2"/>
  <c r="S106" i="2"/>
  <c r="T106" i="2"/>
  <c r="U106" i="2"/>
  <c r="I107" i="2"/>
  <c r="J107" i="2"/>
  <c r="K107" i="2"/>
  <c r="L107" i="2"/>
  <c r="M107" i="2"/>
  <c r="N107" i="2"/>
  <c r="P107" i="2"/>
  <c r="Q107" i="2"/>
  <c r="R107" i="2"/>
  <c r="S107" i="2"/>
  <c r="T107" i="2"/>
  <c r="U107" i="2"/>
  <c r="I108" i="2"/>
  <c r="J108" i="2"/>
  <c r="K108" i="2"/>
  <c r="L108" i="2"/>
  <c r="M108" i="2"/>
  <c r="N108" i="2"/>
  <c r="P108" i="2"/>
  <c r="Q108" i="2"/>
  <c r="R108" i="2"/>
  <c r="S108" i="2"/>
  <c r="T108" i="2"/>
  <c r="U108" i="2"/>
  <c r="I109" i="2"/>
  <c r="J109" i="2"/>
  <c r="K109" i="2"/>
  <c r="L109" i="2"/>
  <c r="M109" i="2"/>
  <c r="N109" i="2"/>
  <c r="P109" i="2"/>
  <c r="Q109" i="2"/>
  <c r="R109" i="2"/>
  <c r="S109" i="2"/>
  <c r="T109" i="2"/>
  <c r="U109" i="2"/>
  <c r="I110" i="2"/>
  <c r="J110" i="2"/>
  <c r="K110" i="2"/>
  <c r="L110" i="2"/>
  <c r="M110" i="2"/>
  <c r="N110" i="2"/>
  <c r="P110" i="2"/>
  <c r="Q110" i="2"/>
  <c r="R110" i="2"/>
  <c r="S110" i="2"/>
  <c r="T110" i="2"/>
  <c r="U110" i="2"/>
  <c r="I111" i="2"/>
  <c r="J111" i="2"/>
  <c r="K111" i="2"/>
  <c r="L111" i="2"/>
  <c r="M111" i="2"/>
  <c r="N111" i="2"/>
  <c r="P111" i="2"/>
  <c r="Q111" i="2"/>
  <c r="R111" i="2"/>
  <c r="S111" i="2"/>
  <c r="T111" i="2"/>
  <c r="U111" i="2"/>
  <c r="I112" i="2"/>
  <c r="J112" i="2"/>
  <c r="K112" i="2"/>
  <c r="L112" i="2"/>
  <c r="M112" i="2"/>
  <c r="N112" i="2"/>
  <c r="P112" i="2"/>
  <c r="Q112" i="2"/>
  <c r="R112" i="2"/>
  <c r="S112" i="2"/>
  <c r="T112" i="2"/>
  <c r="U112" i="2"/>
  <c r="I113" i="2"/>
  <c r="J113" i="2"/>
  <c r="K113" i="2"/>
  <c r="L113" i="2"/>
  <c r="M113" i="2"/>
  <c r="N113" i="2"/>
  <c r="P113" i="2"/>
  <c r="Q113" i="2"/>
  <c r="R113" i="2"/>
  <c r="S113" i="2"/>
  <c r="T113" i="2"/>
  <c r="U113" i="2"/>
  <c r="I114" i="2"/>
  <c r="J114" i="2"/>
  <c r="K114" i="2"/>
  <c r="L114" i="2"/>
  <c r="M114" i="2"/>
  <c r="N114" i="2"/>
  <c r="P114" i="2"/>
  <c r="Q114" i="2"/>
  <c r="R114" i="2"/>
  <c r="S114" i="2"/>
  <c r="T114" i="2"/>
  <c r="U114" i="2"/>
  <c r="I115" i="2"/>
  <c r="J115" i="2"/>
  <c r="K115" i="2"/>
  <c r="L115" i="2"/>
  <c r="M115" i="2"/>
  <c r="N115" i="2"/>
  <c r="P115" i="2"/>
  <c r="Q115" i="2"/>
  <c r="R115" i="2"/>
  <c r="S115" i="2"/>
  <c r="T115" i="2"/>
  <c r="U115" i="2"/>
  <c r="I116" i="2"/>
  <c r="J116" i="2"/>
  <c r="K116" i="2"/>
  <c r="L116" i="2"/>
  <c r="M116" i="2"/>
  <c r="N116" i="2"/>
  <c r="P116" i="2"/>
  <c r="Q116" i="2"/>
  <c r="R116" i="2"/>
  <c r="S116" i="2"/>
  <c r="T116" i="2"/>
  <c r="U116" i="2"/>
  <c r="I117" i="2"/>
  <c r="J117" i="2"/>
  <c r="K117" i="2"/>
  <c r="L117" i="2"/>
  <c r="M117" i="2"/>
  <c r="N117" i="2"/>
  <c r="P117" i="2"/>
  <c r="Q117" i="2"/>
  <c r="R117" i="2"/>
  <c r="S117" i="2"/>
  <c r="T117" i="2"/>
  <c r="U117" i="2"/>
  <c r="I118" i="2"/>
  <c r="J118" i="2"/>
  <c r="K118" i="2"/>
  <c r="L118" i="2"/>
  <c r="M118" i="2"/>
  <c r="N118" i="2"/>
  <c r="P118" i="2"/>
  <c r="Q118" i="2"/>
  <c r="R118" i="2"/>
  <c r="S118" i="2"/>
  <c r="T118" i="2"/>
  <c r="U118" i="2"/>
  <c r="I119" i="2"/>
  <c r="J119" i="2"/>
  <c r="K119" i="2"/>
  <c r="L119" i="2"/>
  <c r="M119" i="2"/>
  <c r="N119" i="2"/>
  <c r="P119" i="2"/>
  <c r="Q119" i="2"/>
  <c r="R119" i="2"/>
  <c r="S119" i="2"/>
  <c r="T119" i="2"/>
  <c r="U119" i="2"/>
  <c r="I120" i="2"/>
  <c r="J120" i="2"/>
  <c r="K120" i="2"/>
  <c r="L120" i="2"/>
  <c r="M120" i="2"/>
  <c r="N120" i="2"/>
  <c r="P120" i="2"/>
  <c r="Q120" i="2"/>
  <c r="R120" i="2"/>
  <c r="S120" i="2"/>
  <c r="T120" i="2"/>
  <c r="U120" i="2"/>
  <c r="I121" i="2"/>
  <c r="J121" i="2"/>
  <c r="K121" i="2"/>
  <c r="L121" i="2"/>
  <c r="M121" i="2"/>
  <c r="N121" i="2"/>
  <c r="P121" i="2"/>
  <c r="Q121" i="2"/>
  <c r="R121" i="2"/>
  <c r="S121" i="2"/>
  <c r="T121" i="2"/>
  <c r="U121" i="2"/>
  <c r="I122" i="2"/>
  <c r="J122" i="2"/>
  <c r="K122" i="2"/>
  <c r="L122" i="2"/>
  <c r="M122" i="2"/>
  <c r="N122" i="2"/>
  <c r="P122" i="2"/>
  <c r="Q122" i="2"/>
  <c r="R122" i="2"/>
  <c r="S122" i="2"/>
  <c r="T122" i="2"/>
  <c r="U122" i="2"/>
  <c r="I123" i="2"/>
  <c r="J123" i="2"/>
  <c r="K123" i="2"/>
  <c r="L123" i="2"/>
  <c r="M123" i="2"/>
  <c r="N123" i="2"/>
  <c r="P123" i="2"/>
  <c r="Q123" i="2"/>
  <c r="R123" i="2"/>
  <c r="S123" i="2"/>
  <c r="T123" i="2"/>
  <c r="U123" i="2"/>
  <c r="I124" i="2"/>
  <c r="J124" i="2"/>
  <c r="K124" i="2"/>
  <c r="L124" i="2"/>
  <c r="M124" i="2"/>
  <c r="N124" i="2"/>
  <c r="P124" i="2"/>
  <c r="Q124" i="2"/>
  <c r="R124" i="2"/>
  <c r="S124" i="2"/>
  <c r="T124" i="2"/>
  <c r="U124" i="2"/>
  <c r="I125" i="2"/>
  <c r="J125" i="2"/>
  <c r="K125" i="2"/>
  <c r="L125" i="2"/>
  <c r="M125" i="2"/>
  <c r="N125" i="2"/>
  <c r="P125" i="2"/>
  <c r="Q125" i="2"/>
  <c r="R125" i="2"/>
  <c r="S125" i="2"/>
  <c r="T125" i="2"/>
  <c r="U125" i="2"/>
  <c r="I126" i="2"/>
  <c r="J126" i="2"/>
  <c r="K126" i="2"/>
  <c r="L126" i="2"/>
  <c r="M126" i="2"/>
  <c r="N126" i="2"/>
  <c r="P126" i="2"/>
  <c r="Q126" i="2"/>
  <c r="R126" i="2"/>
  <c r="S126" i="2"/>
  <c r="T126" i="2"/>
  <c r="U126" i="2"/>
  <c r="I127" i="2"/>
  <c r="J127" i="2"/>
  <c r="K127" i="2"/>
  <c r="L127" i="2"/>
  <c r="M127" i="2"/>
  <c r="N127" i="2"/>
  <c r="P127" i="2"/>
  <c r="Q127" i="2"/>
  <c r="R127" i="2"/>
  <c r="S127" i="2"/>
  <c r="T127" i="2"/>
  <c r="U127" i="2"/>
  <c r="I128" i="2"/>
  <c r="J128" i="2"/>
  <c r="K128" i="2"/>
  <c r="L128" i="2"/>
  <c r="M128" i="2"/>
  <c r="N128" i="2"/>
  <c r="P128" i="2"/>
  <c r="Q128" i="2"/>
  <c r="R128" i="2"/>
  <c r="S128" i="2"/>
  <c r="T128" i="2"/>
  <c r="U128" i="2"/>
  <c r="I129" i="2"/>
  <c r="J129" i="2"/>
  <c r="K129" i="2"/>
  <c r="L129" i="2"/>
  <c r="M129" i="2"/>
  <c r="N129" i="2"/>
  <c r="P129" i="2"/>
  <c r="Q129" i="2"/>
  <c r="R129" i="2"/>
  <c r="S129" i="2"/>
  <c r="T129" i="2"/>
  <c r="U129" i="2"/>
  <c r="I130" i="2"/>
  <c r="J130" i="2"/>
  <c r="K130" i="2"/>
  <c r="L130" i="2"/>
  <c r="M130" i="2"/>
  <c r="N130" i="2"/>
  <c r="P130" i="2"/>
  <c r="Q130" i="2"/>
  <c r="R130" i="2"/>
  <c r="S130" i="2"/>
  <c r="T130" i="2"/>
  <c r="U130" i="2"/>
  <c r="I131" i="2"/>
  <c r="J131" i="2"/>
  <c r="K131" i="2"/>
  <c r="L131" i="2"/>
  <c r="M131" i="2"/>
  <c r="N131" i="2"/>
  <c r="P131" i="2"/>
  <c r="Q131" i="2"/>
  <c r="R131" i="2"/>
  <c r="S131" i="2"/>
  <c r="T131" i="2"/>
  <c r="U131" i="2"/>
  <c r="I132" i="2"/>
  <c r="J132" i="2"/>
  <c r="K132" i="2"/>
  <c r="L132" i="2"/>
  <c r="M132" i="2"/>
  <c r="N132" i="2"/>
  <c r="P132" i="2"/>
  <c r="Q132" i="2"/>
  <c r="R132" i="2"/>
  <c r="S132" i="2"/>
  <c r="T132" i="2"/>
  <c r="U132" i="2"/>
  <c r="I133" i="2"/>
  <c r="J133" i="2"/>
  <c r="K133" i="2"/>
  <c r="L133" i="2"/>
  <c r="M133" i="2"/>
  <c r="N133" i="2"/>
  <c r="P133" i="2"/>
  <c r="Q133" i="2"/>
  <c r="R133" i="2"/>
  <c r="S133" i="2"/>
  <c r="T133" i="2"/>
  <c r="U133" i="2"/>
  <c r="I134" i="2"/>
  <c r="J134" i="2"/>
  <c r="K134" i="2"/>
  <c r="L134" i="2"/>
  <c r="M134" i="2"/>
  <c r="N134" i="2"/>
  <c r="P134" i="2"/>
  <c r="Q134" i="2"/>
  <c r="R134" i="2"/>
  <c r="S134" i="2"/>
  <c r="T134" i="2"/>
  <c r="U134" i="2"/>
  <c r="I135" i="2"/>
  <c r="J135" i="2"/>
  <c r="K135" i="2"/>
  <c r="L135" i="2"/>
  <c r="M135" i="2"/>
  <c r="N135" i="2"/>
  <c r="P135" i="2"/>
  <c r="Q135" i="2"/>
  <c r="R135" i="2"/>
  <c r="S135" i="2"/>
  <c r="T135" i="2"/>
  <c r="U135" i="2"/>
  <c r="I136" i="2"/>
  <c r="J136" i="2"/>
  <c r="K136" i="2"/>
  <c r="L136" i="2"/>
  <c r="M136" i="2"/>
  <c r="N136" i="2"/>
  <c r="P136" i="2"/>
  <c r="Q136" i="2"/>
  <c r="R136" i="2"/>
  <c r="S136" i="2"/>
  <c r="T136" i="2"/>
  <c r="U136" i="2"/>
  <c r="I137" i="2"/>
  <c r="J137" i="2"/>
  <c r="K137" i="2"/>
  <c r="L137" i="2"/>
  <c r="M137" i="2"/>
  <c r="N137" i="2"/>
  <c r="P137" i="2"/>
  <c r="Q137" i="2"/>
  <c r="R137" i="2"/>
  <c r="S137" i="2"/>
  <c r="T137" i="2"/>
  <c r="U137" i="2"/>
  <c r="I138" i="2"/>
  <c r="J138" i="2"/>
  <c r="K138" i="2"/>
  <c r="L138" i="2"/>
  <c r="M138" i="2"/>
  <c r="N138" i="2"/>
  <c r="P138" i="2"/>
  <c r="Q138" i="2"/>
  <c r="R138" i="2"/>
  <c r="S138" i="2"/>
  <c r="T138" i="2"/>
  <c r="U138" i="2"/>
  <c r="I139" i="2"/>
  <c r="J139" i="2"/>
  <c r="K139" i="2"/>
  <c r="L139" i="2"/>
  <c r="M139" i="2"/>
  <c r="N139" i="2"/>
  <c r="P139" i="2"/>
  <c r="Q139" i="2"/>
  <c r="R139" i="2"/>
  <c r="S139" i="2"/>
  <c r="T139" i="2"/>
  <c r="U139" i="2"/>
  <c r="I140" i="2"/>
  <c r="J140" i="2"/>
  <c r="K140" i="2"/>
  <c r="L140" i="2"/>
  <c r="M140" i="2"/>
  <c r="N140" i="2"/>
  <c r="P140" i="2"/>
  <c r="Q140" i="2"/>
  <c r="R140" i="2"/>
  <c r="S140" i="2"/>
  <c r="T140" i="2"/>
  <c r="U140" i="2"/>
  <c r="I141" i="2"/>
  <c r="J141" i="2"/>
  <c r="K141" i="2"/>
  <c r="L141" i="2"/>
  <c r="M141" i="2"/>
  <c r="N141" i="2"/>
  <c r="P141" i="2"/>
  <c r="Q141" i="2"/>
  <c r="R141" i="2"/>
  <c r="S141" i="2"/>
  <c r="T141" i="2"/>
  <c r="U141" i="2"/>
  <c r="I142" i="2"/>
  <c r="J142" i="2"/>
  <c r="K142" i="2"/>
  <c r="L142" i="2"/>
  <c r="M142" i="2"/>
  <c r="N142" i="2"/>
  <c r="P142" i="2"/>
  <c r="Q142" i="2"/>
  <c r="R142" i="2"/>
  <c r="S142" i="2"/>
  <c r="T142" i="2"/>
  <c r="U142" i="2"/>
  <c r="I143" i="2"/>
  <c r="J143" i="2"/>
  <c r="K143" i="2"/>
  <c r="L143" i="2"/>
  <c r="M143" i="2"/>
  <c r="N143" i="2"/>
  <c r="P143" i="2"/>
  <c r="Q143" i="2"/>
  <c r="R143" i="2"/>
  <c r="S143" i="2"/>
  <c r="T143" i="2"/>
  <c r="U143" i="2"/>
  <c r="I144" i="2"/>
  <c r="J144" i="2"/>
  <c r="K144" i="2"/>
  <c r="L144" i="2"/>
  <c r="M144" i="2"/>
  <c r="N144" i="2"/>
  <c r="P144" i="2"/>
  <c r="Q144" i="2"/>
  <c r="R144" i="2"/>
  <c r="S144" i="2"/>
  <c r="T144" i="2"/>
  <c r="U144" i="2"/>
  <c r="I145" i="2"/>
  <c r="J145" i="2"/>
  <c r="K145" i="2"/>
  <c r="L145" i="2"/>
  <c r="M145" i="2"/>
  <c r="N145" i="2"/>
  <c r="P145" i="2"/>
  <c r="Q145" i="2"/>
  <c r="R145" i="2"/>
  <c r="S145" i="2"/>
  <c r="T145" i="2"/>
  <c r="U145" i="2"/>
  <c r="I146" i="2"/>
  <c r="J146" i="2"/>
  <c r="K146" i="2"/>
  <c r="L146" i="2"/>
  <c r="M146" i="2"/>
  <c r="N146" i="2"/>
  <c r="P146" i="2"/>
  <c r="Q146" i="2"/>
  <c r="R146" i="2"/>
  <c r="S146" i="2"/>
  <c r="T146" i="2"/>
  <c r="U146" i="2"/>
  <c r="I147" i="2"/>
  <c r="J147" i="2"/>
  <c r="K147" i="2"/>
  <c r="L147" i="2"/>
  <c r="M147" i="2"/>
  <c r="N147" i="2"/>
  <c r="P147" i="2"/>
  <c r="Q147" i="2"/>
  <c r="R147" i="2"/>
  <c r="S147" i="2"/>
  <c r="T147" i="2"/>
  <c r="U147" i="2"/>
  <c r="I148" i="2"/>
  <c r="J148" i="2"/>
  <c r="K148" i="2"/>
  <c r="L148" i="2"/>
  <c r="M148" i="2"/>
  <c r="N148" i="2"/>
  <c r="P148" i="2"/>
  <c r="Q148" i="2"/>
  <c r="R148" i="2"/>
  <c r="S148" i="2"/>
  <c r="T148" i="2"/>
  <c r="U148" i="2"/>
  <c r="I149" i="2"/>
  <c r="J149" i="2"/>
  <c r="K149" i="2"/>
  <c r="L149" i="2"/>
  <c r="M149" i="2"/>
  <c r="N149" i="2"/>
  <c r="P149" i="2"/>
  <c r="Q149" i="2"/>
  <c r="R149" i="2"/>
  <c r="S149" i="2"/>
  <c r="T149" i="2"/>
  <c r="U149" i="2"/>
  <c r="I150" i="2"/>
  <c r="J150" i="2"/>
  <c r="K150" i="2"/>
  <c r="L150" i="2"/>
  <c r="M150" i="2"/>
  <c r="N150" i="2"/>
  <c r="P150" i="2"/>
  <c r="Q150" i="2"/>
  <c r="R150" i="2"/>
  <c r="S150" i="2"/>
  <c r="T150" i="2"/>
  <c r="U150" i="2"/>
  <c r="I151" i="2"/>
  <c r="J151" i="2"/>
  <c r="K151" i="2"/>
  <c r="L151" i="2"/>
  <c r="M151" i="2"/>
  <c r="N151" i="2"/>
  <c r="P151" i="2"/>
  <c r="Q151" i="2"/>
  <c r="R151" i="2"/>
  <c r="S151" i="2"/>
  <c r="T151" i="2"/>
  <c r="U151" i="2"/>
  <c r="I152" i="2"/>
  <c r="J152" i="2"/>
  <c r="K152" i="2"/>
  <c r="L152" i="2"/>
  <c r="M152" i="2"/>
  <c r="N152" i="2"/>
  <c r="P152" i="2"/>
  <c r="Q152" i="2"/>
  <c r="R152" i="2"/>
  <c r="S152" i="2"/>
  <c r="T152" i="2"/>
  <c r="U152" i="2"/>
  <c r="I153" i="2"/>
  <c r="J153" i="2"/>
  <c r="K153" i="2"/>
  <c r="L153" i="2"/>
  <c r="M153" i="2"/>
  <c r="N153" i="2"/>
  <c r="P153" i="2"/>
  <c r="Q153" i="2"/>
  <c r="R153" i="2"/>
  <c r="S153" i="2"/>
  <c r="T153" i="2"/>
  <c r="U153" i="2"/>
  <c r="I154" i="2"/>
  <c r="J154" i="2"/>
  <c r="K154" i="2"/>
  <c r="L154" i="2"/>
  <c r="M154" i="2"/>
  <c r="N154" i="2"/>
  <c r="P154" i="2"/>
  <c r="Q154" i="2"/>
  <c r="R154" i="2"/>
  <c r="S154" i="2"/>
  <c r="T154" i="2"/>
  <c r="U154" i="2"/>
  <c r="I155" i="2"/>
  <c r="J155" i="2"/>
  <c r="K155" i="2"/>
  <c r="L155" i="2"/>
  <c r="M155" i="2"/>
  <c r="N155" i="2"/>
  <c r="P155" i="2"/>
  <c r="Q155" i="2"/>
  <c r="R155" i="2"/>
  <c r="S155" i="2"/>
  <c r="T155" i="2"/>
  <c r="U155" i="2"/>
  <c r="I156" i="2"/>
  <c r="J156" i="2"/>
  <c r="K156" i="2"/>
  <c r="L156" i="2"/>
  <c r="M156" i="2"/>
  <c r="N156" i="2"/>
  <c r="P156" i="2"/>
  <c r="Q156" i="2"/>
  <c r="R156" i="2"/>
  <c r="S156" i="2"/>
  <c r="T156" i="2"/>
  <c r="U156" i="2"/>
  <c r="I157" i="2"/>
  <c r="J157" i="2"/>
  <c r="K157" i="2"/>
  <c r="L157" i="2"/>
  <c r="M157" i="2"/>
  <c r="N157" i="2"/>
  <c r="P157" i="2"/>
  <c r="Q157" i="2"/>
  <c r="R157" i="2"/>
  <c r="S157" i="2"/>
  <c r="T157" i="2"/>
  <c r="U157" i="2"/>
  <c r="I158" i="2"/>
  <c r="J158" i="2"/>
  <c r="K158" i="2"/>
  <c r="L158" i="2"/>
  <c r="M158" i="2"/>
  <c r="N158" i="2"/>
  <c r="P158" i="2"/>
  <c r="Q158" i="2"/>
  <c r="R158" i="2"/>
  <c r="S158" i="2"/>
  <c r="T158" i="2"/>
  <c r="U158" i="2"/>
  <c r="I159" i="2"/>
  <c r="J159" i="2"/>
  <c r="K159" i="2"/>
  <c r="L159" i="2"/>
  <c r="M159" i="2"/>
  <c r="N159" i="2"/>
  <c r="P159" i="2"/>
  <c r="Q159" i="2"/>
  <c r="R159" i="2"/>
  <c r="S159" i="2"/>
  <c r="T159" i="2"/>
  <c r="U159" i="2"/>
  <c r="I160" i="2"/>
  <c r="J160" i="2"/>
  <c r="K160" i="2"/>
  <c r="L160" i="2"/>
  <c r="M160" i="2"/>
  <c r="N160" i="2"/>
  <c r="P160" i="2"/>
  <c r="Q160" i="2"/>
  <c r="R160" i="2"/>
  <c r="S160" i="2"/>
  <c r="T160" i="2"/>
  <c r="U160" i="2"/>
  <c r="I161" i="2"/>
  <c r="J161" i="2"/>
  <c r="K161" i="2"/>
  <c r="L161" i="2"/>
  <c r="M161" i="2"/>
  <c r="N161" i="2"/>
  <c r="P161" i="2"/>
  <c r="Q161" i="2"/>
  <c r="R161" i="2"/>
  <c r="S161" i="2"/>
  <c r="T161" i="2"/>
  <c r="U161" i="2"/>
  <c r="I162" i="2"/>
  <c r="J162" i="2"/>
  <c r="K162" i="2"/>
  <c r="L162" i="2"/>
  <c r="M162" i="2"/>
  <c r="N162" i="2"/>
  <c r="P162" i="2"/>
  <c r="Q162" i="2"/>
  <c r="R162" i="2"/>
  <c r="S162" i="2"/>
  <c r="T162" i="2"/>
  <c r="U162" i="2"/>
  <c r="I163" i="2"/>
  <c r="J163" i="2"/>
  <c r="K163" i="2"/>
  <c r="L163" i="2"/>
  <c r="M163" i="2"/>
  <c r="N163" i="2"/>
  <c r="P163" i="2"/>
  <c r="Q163" i="2"/>
  <c r="R163" i="2"/>
  <c r="S163" i="2"/>
  <c r="T163" i="2"/>
  <c r="U163" i="2"/>
  <c r="I164" i="2"/>
  <c r="J164" i="2"/>
  <c r="K164" i="2"/>
  <c r="L164" i="2"/>
  <c r="M164" i="2"/>
  <c r="N164" i="2"/>
  <c r="P164" i="2"/>
  <c r="Q164" i="2"/>
  <c r="R164" i="2"/>
  <c r="S164" i="2"/>
  <c r="T164" i="2"/>
  <c r="U164" i="2"/>
  <c r="I165" i="2"/>
  <c r="J165" i="2"/>
  <c r="K165" i="2"/>
  <c r="L165" i="2"/>
  <c r="M165" i="2"/>
  <c r="N165" i="2"/>
  <c r="P165" i="2"/>
  <c r="Q165" i="2"/>
  <c r="R165" i="2"/>
  <c r="S165" i="2"/>
  <c r="T165" i="2"/>
  <c r="U165" i="2"/>
  <c r="I166" i="2"/>
  <c r="J166" i="2"/>
  <c r="K166" i="2"/>
  <c r="L166" i="2"/>
  <c r="M166" i="2"/>
  <c r="N166" i="2"/>
  <c r="P166" i="2"/>
  <c r="Q166" i="2"/>
  <c r="R166" i="2"/>
  <c r="S166" i="2"/>
  <c r="T166" i="2"/>
  <c r="U166" i="2"/>
  <c r="I167" i="2"/>
  <c r="J167" i="2"/>
  <c r="K167" i="2"/>
  <c r="L167" i="2"/>
  <c r="M167" i="2"/>
  <c r="N167" i="2"/>
  <c r="P167" i="2"/>
  <c r="Q167" i="2"/>
  <c r="R167" i="2"/>
  <c r="S167" i="2"/>
  <c r="T167" i="2"/>
  <c r="U167" i="2"/>
  <c r="I168" i="2"/>
  <c r="J168" i="2"/>
  <c r="K168" i="2"/>
  <c r="L168" i="2"/>
  <c r="M168" i="2"/>
  <c r="N168" i="2"/>
  <c r="P168" i="2"/>
  <c r="Q168" i="2"/>
  <c r="R168" i="2"/>
  <c r="S168" i="2"/>
  <c r="T168" i="2"/>
  <c r="U168" i="2"/>
  <c r="I169" i="2"/>
  <c r="J169" i="2"/>
  <c r="K169" i="2"/>
  <c r="L169" i="2"/>
  <c r="M169" i="2"/>
  <c r="N169" i="2"/>
  <c r="P169" i="2"/>
  <c r="Q169" i="2"/>
  <c r="R169" i="2"/>
  <c r="S169" i="2"/>
  <c r="T169" i="2"/>
  <c r="U169" i="2"/>
  <c r="I170" i="2"/>
  <c r="J170" i="2"/>
  <c r="K170" i="2"/>
  <c r="L170" i="2"/>
  <c r="M170" i="2"/>
  <c r="N170" i="2"/>
  <c r="P170" i="2"/>
  <c r="Q170" i="2"/>
  <c r="R170" i="2"/>
  <c r="S170" i="2"/>
  <c r="T170" i="2"/>
  <c r="U170" i="2"/>
  <c r="I171" i="2"/>
  <c r="J171" i="2"/>
  <c r="K171" i="2"/>
  <c r="L171" i="2"/>
  <c r="M171" i="2"/>
  <c r="N171" i="2"/>
  <c r="P171" i="2"/>
  <c r="Q171" i="2"/>
  <c r="R171" i="2"/>
  <c r="S171" i="2"/>
  <c r="T171" i="2"/>
  <c r="U171" i="2"/>
  <c r="I172" i="2"/>
  <c r="J172" i="2"/>
  <c r="K172" i="2"/>
  <c r="L172" i="2"/>
  <c r="M172" i="2"/>
  <c r="N172" i="2"/>
  <c r="P172" i="2"/>
  <c r="Q172" i="2"/>
  <c r="R172" i="2"/>
  <c r="S172" i="2"/>
  <c r="T172" i="2"/>
  <c r="U172" i="2"/>
  <c r="I173" i="2"/>
  <c r="J173" i="2"/>
  <c r="K173" i="2"/>
  <c r="L173" i="2"/>
  <c r="M173" i="2"/>
  <c r="N173" i="2"/>
  <c r="P173" i="2"/>
  <c r="Q173" i="2"/>
  <c r="R173" i="2"/>
  <c r="S173" i="2"/>
  <c r="T173" i="2"/>
  <c r="U173" i="2"/>
  <c r="I174" i="2"/>
  <c r="J174" i="2"/>
  <c r="K174" i="2"/>
  <c r="L174" i="2"/>
  <c r="M174" i="2"/>
  <c r="N174" i="2"/>
  <c r="P174" i="2"/>
  <c r="Q174" i="2"/>
  <c r="R174" i="2"/>
  <c r="S174" i="2"/>
  <c r="T174" i="2"/>
  <c r="U174" i="2"/>
  <c r="I175" i="2"/>
  <c r="J175" i="2"/>
  <c r="K175" i="2"/>
  <c r="L175" i="2"/>
  <c r="M175" i="2"/>
  <c r="N175" i="2"/>
  <c r="P175" i="2"/>
  <c r="Q175" i="2"/>
  <c r="R175" i="2"/>
  <c r="S175" i="2"/>
  <c r="T175" i="2"/>
  <c r="U175" i="2"/>
  <c r="I176" i="2"/>
  <c r="J176" i="2"/>
  <c r="K176" i="2"/>
  <c r="L176" i="2"/>
  <c r="M176" i="2"/>
  <c r="N176" i="2"/>
  <c r="P176" i="2"/>
  <c r="Q176" i="2"/>
  <c r="R176" i="2"/>
  <c r="S176" i="2"/>
  <c r="T176" i="2"/>
  <c r="U176" i="2"/>
  <c r="I177" i="2"/>
  <c r="J177" i="2"/>
  <c r="K177" i="2"/>
  <c r="L177" i="2"/>
  <c r="M177" i="2"/>
  <c r="N177" i="2"/>
  <c r="P177" i="2"/>
  <c r="Q177" i="2"/>
  <c r="R177" i="2"/>
  <c r="S177" i="2"/>
  <c r="T177" i="2"/>
  <c r="U177" i="2"/>
  <c r="I178" i="2"/>
  <c r="J178" i="2"/>
  <c r="K178" i="2"/>
  <c r="L178" i="2"/>
  <c r="M178" i="2"/>
  <c r="N178" i="2"/>
  <c r="P178" i="2"/>
  <c r="Q178" i="2"/>
  <c r="R178" i="2"/>
  <c r="S178" i="2"/>
  <c r="T178" i="2"/>
  <c r="U178" i="2"/>
  <c r="I179" i="2"/>
  <c r="J179" i="2"/>
  <c r="K179" i="2"/>
  <c r="L179" i="2"/>
  <c r="M179" i="2"/>
  <c r="N179" i="2"/>
  <c r="P179" i="2"/>
  <c r="Q179" i="2"/>
  <c r="R179" i="2"/>
  <c r="S179" i="2"/>
  <c r="T179" i="2"/>
  <c r="U179" i="2"/>
  <c r="I180" i="2"/>
  <c r="J180" i="2"/>
  <c r="K180" i="2"/>
  <c r="L180" i="2"/>
  <c r="M180" i="2"/>
  <c r="N180" i="2"/>
  <c r="P180" i="2"/>
  <c r="Q180" i="2"/>
  <c r="R180" i="2"/>
  <c r="S180" i="2"/>
  <c r="T180" i="2"/>
  <c r="U180" i="2"/>
  <c r="I181" i="2"/>
  <c r="J181" i="2"/>
  <c r="K181" i="2"/>
  <c r="L181" i="2"/>
  <c r="M181" i="2"/>
  <c r="N181" i="2"/>
  <c r="P181" i="2"/>
  <c r="Q181" i="2"/>
  <c r="R181" i="2"/>
  <c r="S181" i="2"/>
  <c r="T181" i="2"/>
  <c r="U181" i="2"/>
  <c r="I182" i="2"/>
  <c r="J182" i="2"/>
  <c r="K182" i="2"/>
  <c r="L182" i="2"/>
  <c r="M182" i="2"/>
  <c r="N182" i="2"/>
  <c r="P182" i="2"/>
  <c r="Q182" i="2"/>
  <c r="R182" i="2"/>
  <c r="S182" i="2"/>
  <c r="T182" i="2"/>
  <c r="U182" i="2"/>
  <c r="I183" i="2"/>
  <c r="J183" i="2"/>
  <c r="K183" i="2"/>
  <c r="L183" i="2"/>
  <c r="M183" i="2"/>
  <c r="N183" i="2"/>
  <c r="P183" i="2"/>
  <c r="Q183" i="2"/>
  <c r="R183" i="2"/>
  <c r="S183" i="2"/>
  <c r="T183" i="2"/>
  <c r="U183" i="2"/>
  <c r="I184" i="2"/>
  <c r="J184" i="2"/>
  <c r="K184" i="2"/>
  <c r="L184" i="2"/>
  <c r="M184" i="2"/>
  <c r="N184" i="2"/>
  <c r="P184" i="2"/>
  <c r="Q184" i="2"/>
  <c r="R184" i="2"/>
  <c r="S184" i="2"/>
  <c r="T184" i="2"/>
  <c r="U184" i="2"/>
  <c r="I185" i="2"/>
  <c r="J185" i="2"/>
  <c r="K185" i="2"/>
  <c r="L185" i="2"/>
  <c r="M185" i="2"/>
  <c r="N185" i="2"/>
  <c r="P185" i="2"/>
  <c r="Q185" i="2"/>
  <c r="R185" i="2"/>
  <c r="S185" i="2"/>
  <c r="T185" i="2"/>
  <c r="U185" i="2"/>
  <c r="I186" i="2"/>
  <c r="J186" i="2"/>
  <c r="K186" i="2"/>
  <c r="L186" i="2"/>
  <c r="M186" i="2"/>
  <c r="N186" i="2"/>
  <c r="P186" i="2"/>
  <c r="Q186" i="2"/>
  <c r="R186" i="2"/>
  <c r="S186" i="2"/>
  <c r="T186" i="2"/>
  <c r="U186" i="2"/>
  <c r="I187" i="2"/>
  <c r="J187" i="2"/>
  <c r="K187" i="2"/>
  <c r="L187" i="2"/>
  <c r="M187" i="2"/>
  <c r="N187" i="2"/>
  <c r="P187" i="2"/>
  <c r="Q187" i="2"/>
  <c r="R187" i="2"/>
  <c r="S187" i="2"/>
  <c r="T187" i="2"/>
  <c r="U187" i="2"/>
  <c r="I188" i="2"/>
  <c r="J188" i="2"/>
  <c r="K188" i="2"/>
  <c r="L188" i="2"/>
  <c r="M188" i="2"/>
  <c r="N188" i="2"/>
  <c r="P188" i="2"/>
  <c r="Q188" i="2"/>
  <c r="R188" i="2"/>
  <c r="S188" i="2"/>
  <c r="T188" i="2"/>
  <c r="U188" i="2"/>
  <c r="I189" i="2"/>
  <c r="J189" i="2"/>
  <c r="K189" i="2"/>
  <c r="L189" i="2"/>
  <c r="M189" i="2"/>
  <c r="N189" i="2"/>
  <c r="P189" i="2"/>
  <c r="Q189" i="2"/>
  <c r="R189" i="2"/>
  <c r="S189" i="2"/>
  <c r="T189" i="2"/>
  <c r="U189" i="2"/>
  <c r="I190" i="2"/>
  <c r="J190" i="2"/>
  <c r="K190" i="2"/>
  <c r="L190" i="2"/>
  <c r="M190" i="2"/>
  <c r="N190" i="2"/>
  <c r="P190" i="2"/>
  <c r="Q190" i="2"/>
  <c r="R190" i="2"/>
  <c r="S190" i="2"/>
  <c r="T190" i="2"/>
  <c r="U190" i="2"/>
  <c r="I191" i="2"/>
  <c r="J191" i="2"/>
  <c r="K191" i="2"/>
  <c r="L191" i="2"/>
  <c r="M191" i="2"/>
  <c r="N191" i="2"/>
  <c r="P191" i="2"/>
  <c r="Q191" i="2"/>
  <c r="R191" i="2"/>
  <c r="S191" i="2"/>
  <c r="T191" i="2"/>
  <c r="U191" i="2"/>
  <c r="I192" i="2"/>
  <c r="J192" i="2"/>
  <c r="K192" i="2"/>
  <c r="L192" i="2"/>
  <c r="M192" i="2"/>
  <c r="N192" i="2"/>
  <c r="P192" i="2"/>
  <c r="Q192" i="2"/>
  <c r="R192" i="2"/>
  <c r="S192" i="2"/>
  <c r="T192" i="2"/>
  <c r="U192" i="2"/>
  <c r="I193" i="2"/>
  <c r="J193" i="2"/>
  <c r="K193" i="2"/>
  <c r="L193" i="2"/>
  <c r="M193" i="2"/>
  <c r="N193" i="2"/>
  <c r="P193" i="2"/>
  <c r="Q193" i="2"/>
  <c r="R193" i="2"/>
  <c r="S193" i="2"/>
  <c r="T193" i="2"/>
  <c r="U193" i="2"/>
  <c r="I194" i="2"/>
  <c r="J194" i="2"/>
  <c r="K194" i="2"/>
  <c r="L194" i="2"/>
  <c r="M194" i="2"/>
  <c r="N194" i="2"/>
  <c r="P194" i="2"/>
  <c r="Q194" i="2"/>
  <c r="R194" i="2"/>
  <c r="S194" i="2"/>
  <c r="T194" i="2"/>
  <c r="U194" i="2"/>
  <c r="I195" i="2"/>
  <c r="J195" i="2"/>
  <c r="K195" i="2"/>
  <c r="L195" i="2"/>
  <c r="M195" i="2"/>
  <c r="N195" i="2"/>
  <c r="P195" i="2"/>
  <c r="Q195" i="2"/>
  <c r="R195" i="2"/>
  <c r="S195" i="2"/>
  <c r="T195" i="2"/>
  <c r="U195" i="2"/>
  <c r="I196" i="2"/>
  <c r="J196" i="2"/>
  <c r="K196" i="2"/>
  <c r="L196" i="2"/>
  <c r="M196" i="2"/>
  <c r="N196" i="2"/>
  <c r="P196" i="2"/>
  <c r="Q196" i="2"/>
  <c r="R196" i="2"/>
  <c r="S196" i="2"/>
  <c r="T196" i="2"/>
  <c r="U196" i="2"/>
  <c r="I197" i="2"/>
  <c r="J197" i="2"/>
  <c r="K197" i="2"/>
  <c r="L197" i="2"/>
  <c r="M197" i="2"/>
  <c r="N197" i="2"/>
  <c r="P197" i="2"/>
  <c r="Q197" i="2"/>
  <c r="R197" i="2"/>
  <c r="S197" i="2"/>
  <c r="T197" i="2"/>
  <c r="U197" i="2"/>
  <c r="I198" i="2"/>
  <c r="J198" i="2"/>
  <c r="K198" i="2"/>
  <c r="L198" i="2"/>
  <c r="M198" i="2"/>
  <c r="N198" i="2"/>
  <c r="P198" i="2"/>
  <c r="Q198" i="2"/>
  <c r="R198" i="2"/>
  <c r="S198" i="2"/>
  <c r="T198" i="2"/>
  <c r="U198" i="2"/>
  <c r="I199" i="2"/>
  <c r="J199" i="2"/>
  <c r="K199" i="2"/>
  <c r="L199" i="2"/>
  <c r="M199" i="2"/>
  <c r="N199" i="2"/>
  <c r="P199" i="2"/>
  <c r="Q199" i="2"/>
  <c r="R199" i="2"/>
  <c r="S199" i="2"/>
  <c r="T199" i="2"/>
  <c r="U199" i="2"/>
  <c r="I200" i="2"/>
  <c r="J200" i="2"/>
  <c r="K200" i="2"/>
  <c r="L200" i="2"/>
  <c r="M200" i="2"/>
  <c r="N200" i="2"/>
  <c r="P200" i="2"/>
  <c r="Q200" i="2"/>
  <c r="R200" i="2"/>
  <c r="S200" i="2"/>
  <c r="T200" i="2"/>
  <c r="U200" i="2"/>
  <c r="I201" i="2"/>
  <c r="J201" i="2"/>
  <c r="K201" i="2"/>
  <c r="L201" i="2"/>
  <c r="M201" i="2"/>
  <c r="N201" i="2"/>
  <c r="P201" i="2"/>
  <c r="Q201" i="2"/>
  <c r="R201" i="2"/>
  <c r="S201" i="2"/>
  <c r="T201" i="2"/>
  <c r="U201" i="2"/>
  <c r="I202" i="2"/>
  <c r="J202" i="2"/>
  <c r="K202" i="2"/>
  <c r="L202" i="2"/>
  <c r="M202" i="2"/>
  <c r="N202" i="2"/>
  <c r="P202" i="2"/>
  <c r="Q202" i="2"/>
  <c r="R202" i="2"/>
  <c r="S202" i="2"/>
  <c r="T202" i="2"/>
  <c r="U202" i="2"/>
  <c r="I203" i="2"/>
  <c r="J203" i="2"/>
  <c r="K203" i="2"/>
  <c r="L203" i="2"/>
  <c r="M203" i="2"/>
  <c r="N203" i="2"/>
  <c r="P203" i="2"/>
  <c r="Q203" i="2"/>
  <c r="R203" i="2"/>
  <c r="S203" i="2"/>
  <c r="T203" i="2"/>
  <c r="U203" i="2"/>
  <c r="I204" i="2"/>
  <c r="J204" i="2"/>
  <c r="K204" i="2"/>
  <c r="L204" i="2"/>
  <c r="M204" i="2"/>
  <c r="N204" i="2"/>
  <c r="P204" i="2"/>
  <c r="Q204" i="2"/>
  <c r="R204" i="2"/>
  <c r="S204" i="2"/>
  <c r="T204" i="2"/>
  <c r="U204" i="2"/>
  <c r="C19" i="5"/>
  <c r="A19" i="5"/>
  <c r="D19" i="5"/>
  <c r="X17" i="2"/>
  <c r="G17" i="2"/>
  <c r="C17" i="2"/>
  <c r="D17" i="2"/>
  <c r="E17" i="2"/>
  <c r="F17" i="2"/>
  <c r="A17" i="2"/>
  <c r="H20" i="5" l="1"/>
  <c r="G20" i="5"/>
  <c r="L18" i="2"/>
  <c r="S29" i="2"/>
  <c r="K18" i="2"/>
  <c r="R29" i="2"/>
  <c r="N18" i="2"/>
  <c r="U29" i="2"/>
  <c r="J18" i="2"/>
  <c r="Q29" i="2"/>
  <c r="M18" i="2"/>
  <c r="T29" i="2"/>
  <c r="D11" i="3"/>
  <c r="K11" i="3"/>
  <c r="O11" i="3"/>
  <c r="F12" i="3"/>
  <c r="M12" i="3"/>
  <c r="D13" i="3"/>
  <c r="K13" i="3"/>
  <c r="O13" i="3"/>
  <c r="F14" i="3"/>
  <c r="M14" i="3"/>
  <c r="D15" i="3"/>
  <c r="K15" i="3"/>
  <c r="O15" i="3"/>
  <c r="F16" i="3"/>
  <c r="M16" i="3"/>
  <c r="D17" i="3"/>
  <c r="K17" i="3"/>
  <c r="O17" i="3"/>
  <c r="F18" i="3"/>
  <c r="M18" i="3"/>
  <c r="D19" i="3"/>
  <c r="K19" i="3"/>
  <c r="O19" i="3"/>
  <c r="F20" i="3"/>
  <c r="M20" i="3"/>
  <c r="D21" i="3"/>
  <c r="K21" i="3"/>
  <c r="O21" i="3"/>
  <c r="F22" i="3"/>
  <c r="M22" i="3"/>
  <c r="D23" i="3"/>
  <c r="K23" i="3"/>
  <c r="O23" i="3"/>
  <c r="F24" i="3"/>
  <c r="M24" i="3"/>
  <c r="D25" i="3"/>
  <c r="K25" i="3"/>
  <c r="O25" i="3"/>
  <c r="F26" i="3"/>
  <c r="M26" i="3"/>
  <c r="D27" i="3"/>
  <c r="K27" i="3"/>
  <c r="O27" i="3"/>
  <c r="F28" i="3"/>
  <c r="M28" i="3"/>
  <c r="D29" i="3"/>
  <c r="K29" i="3"/>
  <c r="O29" i="3"/>
  <c r="F30" i="3"/>
  <c r="M30" i="3"/>
  <c r="D31" i="3"/>
  <c r="K31" i="3"/>
  <c r="O31" i="3"/>
  <c r="F32" i="3"/>
  <c r="M32" i="3"/>
  <c r="D33" i="3"/>
  <c r="K33" i="3"/>
  <c r="O33" i="3"/>
  <c r="F34" i="3"/>
  <c r="M34" i="3"/>
  <c r="D35" i="3"/>
  <c r="K35" i="3"/>
  <c r="O35" i="3"/>
  <c r="F36" i="3"/>
  <c r="M36" i="3"/>
  <c r="D37" i="3"/>
  <c r="K37" i="3"/>
  <c r="O37" i="3"/>
  <c r="F38" i="3"/>
  <c r="M38" i="3"/>
  <c r="D39" i="3"/>
  <c r="K39" i="3"/>
  <c r="O39" i="3"/>
  <c r="F40" i="3"/>
  <c r="M40" i="3"/>
  <c r="D41" i="3"/>
  <c r="K41" i="3"/>
  <c r="O41" i="3"/>
  <c r="F42" i="3"/>
  <c r="M42" i="3"/>
  <c r="D43" i="3"/>
  <c r="K43" i="3"/>
  <c r="O43" i="3"/>
  <c r="F44" i="3"/>
  <c r="M44" i="3"/>
  <c r="D45" i="3"/>
  <c r="K45" i="3"/>
  <c r="O45" i="3"/>
  <c r="E11" i="3"/>
  <c r="L11" i="3"/>
  <c r="C12" i="3"/>
  <c r="G12" i="3"/>
  <c r="N12" i="3"/>
  <c r="E13" i="3"/>
  <c r="L13" i="3"/>
  <c r="C14" i="3"/>
  <c r="G14" i="3"/>
  <c r="N14" i="3"/>
  <c r="E15" i="3"/>
  <c r="L15" i="3"/>
  <c r="C16" i="3"/>
  <c r="G16" i="3"/>
  <c r="N16" i="3"/>
  <c r="E17" i="3"/>
  <c r="L17" i="3"/>
  <c r="C18" i="3"/>
  <c r="G18" i="3"/>
  <c r="N18" i="3"/>
  <c r="E19" i="3"/>
  <c r="L19" i="3"/>
  <c r="C20" i="3"/>
  <c r="G20" i="3"/>
  <c r="N20" i="3"/>
  <c r="E21" i="3"/>
  <c r="L21" i="3"/>
  <c r="C22" i="3"/>
  <c r="G22" i="3"/>
  <c r="N22" i="3"/>
  <c r="E23" i="3"/>
  <c r="L23" i="3"/>
  <c r="C24" i="3"/>
  <c r="G24" i="3"/>
  <c r="N24" i="3"/>
  <c r="E25" i="3"/>
  <c r="L25" i="3"/>
  <c r="C26" i="3"/>
  <c r="G26" i="3"/>
  <c r="N26" i="3"/>
  <c r="E27" i="3"/>
  <c r="L27" i="3"/>
  <c r="C28" i="3"/>
  <c r="G28" i="3"/>
  <c r="N28" i="3"/>
  <c r="E29" i="3"/>
  <c r="L29" i="3"/>
  <c r="C30" i="3"/>
  <c r="G30" i="3"/>
  <c r="N30" i="3"/>
  <c r="E31" i="3"/>
  <c r="L31" i="3"/>
  <c r="C32" i="3"/>
  <c r="G32" i="3"/>
  <c r="N32" i="3"/>
  <c r="E33" i="3"/>
  <c r="L33" i="3"/>
  <c r="C34" i="3"/>
  <c r="G34" i="3"/>
  <c r="N34" i="3"/>
  <c r="E35" i="3"/>
  <c r="L35" i="3"/>
  <c r="C36" i="3"/>
  <c r="G36" i="3"/>
  <c r="N36" i="3"/>
  <c r="E37" i="3"/>
  <c r="L37" i="3"/>
  <c r="C38" i="3"/>
  <c r="G38" i="3"/>
  <c r="N38" i="3"/>
  <c r="E39" i="3"/>
  <c r="L39" i="3"/>
  <c r="C40" i="3"/>
  <c r="G40" i="3"/>
  <c r="N40" i="3"/>
  <c r="E41" i="3"/>
  <c r="L41" i="3"/>
  <c r="C42" i="3"/>
  <c r="G42" i="3"/>
  <c r="N42" i="3"/>
  <c r="E43" i="3"/>
  <c r="L43" i="3"/>
  <c r="C44" i="3"/>
  <c r="G44" i="3"/>
  <c r="N44" i="3"/>
  <c r="E45" i="3"/>
  <c r="L45" i="3"/>
  <c r="F11" i="3"/>
  <c r="M11" i="3"/>
  <c r="D12" i="3"/>
  <c r="K12" i="3"/>
  <c r="O12" i="3"/>
  <c r="F13" i="3"/>
  <c r="M13" i="3"/>
  <c r="D14" i="3"/>
  <c r="K14" i="3"/>
  <c r="O14" i="3"/>
  <c r="F15" i="3"/>
  <c r="M15" i="3"/>
  <c r="D16" i="3"/>
  <c r="K16" i="3"/>
  <c r="O16" i="3"/>
  <c r="F17" i="3"/>
  <c r="M17" i="3"/>
  <c r="D18" i="3"/>
  <c r="K18" i="3"/>
  <c r="O18" i="3"/>
  <c r="F19" i="3"/>
  <c r="M19" i="3"/>
  <c r="D20" i="3"/>
  <c r="K20" i="3"/>
  <c r="O20" i="3"/>
  <c r="F21" i="3"/>
  <c r="M21" i="3"/>
  <c r="D22" i="3"/>
  <c r="K22" i="3"/>
  <c r="O22" i="3"/>
  <c r="F23" i="3"/>
  <c r="M23" i="3"/>
  <c r="D24" i="3"/>
  <c r="K24" i="3"/>
  <c r="O24" i="3"/>
  <c r="F25" i="3"/>
  <c r="M25" i="3"/>
  <c r="D26" i="3"/>
  <c r="K26" i="3"/>
  <c r="O26" i="3"/>
  <c r="F27" i="3"/>
  <c r="M27" i="3"/>
  <c r="D28" i="3"/>
  <c r="K28" i="3"/>
  <c r="O28" i="3"/>
  <c r="F29" i="3"/>
  <c r="M29" i="3"/>
  <c r="D30" i="3"/>
  <c r="K30" i="3"/>
  <c r="O30" i="3"/>
  <c r="F31" i="3"/>
  <c r="M31" i="3"/>
  <c r="D32" i="3"/>
  <c r="K32" i="3"/>
  <c r="O32" i="3"/>
  <c r="F33" i="3"/>
  <c r="M33" i="3"/>
  <c r="D34" i="3"/>
  <c r="K34" i="3"/>
  <c r="O34" i="3"/>
  <c r="F35" i="3"/>
  <c r="M35" i="3"/>
  <c r="D36" i="3"/>
  <c r="K36" i="3"/>
  <c r="O36" i="3"/>
  <c r="F37" i="3"/>
  <c r="M37" i="3"/>
  <c r="D38" i="3"/>
  <c r="K38" i="3"/>
  <c r="O38" i="3"/>
  <c r="F39" i="3"/>
  <c r="M39" i="3"/>
  <c r="D40" i="3"/>
  <c r="K40" i="3"/>
  <c r="O40" i="3"/>
  <c r="F41" i="3"/>
  <c r="M41" i="3"/>
  <c r="D42" i="3"/>
  <c r="K42" i="3"/>
  <c r="O42" i="3"/>
  <c r="F43" i="3"/>
  <c r="M43" i="3"/>
  <c r="D44" i="3"/>
  <c r="K44" i="3"/>
  <c r="O44" i="3"/>
  <c r="F45" i="3"/>
  <c r="M45" i="3"/>
  <c r="C11" i="3"/>
  <c r="G11" i="3"/>
  <c r="N11" i="3"/>
  <c r="E12" i="3"/>
  <c r="L12" i="3"/>
  <c r="C13" i="3"/>
  <c r="G13" i="3"/>
  <c r="N13" i="3"/>
  <c r="E14" i="3"/>
  <c r="L14" i="3"/>
  <c r="C15" i="3"/>
  <c r="G15" i="3"/>
  <c r="N15" i="3"/>
  <c r="E16" i="3"/>
  <c r="L16" i="3"/>
  <c r="C17" i="3"/>
  <c r="G17" i="3"/>
  <c r="N17" i="3"/>
  <c r="E18" i="3"/>
  <c r="L18" i="3"/>
  <c r="C19" i="3"/>
  <c r="G19" i="3"/>
  <c r="N19" i="3"/>
  <c r="E20" i="3"/>
  <c r="L20" i="3"/>
  <c r="C21" i="3"/>
  <c r="G21" i="3"/>
  <c r="N21" i="3"/>
  <c r="E22" i="3"/>
  <c r="L22" i="3"/>
  <c r="C23" i="3"/>
  <c r="G23" i="3"/>
  <c r="N23" i="3"/>
  <c r="E24" i="3"/>
  <c r="L24" i="3"/>
  <c r="C25" i="3"/>
  <c r="G25" i="3"/>
  <c r="N25" i="3"/>
  <c r="E26" i="3"/>
  <c r="L26" i="3"/>
  <c r="C27" i="3"/>
  <c r="G27" i="3"/>
  <c r="N27" i="3"/>
  <c r="E28" i="3"/>
  <c r="L28" i="3"/>
  <c r="C29" i="3"/>
  <c r="G29" i="3"/>
  <c r="N29" i="3"/>
  <c r="E30" i="3"/>
  <c r="L30" i="3"/>
  <c r="C31" i="3"/>
  <c r="G31" i="3"/>
  <c r="N31" i="3"/>
  <c r="E32" i="3"/>
  <c r="L32" i="3"/>
  <c r="C33" i="3"/>
  <c r="G33" i="3"/>
  <c r="N33" i="3"/>
  <c r="E34" i="3"/>
  <c r="L34" i="3"/>
  <c r="C35" i="3"/>
  <c r="G35" i="3"/>
  <c r="N35" i="3"/>
  <c r="E36" i="3"/>
  <c r="L36" i="3"/>
  <c r="C37" i="3"/>
  <c r="G37" i="3"/>
  <c r="N37" i="3"/>
  <c r="E38" i="3"/>
  <c r="L38" i="3"/>
  <c r="C39" i="3"/>
  <c r="G39" i="3"/>
  <c r="N39" i="3"/>
  <c r="E40" i="3"/>
  <c r="L40" i="3"/>
  <c r="C41" i="3"/>
  <c r="G41" i="3"/>
  <c r="N41" i="3"/>
  <c r="E42" i="3"/>
  <c r="L42" i="3"/>
  <c r="C43" i="3"/>
  <c r="G43" i="3"/>
  <c r="N43" i="3"/>
  <c r="E44" i="3"/>
  <c r="L44" i="3"/>
  <c r="C45" i="3"/>
  <c r="G45" i="3"/>
  <c r="N45" i="3"/>
  <c r="E38" i="4" l="1"/>
  <c r="D38" i="4"/>
  <c r="I38" i="4" s="1"/>
  <c r="C38" i="4"/>
  <c r="E37" i="4"/>
  <c r="D37" i="4"/>
  <c r="I37" i="4" s="1"/>
  <c r="C37" i="4"/>
  <c r="E36" i="4"/>
  <c r="D36" i="4"/>
  <c r="I36" i="4" s="1"/>
  <c r="C36" i="4"/>
  <c r="E35" i="4"/>
  <c r="D35" i="4"/>
  <c r="I35" i="4" s="1"/>
  <c r="C35" i="4"/>
  <c r="E34" i="4"/>
  <c r="D34" i="4"/>
  <c r="I34" i="4" s="1"/>
  <c r="C34" i="4"/>
  <c r="E33" i="4"/>
  <c r="D33" i="4"/>
  <c r="I33" i="4" s="1"/>
  <c r="C33" i="4"/>
  <c r="E32" i="4"/>
  <c r="D32" i="4"/>
  <c r="I32" i="4" s="1"/>
  <c r="C32" i="4"/>
  <c r="E31" i="4"/>
  <c r="D31" i="4"/>
  <c r="I31" i="4" s="1"/>
  <c r="C31" i="4"/>
  <c r="E30" i="4"/>
  <c r="D30" i="4"/>
  <c r="I30" i="4" s="1"/>
  <c r="C30" i="4"/>
  <c r="E29" i="4"/>
  <c r="D29" i="4"/>
  <c r="I29" i="4" s="1"/>
  <c r="C29" i="4"/>
  <c r="E28" i="4"/>
  <c r="D28" i="4"/>
  <c r="I28" i="4" s="1"/>
  <c r="C28" i="4"/>
  <c r="E27" i="4"/>
  <c r="D27" i="4"/>
  <c r="I27" i="4" s="1"/>
  <c r="C27" i="4"/>
  <c r="E26" i="4"/>
  <c r="D26" i="4"/>
  <c r="I26" i="4" s="1"/>
  <c r="C26" i="4"/>
  <c r="E25" i="4"/>
  <c r="D25" i="4"/>
  <c r="I25" i="4" s="1"/>
  <c r="C25" i="4"/>
  <c r="E24" i="4"/>
  <c r="D24" i="4"/>
  <c r="I24" i="4" s="1"/>
  <c r="C24" i="4"/>
  <c r="E23" i="4"/>
  <c r="D23" i="4"/>
  <c r="I23" i="4" s="1"/>
  <c r="C23" i="4"/>
  <c r="E22" i="4"/>
  <c r="D22" i="4"/>
  <c r="I22" i="4" s="1"/>
  <c r="C22" i="4"/>
  <c r="E21" i="4"/>
  <c r="D21" i="4"/>
  <c r="I21" i="4" s="1"/>
  <c r="C21" i="4"/>
  <c r="E20" i="4"/>
  <c r="D20" i="4"/>
  <c r="I20" i="4" s="1"/>
  <c r="C20" i="4"/>
  <c r="E19" i="4"/>
  <c r="D19" i="4"/>
  <c r="I19" i="4" s="1"/>
  <c r="C19" i="4"/>
  <c r="E18" i="4"/>
  <c r="D18" i="4"/>
  <c r="I18" i="4" s="1"/>
  <c r="C18" i="4"/>
  <c r="E17" i="4"/>
  <c r="D17" i="4"/>
  <c r="I17" i="4" s="1"/>
  <c r="C17" i="4"/>
  <c r="E16" i="4"/>
  <c r="D16" i="4"/>
  <c r="I16" i="4" s="1"/>
  <c r="C16" i="4"/>
  <c r="E15" i="4"/>
  <c r="D15" i="4"/>
  <c r="I15" i="4" s="1"/>
  <c r="C15" i="4"/>
  <c r="E14" i="4"/>
  <c r="D14" i="4"/>
  <c r="I14" i="4" s="1"/>
  <c r="C14" i="4"/>
  <c r="E13" i="4"/>
  <c r="D13" i="4"/>
  <c r="I13" i="4" s="1"/>
  <c r="C13" i="4"/>
  <c r="E12" i="4"/>
  <c r="D12" i="4"/>
  <c r="I12" i="4" s="1"/>
  <c r="C12" i="4"/>
  <c r="E11" i="4"/>
  <c r="D11" i="4"/>
  <c r="I11" i="4" s="1"/>
  <c r="C11" i="4"/>
  <c r="E10" i="4"/>
  <c r="D10" i="4"/>
  <c r="I10" i="4" s="1"/>
  <c r="C10" i="4"/>
  <c r="E9" i="4"/>
  <c r="D9" i="4"/>
  <c r="I9" i="4" s="1"/>
  <c r="C9" i="4"/>
  <c r="E8" i="4"/>
  <c r="D8" i="4"/>
  <c r="I8" i="4" s="1"/>
  <c r="C8" i="4"/>
  <c r="E7" i="4"/>
  <c r="D7" i="4"/>
  <c r="I7" i="4" s="1"/>
  <c r="C7" i="4"/>
  <c r="E6" i="4"/>
  <c r="D6" i="4"/>
  <c r="I6" i="4" s="1"/>
  <c r="C6" i="4"/>
  <c r="E5" i="4"/>
  <c r="D5" i="4"/>
  <c r="I5" i="4" s="1"/>
  <c r="C5" i="4"/>
  <c r="E4" i="4"/>
  <c r="D4" i="4"/>
  <c r="I4" i="4" s="1"/>
  <c r="C4" i="4"/>
</calcChain>
</file>

<file path=xl/sharedStrings.xml><?xml version="1.0" encoding="utf-8"?>
<sst xmlns="http://schemas.openxmlformats.org/spreadsheetml/2006/main" count="339" uniqueCount="113">
  <si>
    <t xml:space="preserve"> </t>
  </si>
  <si>
    <t>Ticker</t>
  </si>
  <si>
    <t>2007=100</t>
  </si>
  <si>
    <t>Industry - NAICS</t>
  </si>
  <si>
    <t>INDUSTRY GROUPS</t>
  </si>
  <si>
    <t>Manufacturing</t>
  </si>
  <si>
    <t>Mining</t>
  </si>
  <si>
    <t>Utilities</t>
  </si>
  <si>
    <t>Date</t>
  </si>
  <si>
    <t>PX_LAST</t>
  </si>
  <si>
    <t xml:space="preserve"> Utilities</t>
  </si>
  <si>
    <t>Utilities Electric</t>
  </si>
  <si>
    <t>IP Index</t>
  </si>
  <si>
    <t>IPMG Index</t>
  </si>
  <si>
    <t>IPMUMNG Index</t>
  </si>
  <si>
    <t>IPMUUTIL Index</t>
  </si>
  <si>
    <t>IPMUELEC Index</t>
  </si>
  <si>
    <t>IPMUGAS Index</t>
  </si>
  <si>
    <t>IPMGNAIC Index</t>
  </si>
  <si>
    <t>IGMDDRBL Index</t>
  </si>
  <si>
    <t>IGMDLUMB Index</t>
  </si>
  <si>
    <t>IGMDSTON Index</t>
  </si>
  <si>
    <t>CMN1CPSA Index</t>
  </si>
  <si>
    <t>CMN1CSA1 Index</t>
  </si>
  <si>
    <t>CMN1CSA2 Index</t>
  </si>
  <si>
    <t>IGMDPRIM Index</t>
  </si>
  <si>
    <t>IGMDFABR Index</t>
  </si>
  <si>
    <t>IGMDIMAC Index</t>
  </si>
  <si>
    <t>IGMDINST Index</t>
  </si>
  <si>
    <t>IGMDEMAC Index</t>
  </si>
  <si>
    <t>IGMDTREQ Index</t>
  </si>
  <si>
    <t>Other Manufacturing Non-NAICS</t>
  </si>
  <si>
    <t xml:space="preserve">  Manufacturing</t>
  </si>
  <si>
    <t xml:space="preserve">    Manufacturing NAICS</t>
  </si>
  <si>
    <t xml:space="preserve">      Durable Manufacturing</t>
  </si>
  <si>
    <t xml:space="preserve">        Wood Product Manufacturing</t>
  </si>
  <si>
    <t xml:space="preserve">      Nonmetallic Mineral Product Manufa</t>
  </si>
  <si>
    <t xml:space="preserve">        Cement and Concrete Product</t>
  </si>
  <si>
    <t xml:space="preserve">           Cement</t>
  </si>
  <si>
    <t xml:space="preserve">           Concrete and Product</t>
  </si>
  <si>
    <t xml:space="preserve">        Primary Metal Manufacturing</t>
  </si>
  <si>
    <t xml:space="preserve">        Fabricated Metal Product Manufactu</t>
  </si>
  <si>
    <t xml:space="preserve">        Machinery Manufacturing</t>
  </si>
  <si>
    <t xml:space="preserve">        Computer and Electronic Product M</t>
  </si>
  <si>
    <t xml:space="preserve">        Electrical Equipment, Appliance, an</t>
  </si>
  <si>
    <t xml:space="preserve">     Transportation Equipament</t>
  </si>
  <si>
    <t xml:space="preserve">        Motor Vehicles</t>
  </si>
  <si>
    <t xml:space="preserve">        Motor Vehicle Parts Manuf</t>
  </si>
  <si>
    <t xml:space="preserve">   Nondurable Manufacturing</t>
  </si>
  <si>
    <t xml:space="preserve">      Furniture and Related Produ</t>
  </si>
  <si>
    <t xml:space="preserve">      Aerospace and Miscellaneou</t>
  </si>
  <si>
    <t xml:space="preserve">      Miscellaneous Manufacturing</t>
  </si>
  <si>
    <t xml:space="preserve">      Food, Beverage and Tobacc</t>
  </si>
  <si>
    <t xml:space="preserve">     Textile and Product Mills Ma</t>
  </si>
  <si>
    <t xml:space="preserve">     Apparel and Leather Manufa</t>
  </si>
  <si>
    <t xml:space="preserve">     Apparel Manufacturing</t>
  </si>
  <si>
    <t xml:space="preserve">     Paper Manufacturing</t>
  </si>
  <si>
    <t xml:space="preserve">     Printing and Related Suppor</t>
  </si>
  <si>
    <t xml:space="preserve">     Chemical Manufacturing</t>
  </si>
  <si>
    <t xml:space="preserve">     Petroleum and Coal Product</t>
  </si>
  <si>
    <t xml:space="preserve">      Plastics and Rubber Produc</t>
  </si>
  <si>
    <t>IPNEMOTV Index</t>
  </si>
  <si>
    <t>IPNEMOTP Index</t>
  </si>
  <si>
    <t>IGMDAERO Index</t>
  </si>
  <si>
    <t>IGMDFURN Index</t>
  </si>
  <si>
    <t>IGMDMISC Index</t>
  </si>
  <si>
    <t>IGMNNOND Index</t>
  </si>
  <si>
    <t>IGMNFOOD Index</t>
  </si>
  <si>
    <t>IGMNTEXT Index</t>
  </si>
  <si>
    <t>IGMNAPPL Index</t>
  </si>
  <si>
    <t>IGMNCLTH Index</t>
  </si>
  <si>
    <t>IGMNPAPR Index</t>
  </si>
  <si>
    <t>IGMNPRIN Index</t>
  </si>
  <si>
    <t>IGMNPETR Index</t>
  </si>
  <si>
    <t>IGMNCHEM Index</t>
  </si>
  <si>
    <t>IGMNRUBB Index</t>
  </si>
  <si>
    <t>IPMGOTHR Index</t>
  </si>
  <si>
    <t>CHG_PCT_1M</t>
  </si>
  <si>
    <t>CHG_PCT_6M</t>
  </si>
  <si>
    <t>CHG_PCT_3M</t>
  </si>
  <si>
    <t>CHG_PCT_1YR</t>
  </si>
  <si>
    <t>1 MES</t>
  </si>
  <si>
    <t>3 MESES</t>
  </si>
  <si>
    <t>6 MESES</t>
  </si>
  <si>
    <t>1 AÑO</t>
  </si>
  <si>
    <t>Sintesis desempeño Producción Industrial por sectores</t>
  </si>
  <si>
    <t>Cambios porcentuales</t>
  </si>
  <si>
    <t>CHG_PCT_2YR</t>
  </si>
  <si>
    <t>2 AÑO</t>
  </si>
  <si>
    <t xml:space="preserve"> Utilities Natural Gas, r</t>
  </si>
  <si>
    <t>CPTICHNG Index</t>
  </si>
  <si>
    <t>Utilización de Capacidad Instalada</t>
  </si>
  <si>
    <t>1. Desempeño por sector (La escala de color mide verticalmente)</t>
  </si>
  <si>
    <t>1. Expansión mensual promedio en el periodo (escalas de color horizontales)</t>
  </si>
  <si>
    <t xml:space="preserve">Manufactura </t>
  </si>
  <si>
    <t>Servicios</t>
  </si>
  <si>
    <t>Servicio Electrico</t>
  </si>
  <si>
    <t xml:space="preserve">      Food, Beverage and Tobacco</t>
  </si>
  <si>
    <t xml:space="preserve">     Textile and Product Mills Manufacturing</t>
  </si>
  <si>
    <t xml:space="preserve">     Apparel and Leather Manufacturing</t>
  </si>
  <si>
    <t>Utilities electric</t>
  </si>
  <si>
    <t>Utilities Natural Gas</t>
  </si>
  <si>
    <t xml:space="preserve">  Utilities electric</t>
  </si>
  <si>
    <t xml:space="preserve">  Utilities Natural Gas</t>
  </si>
  <si>
    <t>Minería</t>
  </si>
  <si>
    <t>Servicio: Gas, eje der.</t>
  </si>
  <si>
    <t>Prom 3 MESES</t>
  </si>
  <si>
    <t>Motor Vehicles</t>
  </si>
  <si>
    <t>Transportation Equipament</t>
  </si>
  <si>
    <t>Motor Vehicle Parts Manuf</t>
  </si>
  <si>
    <t>Transporte</t>
  </si>
  <si>
    <t>Vehículos</t>
  </si>
  <si>
    <t>Autopartes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</si>
</sst>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0" fillId="6" borderId="0" xfId="0" applyFill="1"/>
    <xf numFmtId="164" fontId="3" fillId="0" borderId="0" xfId="1" applyNumberFormat="1" applyFont="1"/>
    <xf numFmtId="0" fontId="2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wrapText="1"/>
    </xf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</v>
        <stp/>
        <stp>##V3_BDPV12</stp>
        <stp>IGMNFOOD Index</stp>
        <stp>CHG_PCT_6M</stp>
        <stp>[Prod Industrial Detalle.xlsx]Por Sectores!R32C13</stp>
        <tr r="M32" s="3"/>
      </tp>
      <tp>
        <v>0.3</v>
        <stp/>
        <stp>##V3_BDPV12</stp>
        <stp>IGMNFOOD Index</stp>
        <stp>CHG_PCT_3M</stp>
        <stp>[Prod Industrial Detalle.xlsx]Por Sectores!R32C12</stp>
        <tr r="L32" s="3"/>
      </tp>
      <tp>
        <v>-0.5</v>
        <stp/>
        <stp>##V3_BDPV12</stp>
        <stp>IGMNFOOD Index</stp>
        <stp>CHG_PCT_1M</stp>
        <stp>[Prod Industrial Detalle.xlsx]Por Sectores!R32C11</stp>
        <tr r="K32" s="3"/>
      </tp>
      <tp>
        <v>1.1000000000000001</v>
        <stp/>
        <stp>##V3_BDPV12</stp>
        <stp>IGMDFABR Index</stp>
        <stp>CHG_PCT_6M</stp>
        <stp>[Prod Industrial Detalle.xlsx]Por Sectores!R21C13</stp>
        <tr r="M21" s="3"/>
      </tp>
      <tp>
        <v>-0.8</v>
        <stp/>
        <stp>##V3_BDPV12</stp>
        <stp>IGMDFABR Index</stp>
        <stp>CHG_PCT_3M</stp>
        <stp>[Prod Industrial Detalle.xlsx]Por Sectores!R21C12</stp>
        <tr r="L21" s="3"/>
      </tp>
      <tp>
        <v>-0.7</v>
        <stp/>
        <stp>##V3_BDPV12</stp>
        <stp>IGMDFABR Index</stp>
        <stp>CHG_PCT_1M</stp>
        <stp>[Prod Industrial Detalle.xlsx]Por Sectores!R21C11</stp>
        <tr r="K21" s="3"/>
      </tp>
      <tp>
        <v>-0.2</v>
        <stp/>
        <stp>##V3_BDPV12</stp>
        <stp>IGMDFURN Index</stp>
        <stp>CHG_PCT_6M</stp>
        <stp>[Prod Industrial Detalle.xlsx]Por Sectores!R29C13</stp>
        <tr r="M29" s="3"/>
      </tp>
      <tp>
        <v>-0.4</v>
        <stp/>
        <stp>##V3_BDPV12</stp>
        <stp>IGMDFURN Index</stp>
        <stp>CHG_PCT_3M</stp>
        <stp>[Prod Industrial Detalle.xlsx]Por Sectores!R29C12</stp>
        <tr r="L29" s="3"/>
      </tp>
      <tp>
        <v>-0.2</v>
        <stp/>
        <stp>##V3_BDPV12</stp>
        <stp>IGMDFURN Index</stp>
        <stp>CHG_PCT_1M</stp>
        <stp>[Prod Industrial Detalle.xlsx]Por Sectores!R29C11</stp>
        <tr r="K29" s="3"/>
      </tp>
      <tp>
        <v>-0.8</v>
        <stp/>
        <stp>##V3_BDPV12</stp>
        <stp>IGMDDRBL Index</stp>
        <stp>CHG_PCT_1M</stp>
        <stp>[Prod Industrial Detalle.xlsx]Por Sectores!R14C11</stp>
        <tr r="K14" s="3"/>
      </tp>
      <tp>
        <v>-0.5</v>
        <stp/>
        <stp>##V3_BDPV12</stp>
        <stp>IGMDDRBL Index</stp>
        <stp>CHG_PCT_3M</stp>
        <stp>[Prod Industrial Detalle.xlsx]Por Sectores!R14C12</stp>
        <tr r="L14" s="3"/>
      </tp>
      <tp>
        <v>0.9</v>
        <stp/>
        <stp>##V3_BDPV12</stp>
        <stp>IGMDDRBL Index</stp>
        <stp>CHG_PCT_6M</stp>
        <stp>[Prod Industrial Detalle.xlsx]Por Sectores!R14C13</stp>
        <tr r="M14" s="3"/>
      </tp>
      <tp>
        <v>-1.6</v>
        <stp/>
        <stp>##V3_BDPV12</stp>
        <stp>IGMDEMAC Index</stp>
        <stp>CHG_PCT_1M</stp>
        <stp>[Prod Industrial Detalle.xlsx]Por Sectores!R24C11</stp>
        <tr r="K24" s="3"/>
      </tp>
      <tp>
        <v>-0.4</v>
        <stp/>
        <stp>##V3_BDPV12</stp>
        <stp>IGMDEMAC Index</stp>
        <stp>CHG_PCT_3M</stp>
        <stp>[Prod Industrial Detalle.xlsx]Por Sectores!R24C12</stp>
        <tr r="L24" s="3"/>
      </tp>
      <tp>
        <v>-0.4</v>
        <stp/>
        <stp>##V3_BDPV12</stp>
        <stp>IGMDEMAC Index</stp>
        <stp>CHG_PCT_6M</stp>
        <stp>[Prod Industrial Detalle.xlsx]Por Sectores!R24C13</stp>
        <tr r="M24" s="3"/>
      </tp>
      <tp>
        <v>8</v>
        <stp/>
        <stp>##V3_BDPV12</stp>
        <stp>IPMUELEC Index</stp>
        <stp>CHG_PCT_3M</stp>
        <stp>[Prod Industrial Detalle.xlsx]Por Sectores!R44C12</stp>
        <tr r="L44" s="3"/>
      </tp>
      <tp>
        <v>2.2999999999999998</v>
        <stp/>
        <stp>##V3_BDPV12</stp>
        <stp>IPMUELEC Index</stp>
        <stp>CHG_PCT_6M</stp>
        <stp>[Prod Industrial Detalle.xlsx]Por Sectores!R44C13</stp>
        <tr r="M44" s="3"/>
      </tp>
      <tp>
        <v>-0.7</v>
        <stp/>
        <stp>##V3_BDPV12</stp>
        <stp>IPMUELEC Index</stp>
        <stp>CHG_PCT_1M</stp>
        <stp>[Prod Industrial Detalle.xlsx]Por Sectores!R44C11</stp>
        <tr r="K44" s="3"/>
      </tp>
      <tp>
        <v>1</v>
        <stp/>
        <stp>##V3_BDPV12</stp>
        <stp>IGMNCHEM Index</stp>
        <stp>CHG_PCT_1M</stp>
        <stp>[Prod Industrial Detalle.xlsx]Por Sectores!R39C11</stp>
        <tr r="K39" s="3"/>
      </tp>
      <tp>
        <v>-0.3</v>
        <stp/>
        <stp>##V3_BDPV12</stp>
        <stp>IGMNCHEM Index</stp>
        <stp>CHG_PCT_6M</stp>
        <stp>[Prod Industrial Detalle.xlsx]Por Sectores!R39C13</stp>
        <tr r="M39" s="3"/>
      </tp>
      <tp>
        <v>0.6</v>
        <stp/>
        <stp>##V3_BDPV12</stp>
        <stp>IGMNCHEM Index</stp>
        <stp>CHG_PCT_3M</stp>
        <stp>[Prod Industrial Detalle.xlsx]Por Sectores!R39C12</stp>
        <tr r="L39" s="3"/>
      </tp>
      <tp>
        <v>1.1651</v>
        <stp/>
        <stp>##V3_BDPV12</stp>
        <stp>IGMNCLTH Index</stp>
        <stp>CHG_PCT_1M</stp>
        <stp>[Prod Industrial Detalle.xlsx]Por Sectores!R35C11</stp>
        <tr r="K35" s="3"/>
      </tp>
      <tp>
        <v>-4.8452000000000002</v>
        <stp/>
        <stp>##V3_BDPV12</stp>
        <stp>IGMNCLTH Index</stp>
        <stp>CHG_PCT_3M</stp>
        <stp>[Prod Industrial Detalle.xlsx]Por Sectores!R35C12</stp>
        <tr r="L35" s="3"/>
      </tp>
      <tp>
        <v>-7.3444000000000003</v>
        <stp/>
        <stp>##V3_BDPV12</stp>
        <stp>IGMNCLTH Index</stp>
        <stp>CHG_PCT_6M</stp>
        <stp>[Prod Industrial Detalle.xlsx]Por Sectores!R35C13</stp>
        <tr r="M35" s="3"/>
      </tp>
      <tp>
        <v>-1.8</v>
        <stp/>
        <stp>##V3_BDPV12</stp>
        <stp>IGMDAERO Index</stp>
        <stp>CHG_PCT_6M</stp>
        <stp>[Prod Industrial Detalle.xlsx]Por Sectores!R28C13</stp>
        <tr r="M28" s="3"/>
      </tp>
      <tp>
        <v>-0.3</v>
        <stp/>
        <stp>##V3_BDPV12</stp>
        <stp>IGMDAERO Index</stp>
        <stp>CHG_PCT_3M</stp>
        <stp>[Prod Industrial Detalle.xlsx]Por Sectores!R28C12</stp>
        <tr r="L28" s="3"/>
      </tp>
      <tp>
        <v>0</v>
        <stp/>
        <stp>##V3_BDPV12</stp>
        <stp>IGMDAERO Index</stp>
        <stp>CHG_PCT_1M</stp>
        <stp>[Prod Industrial Detalle.xlsx]Por Sectores!R28C11</stp>
        <tr r="K28" s="3"/>
      </tp>
      <tp>
        <v>0.8</v>
        <stp/>
        <stp>##V3_BDPV12</stp>
        <stp>IGMNAPPL Index</stp>
        <stp>CHG_PCT_1M</stp>
        <stp>[Prod Industrial Detalle.xlsx]Por Sectores!R34C11</stp>
        <tr r="K34" s="3"/>
      </tp>
      <tp>
        <v>-2.9</v>
        <stp/>
        <stp>##V3_BDPV12</stp>
        <stp>IGMNAPPL Index</stp>
        <stp>CHG_PCT_3M</stp>
        <stp>[Prod Industrial Detalle.xlsx]Por Sectores!R34C12</stp>
        <tr r="L34" s="3"/>
      </tp>
      <tp>
        <v>-5.5</v>
        <stp/>
        <stp>##V3_BDPV12</stp>
        <stp>IGMNAPPL Index</stp>
        <stp>CHG_PCT_6M</stp>
        <stp>[Prod Industrial Detalle.xlsx]Por Sectores!R34C13</stp>
        <tr r="M34" s="3"/>
      </tp>
      <tp>
        <v>0.5</v>
        <stp/>
        <stp>##V3_BDPV12</stp>
        <stp>IGMNNOND Index</stp>
        <stp>CHG_PCT_3M</stp>
        <stp>[Prod Industrial Detalle.xlsx]Por Sectores!R31C12</stp>
        <tr r="L31" s="3"/>
      </tp>
      <tp>
        <v>1.2</v>
        <stp/>
        <stp>##V3_BDPV12</stp>
        <stp>IGMNNOND Index</stp>
        <stp>CHG_PCT_6M</stp>
        <stp>[Prod Industrial Detalle.xlsx]Por Sectores!R31C13</stp>
        <tr r="M31" s="3"/>
      </tp>
      <tp>
        <v>0.1</v>
        <stp/>
        <stp>##V3_BDPV12</stp>
        <stp>IGMNNOND Index</stp>
        <stp>CHG_PCT_1M</stp>
        <stp>[Prod Industrial Detalle.xlsx]Por Sectores!R31C11</stp>
        <tr r="K31" s="3"/>
      </tp>
      <tp>
        <v>1.1000000000000001</v>
        <stp/>
        <stp>##V3_BDPV12</stp>
        <stp>IPMGNAIC Index</stp>
        <stp>CHG_PCT_6M</stp>
        <stp>[Prod Industrial Detalle.xlsx]Por Sectores!R13C13</stp>
        <tr r="M13" s="3"/>
      </tp>
      <tp>
        <v>0</v>
        <stp/>
        <stp>##V3_BDPV12</stp>
        <stp>IPMGNAIC Index</stp>
        <stp>CHG_PCT_3M</stp>
        <stp>[Prod Industrial Detalle.xlsx]Por Sectores!R13C12</stp>
        <tr r="L13" s="3"/>
      </tp>
      <tp>
        <v>-0.4</v>
        <stp/>
        <stp>##V3_BDPV12</stp>
        <stp>IPMGNAIC Index</stp>
        <stp>CHG_PCT_1M</stp>
        <stp>[Prod Industrial Detalle.xlsx]Por Sectores!R13C11</stp>
        <tr r="K13" s="3"/>
      </tp>
      <tp>
        <v>-3.4</v>
        <stp/>
        <stp>##V3_BDPV12</stp>
        <stp>IPMGOTHR Index</stp>
        <stp>CHG_PCT_6M</stp>
        <stp>[Prod Industrial Detalle.xlsx]Por Sectores!R41C13</stp>
        <tr r="M41" s="3"/>
      </tp>
      <tp>
        <v>-1.8</v>
        <stp/>
        <stp>##V3_BDPV12</stp>
        <stp>IPMGOTHR Index</stp>
        <stp>CHG_PCT_3M</stp>
        <stp>[Prod Industrial Detalle.xlsx]Por Sectores!R41C12</stp>
        <tr r="L41" s="3"/>
      </tp>
      <tp>
        <v>0.3</v>
        <stp/>
        <stp>##V3_BDPV12</stp>
        <stp>IPMGOTHR Index</stp>
        <stp>CHG_PCT_1M</stp>
        <stp>[Prod Industrial Detalle.xlsx]Por Sectores!R41C11</stp>
        <tr r="K41" s="3"/>
      </tp>
      <tp>
        <v>11.6</v>
        <stp/>
        <stp>##V3_BDPV12</stp>
        <stp>IPMUGAS Index</stp>
        <stp>CHG_PCT_6M</stp>
        <stp>[Prod Industrial Detalle.xlsx]Por Sectores!R45C13</stp>
        <tr r="M45" s="3"/>
      </tp>
      <tp>
        <v>20.8</v>
        <stp/>
        <stp>##V3_BDPV12</stp>
        <stp>IPMUGAS Index</stp>
        <stp>CHG_PCT_3M</stp>
        <stp>[Prod Industrial Detalle.xlsx]Por Sectores!R45C12</stp>
        <tr r="L45" s="3"/>
      </tp>
      <tp>
        <v>9.1</v>
        <stp/>
        <stp>##V3_BDPV12</stp>
        <stp>IPMUGAS Index</stp>
        <stp>CHG_PCT_1M</stp>
        <stp>[Prod Industrial Detalle.xlsx]Por Sectores!R45C11</stp>
        <tr r="K45" s="3"/>
      </tp>
      <tp>
        <v>1.6</v>
        <stp/>
        <stp>##V3_BDPV12</stp>
        <stp>IPMUMNG Index</stp>
        <stp>CHG_PCT_1M</stp>
        <stp>[Prod Industrial Detalle.xlsx]Por Sectores!R42C11</stp>
        <tr r="K42" s="3"/>
      </tp>
      <tp>
        <v>2.5</v>
        <stp/>
        <stp>##V3_BDPV12</stp>
        <stp>IPMUMNG Index</stp>
        <stp>CHG_PCT_3M</stp>
        <stp>[Prod Industrial Detalle.xlsx]Por Sectores!R42C12</stp>
        <tr r="L42" s="3"/>
      </tp>
      <tp>
        <v>7.2</v>
        <stp/>
        <stp>##V3_BDPV12</stp>
        <stp>IPMUMNG Index</stp>
        <stp>CHG_PCT_6M</stp>
        <stp>[Prod Industrial Detalle.xlsx]Por Sectores!R42C13</stp>
        <tr r="M42" s="3"/>
      </tp>
      <tp>
        <v>-1.5</v>
        <stp/>
        <stp>##V3_BDPV12</stp>
        <stp>IGMDLUMB Index</stp>
        <stp>CHG_PCT_6M</stp>
        <stp>[Prod Industrial Detalle.xlsx]Por Sectores!R15C13</stp>
        <tr r="M15" s="3"/>
      </tp>
      <tp>
        <v>-2.4</v>
        <stp/>
        <stp>##V3_BDPV12</stp>
        <stp>IGMDLUMB Index</stp>
        <stp>CHG_PCT_3M</stp>
        <stp>[Prod Industrial Detalle.xlsx]Por Sectores!R15C12</stp>
        <tr r="L15" s="3"/>
      </tp>
      <tp>
        <v>-1.4</v>
        <stp/>
        <stp>##V3_BDPV12</stp>
        <stp>IGMDLUMB Index</stp>
        <stp>CHG_PCT_1M</stp>
        <stp>[Prod Industrial Detalle.xlsx]Por Sectores!R15C11</stp>
        <tr r="K15" s="3"/>
      </tp>
      <tp>
        <v>-0.9</v>
        <stp/>
        <stp>##V3_BDPV12</stp>
        <stp>IGMDMISC Index</stp>
        <stp>CHG_PCT_6M</stp>
        <stp>[Prod Industrial Detalle.xlsx]Por Sectores!R30C13</stp>
        <tr r="M30" s="3"/>
      </tp>
      <tp>
        <v>-1.6</v>
        <stp/>
        <stp>##V3_BDPV12</stp>
        <stp>IGMDMISC Index</stp>
        <stp>CHG_PCT_3M</stp>
        <stp>[Prod Industrial Detalle.xlsx]Por Sectores!R30C12</stp>
        <tr r="L30" s="3"/>
      </tp>
      <tp>
        <v>-2.1</v>
        <stp/>
        <stp>##V3_BDPV12</stp>
        <stp>IGMDMISC Index</stp>
        <stp>CHG_PCT_1M</stp>
        <stp>[Prod Industrial Detalle.xlsx]Por Sectores!R30C11</stp>
        <tr r="K30" s="3"/>
      </tp>
      <tp>
        <v>-2.2999999999999998</v>
        <stp/>
        <stp>##V3_BDPV12</stp>
        <stp>IPNEMOTV Index</stp>
        <stp>CHG_PCT_3M</stp>
        <stp>[Prod Industrial Detalle.xlsx]Por Sectores!R26C12</stp>
        <tr r="L26" s="3"/>
      </tp>
      <tp>
        <v>-1.7</v>
        <stp/>
        <stp>##V3_BDPV12</stp>
        <stp>IPNEMOTP Index</stp>
        <stp>CHG_PCT_3M</stp>
        <stp>[Prod Industrial Detalle.xlsx]Por Sectores!R27C12</stp>
        <tr r="L27" s="3"/>
      </tp>
      <tp>
        <v>0.4</v>
        <stp/>
        <stp>##V3_BDPV12</stp>
        <stp>IPNEMOTP Index</stp>
        <stp>CHG_PCT_6M</stp>
        <stp>[Prod Industrial Detalle.xlsx]Por Sectores!R27C13</stp>
        <tr r="M27" s="3"/>
      </tp>
      <tp>
        <v>-0.5</v>
        <stp/>
        <stp>##V3_BDPV12</stp>
        <stp>IPNEMOTV Index</stp>
        <stp>CHG_PCT_6M</stp>
        <stp>[Prod Industrial Detalle.xlsx]Por Sectores!R26C13</stp>
        <tr r="M26" s="3"/>
      </tp>
      <tp>
        <v>-3</v>
        <stp/>
        <stp>##V3_BDPV12</stp>
        <stp>IPNEMOTV Index</stp>
        <stp>CHG_PCT_1M</stp>
        <stp>[Prod Industrial Detalle.xlsx]Por Sectores!R26C11</stp>
        <tr r="K26" s="3"/>
      </tp>
      <tp>
        <v>-1.5</v>
        <stp/>
        <stp>##V3_BDPV12</stp>
        <stp>IPNEMOTP Index</stp>
        <stp>CHG_PCT_1M</stp>
        <stp>[Prod Industrial Detalle.xlsx]Por Sectores!R27C11</stp>
        <tr r="K27" s="3"/>
      </tp>
      <tp>
        <v>0.1</v>
        <stp/>
        <stp>##V3_BDPV12</stp>
        <stp>IGMDIMAC Index</stp>
        <stp>CHG_PCT_1M</stp>
        <stp>[Prod Industrial Detalle.xlsx]Por Sectores!R22C11</stp>
        <tr r="K22" s="3"/>
      </tp>
      <tp>
        <v>0.6</v>
        <stp/>
        <stp>##V3_BDPV12</stp>
        <stp>IGMDIMAC Index</stp>
        <stp>CHG_PCT_3M</stp>
        <stp>[Prod Industrial Detalle.xlsx]Por Sectores!R22C12</stp>
        <tr r="L22" s="3"/>
      </tp>
      <tp>
        <v>2.8</v>
        <stp/>
        <stp>##V3_BDPV12</stp>
        <stp>IGMDIMAC Index</stp>
        <stp>CHG_PCT_6M</stp>
        <stp>[Prod Industrial Detalle.xlsx]Por Sectores!R22C13</stp>
        <tr r="M22" s="3"/>
      </tp>
      <tp>
        <v>2.2000000000000002</v>
        <stp/>
        <stp>##V3_BDPV12</stp>
        <stp>IGMDINST Index</stp>
        <stp>CHG_PCT_3M</stp>
        <stp>[Prod Industrial Detalle.xlsx]Por Sectores!R23C12</stp>
        <tr r="L23" s="3"/>
      </tp>
      <tp>
        <v>2.4</v>
        <stp/>
        <stp>##V3_BDPV12</stp>
        <stp>IGMDINST Index</stp>
        <stp>CHG_PCT_6M</stp>
        <stp>[Prod Industrial Detalle.xlsx]Por Sectores!R23C13</stp>
        <tr r="M23" s="3"/>
      </tp>
      <tp>
        <v>-0.5</v>
        <stp/>
        <stp>##V3_BDPV12</stp>
        <stp>IGMDINST Index</stp>
        <stp>CHG_PCT_1M</stp>
        <stp>[Prod Industrial Detalle.xlsx]Por Sectores!R23C11</stp>
        <tr r="K23" s="3"/>
      </tp>
      <tp>
        <v>0.3</v>
        <stp/>
        <stp>##V3_BDPV12</stp>
        <stp>CMN1CSA2 Index</stp>
        <stp>CHG_PCT_1M</stp>
        <stp>[Prod Industrial Detalle.xlsx]Por Sectores!R19C11</stp>
        <tr r="K19" s="3"/>
      </tp>
      <tp>
        <v>-4.5999999999999996</v>
        <stp/>
        <stp>##V3_BDPV12</stp>
        <stp>CMN1CSA1 Index</stp>
        <stp>CHG_PCT_1M</stp>
        <stp>[Prod Industrial Detalle.xlsx]Por Sectores!R18C11</stp>
        <tr r="K18" s="3"/>
      </tp>
      <tp>
        <v>7.3</v>
        <stp/>
        <stp>##V3_BDPV12</stp>
        <stp>CMN1CSA1 Index</stp>
        <stp>CHG_PCT_3M</stp>
        <stp>[Prod Industrial Detalle.xlsx]Por Sectores!R18C12</stp>
        <tr r="L18" s="3"/>
      </tp>
      <tp>
        <v>0</v>
        <stp/>
        <stp>##V3_BDPV12</stp>
        <stp>CMN1CSA2 Index</stp>
        <stp>CHG_PCT_3M</stp>
        <stp>[Prod Industrial Detalle.xlsx]Por Sectores!R19C12</stp>
        <tr r="L19" s="3"/>
      </tp>
      <tp>
        <v>14</v>
        <stp/>
        <stp>##V3_BDPV12</stp>
        <stp>CMN1CSA1 Index</stp>
        <stp>CHG_PCT_6M</stp>
        <stp>[Prod Industrial Detalle.xlsx]Por Sectores!R18C13</stp>
        <tr r="M18" s="3"/>
      </tp>
      <tp>
        <v>3.6</v>
        <stp/>
        <stp>##V3_BDPV12</stp>
        <stp>CMN1CSA2 Index</stp>
        <stp>CHG_PCT_6M</stp>
        <stp>[Prod Industrial Detalle.xlsx]Por Sectores!R19C13</stp>
        <tr r="M19" s="3"/>
      </tp>
      <tp>
        <v>-0.9</v>
        <stp/>
        <stp>##V3_BDPV12</stp>
        <stp>CMN1CPSA Index</stp>
        <stp>CHG_PCT_3M</stp>
        <stp>[Prod Industrial Detalle.xlsx]Por Sectores!R17C12</stp>
        <tr r="L17" s="3"/>
      </tp>
      <tp>
        <v>4</v>
        <stp/>
        <stp>##V3_BDPV12</stp>
        <stp>CMN1CPSA Index</stp>
        <stp>CHG_PCT_6M</stp>
        <stp>[Prod Industrial Detalle.xlsx]Por Sectores!R17C13</stp>
        <tr r="M17" s="3"/>
      </tp>
      <tp>
        <v>0.7</v>
        <stp/>
        <stp>##V3_BDPV12</stp>
        <stp>CMN1CPSA Index</stp>
        <stp>CHG_PCT_1M</stp>
        <stp>[Prod Industrial Detalle.xlsx]Por Sectores!R17C11</stp>
        <tr r="K17" s="3"/>
      </tp>
      <tp>
        <v>-1.8</v>
        <stp/>
        <stp>##V3_BDPV12</stp>
        <stp>IGMNTEXT Index</stp>
        <stp>CHG_PCT_1M</stp>
        <stp>[Prod Industrial Detalle.xlsx]Por Sectores!R33C11</stp>
        <tr r="K33" s="3"/>
      </tp>
      <tp>
        <v>-1.3</v>
        <stp/>
        <stp>##V3_BDPV12</stp>
        <stp>IGMNTEXT Index</stp>
        <stp>CHG_PCT_3M</stp>
        <stp>[Prod Industrial Detalle.xlsx]Por Sectores!R33C12</stp>
        <tr r="L33" s="3"/>
      </tp>
      <tp>
        <v>-3.4</v>
        <stp/>
        <stp>##V3_BDPV12</stp>
        <stp>IGMNTEXT Index</stp>
        <stp>CHG_PCT_6M</stp>
        <stp>[Prod Industrial Detalle.xlsx]Por Sectores!R33C13</stp>
        <tr r="M33" s="3"/>
      </tp>
      <tp>
        <v>-1.1000000000000001</v>
        <stp/>
        <stp>##V3_BDPV12</stp>
        <stp>IGMDTREQ Index</stp>
        <stp>CHG_PCT_1M</stp>
        <stp>[Prod Industrial Detalle.xlsx]Por Sectores!R25C11</stp>
        <tr r="K25" s="3"/>
      </tp>
      <tp>
        <v>-0.9</v>
        <stp/>
        <stp>##V3_BDPV12</stp>
        <stp>IGMDTREQ Index</stp>
        <stp>CHG_PCT_3M</stp>
        <stp>[Prod Industrial Detalle.xlsx]Por Sectores!R25C12</stp>
        <tr r="L25" s="3"/>
      </tp>
      <tp>
        <v>-0.9</v>
        <stp/>
        <stp>##V3_BDPV12</stp>
        <stp>IGMDTREQ Index</stp>
        <stp>CHG_PCT_6M</stp>
        <stp>[Prod Industrial Detalle.xlsx]Por Sectores!R25C13</stp>
        <tr r="M25" s="3"/>
      </tp>
      <tp>
        <v>9.4</v>
        <stp/>
        <stp>##V3_BDPV12</stp>
        <stp>IPMUUTIL Index</stp>
        <stp>CHG_PCT_3M</stp>
        <stp>[Prod Industrial Detalle.xlsx]Por Sectores!R43C12</stp>
        <tr r="L43" s="3"/>
      </tp>
      <tp>
        <v>3.3</v>
        <stp/>
        <stp>##V3_BDPV12</stp>
        <stp>IPMUUTIL Index</stp>
        <stp>CHG_PCT_6M</stp>
        <stp>[Prod Industrial Detalle.xlsx]Por Sectores!R43C13</stp>
        <tr r="M43" s="3"/>
      </tp>
      <tp>
        <v>0.4</v>
        <stp/>
        <stp>##V3_BDPV12</stp>
        <stp>IPMUUTIL Index</stp>
        <stp>CHG_PCT_1M</stp>
        <stp>[Prod Industrial Detalle.xlsx]Por Sectores!R43C11</stp>
        <tr r="K43" s="3"/>
      </tp>
      <tp>
        <v>-0.1</v>
        <stp/>
        <stp>##V3_BDPV12</stp>
        <stp>IGMNRUBB Index</stp>
        <stp>CHG_PCT_1M</stp>
        <stp>[Prod Industrial Detalle.xlsx]Por Sectores!R40C11</stp>
        <tr r="K40" s="3"/>
      </tp>
      <tp>
        <v>0.7</v>
        <stp/>
        <stp>##V3_BDPV12</stp>
        <stp>IGMNRUBB Index</stp>
        <stp>CHG_PCT_6M</stp>
        <stp>[Prod Industrial Detalle.xlsx]Por Sectores!R40C13</stp>
        <tr r="M40" s="3"/>
      </tp>
      <tp>
        <v>-1.7</v>
        <stp/>
        <stp>##V3_BDPV12</stp>
        <stp>IGMNRUBB Index</stp>
        <stp>CHG_PCT_3M</stp>
        <stp>[Prod Industrial Detalle.xlsx]Por Sectores!R40C12</stp>
        <tr r="L40" s="3"/>
      </tp>
      <tp>
        <v>-0.3</v>
        <stp/>
        <stp>##V3_BDPV12</stp>
        <stp>IGMDSTON Index</stp>
        <stp>CHG_PCT_1M</stp>
        <stp>[Prod Industrial Detalle.xlsx]Por Sectores!R16C11</stp>
        <tr r="K16" s="3"/>
      </tp>
      <tp>
        <v>3.3</v>
        <stp/>
        <stp>##V3_BDPV12</stp>
        <stp>IGMDSTON Index</stp>
        <stp>CHG_PCT_6M</stp>
        <stp>[Prod Industrial Detalle.xlsx]Por Sectores!R16C13</stp>
        <tr r="M16" s="3"/>
      </tp>
      <tp>
        <v>-1.4</v>
        <stp/>
        <stp>##V3_BDPV12</stp>
        <stp>IGMDSTON Index</stp>
        <stp>CHG_PCT_3M</stp>
        <stp>[Prod Industrial Detalle.xlsx]Por Sectores!R16C12</stp>
        <tr r="L16" s="3"/>
      </tp>
      <tp>
        <v>-0.6</v>
        <stp/>
        <stp>##V3_BDPV12</stp>
        <stp>IGMNPAPR Index</stp>
        <stp>CHG_PCT_1M</stp>
        <stp>[Prod Industrial Detalle.xlsx]Por Sectores!R36C11</stp>
        <tr r="K36" s="3"/>
      </tp>
      <tp>
        <v>-0.9</v>
        <stp/>
        <stp>##V3_BDPV12</stp>
        <stp>IGMNPAPR Index</stp>
        <stp>CHG_PCT_3M</stp>
        <stp>[Prod Industrial Detalle.xlsx]Por Sectores!R36C12</stp>
        <tr r="L36" s="3"/>
      </tp>
      <tp>
        <v>-1.3</v>
        <stp/>
        <stp>##V3_BDPV12</stp>
        <stp>IGMNPAPR Index</stp>
        <stp>CHG_PCT_6M</stp>
        <stp>[Prod Industrial Detalle.xlsx]Por Sectores!R36C13</stp>
        <tr r="M36" s="3"/>
      </tp>
      <tp>
        <v>-0.1</v>
        <stp/>
        <stp>##V3_BDPV12</stp>
        <stp>IGMNPETR Index</stp>
        <stp>CHG_PCT_1M</stp>
        <stp>[Prod Industrial Detalle.xlsx]Por Sectores!R38C11</stp>
        <tr r="K38" s="3"/>
      </tp>
      <tp>
        <v>6.2</v>
        <stp/>
        <stp>##V3_BDPV12</stp>
        <stp>IGMNPETR Index</stp>
        <stp>CHG_PCT_3M</stp>
        <stp>[Prod Industrial Detalle.xlsx]Por Sectores!R38C12</stp>
        <tr r="L38" s="3"/>
      </tp>
      <tp>
        <v>5.9</v>
        <stp/>
        <stp>##V3_BDPV12</stp>
        <stp>IGMNPETR Index</stp>
        <stp>CHG_PCT_6M</stp>
        <stp>[Prod Industrial Detalle.xlsx]Por Sectores!R38C13</stp>
        <tr r="M38" s="3"/>
      </tp>
      <tp>
        <v>-1.2</v>
        <stp/>
        <stp>##V3_BDPV12</stp>
        <stp>IGMNPRIN Index</stp>
        <stp>CHG_PCT_1M</stp>
        <stp>[Prod Industrial Detalle.xlsx]Por Sectores!R37C11</stp>
        <tr r="K37" s="3"/>
      </tp>
      <tp>
        <v>-1.4</v>
        <stp/>
        <stp>##V3_BDPV12</stp>
        <stp>IGMDPRIM Index</stp>
        <stp>CHG_PCT_1M</stp>
        <stp>[Prod Industrial Detalle.xlsx]Por Sectores!R20C11</stp>
        <tr r="K20" s="3"/>
      </tp>
      <tp>
        <v>-2.4</v>
        <stp/>
        <stp>##V3_BDPV12</stp>
        <stp>IGMDPRIM Index</stp>
        <stp>CHG_PCT_3M</stp>
        <stp>[Prod Industrial Detalle.xlsx]Por Sectores!R20C12</stp>
        <tr r="L20" s="3"/>
      </tp>
      <tp>
        <v>-0.5</v>
        <stp/>
        <stp>##V3_BDPV12</stp>
        <stp>IGMNPRIN Index</stp>
        <stp>CHG_PCT_6M</stp>
        <stp>[Prod Industrial Detalle.xlsx]Por Sectores!R37C13</stp>
        <tr r="M37" s="3"/>
      </tp>
      <tp>
        <v>2.4</v>
        <stp/>
        <stp>##V3_BDPV12</stp>
        <stp>IGMDPRIM Index</stp>
        <stp>CHG_PCT_6M</stp>
        <stp>[Prod Industrial Detalle.xlsx]Por Sectores!R20C13</stp>
        <tr r="M20" s="3"/>
      </tp>
      <tp>
        <v>-1.5</v>
        <stp/>
        <stp>##V3_BDPV12</stp>
        <stp>IGMNPRIN Index</stp>
        <stp>CHG_PCT_3M</stp>
        <stp>[Prod Industrial Detalle.xlsx]Por Sectores!R37C12</stp>
        <tr r="L37" s="3"/>
      </tp>
      <tp>
        <v>-0.5</v>
        <stp/>
        <stp>##V3_BDPV12</stp>
        <stp>IGMDDRBL Index</stp>
        <stp>CHG_PCT_3M</stp>
        <stp>[Prod Industrial Detalle.xlsx]Por Sectores!R14C4</stp>
        <tr r="D14" s="3"/>
      </tp>
      <tp>
        <v>-1.7</v>
        <stp/>
        <stp>##V3_BDPV12</stp>
        <stp>IGMNRUBB Index</stp>
        <stp>CHG_PCT_3M</stp>
        <stp>[Prod Industrial Detalle.xlsx]Por Sectores!R40C4</stp>
        <tr r="D40" s="3"/>
      </tp>
      <tp>
        <v>-1.4</v>
        <stp/>
        <stp>##V3_BDPV12</stp>
        <stp>IGMDSTON Index</stp>
        <stp>CHG_PCT_3M</stp>
        <stp>[Prod Industrial Detalle.xlsx]Por Sectores!R16C4</stp>
        <tr r="D16" s="3"/>
      </tp>
    </main>
    <main first="bloomberg.rtd">
      <tp>
        <v>2.4</v>
        <stp/>
        <stp>##V3_BDPV12</stp>
        <stp>IGMDPRIM Index</stp>
        <stp>CHG_PCT_6M</stp>
        <stp>[Prod Industrial Detalle.xlsx]Por Sectores!R20C5</stp>
        <tr r="E20" s="3"/>
      </tp>
      <tp>
        <v>-17.519600000000001</v>
        <stp/>
        <stp>##V3_BDPV12</stp>
        <stp>IGMNCLTH Index</stp>
        <stp>CHG_PCT_2YR</stp>
        <stp>[Prod Industrial Detalle.xlsx]Por Sectores!R35C7</stp>
        <tr r="G35" s="3"/>
      </tp>
      <tp>
        <v>-6.5796000000000001</v>
        <stp/>
        <stp>##V3_BDPV12</stp>
        <stp>IGMNCLTH Index</stp>
        <stp>CHG_PCT_1YR</stp>
        <stp>[Prod Industrial Detalle.xlsx]Por Sectores!R35C6</stp>
        <tr r="F35" s="3"/>
      </tp>
      <tp>
        <v>3</v>
        <stp/>
        <stp>##V3_BDPV12</stp>
        <stp>IGMNFOOD Index</stp>
        <stp>CHG_PCT_6M</stp>
        <stp>[Prod Industrial Detalle.xlsx]Por Sectores!R32C5</stp>
        <tr r="E32" s="3"/>
      </tp>
      <tp>
        <v>14</v>
        <stp/>
        <stp>##V3_BDPV12</stp>
        <stp>CMN1CSA1 Index</stp>
        <stp>CHG_PCT_6M</stp>
        <stp>[Prod Industrial Detalle.xlsx]Por Sectores!R18C5</stp>
        <tr r="E18" s="3"/>
      </tp>
      <tp>
        <v>88.1</v>
        <stp/>
        <stp>##V3_BDHV12</stp>
        <stp>IPMUELEC Index</stp>
        <stp>PX_LAST</stp>
        <stp>1/1/2000</stp>
        <stp/>
        <stp>[Prod Industrial Detalle.xlsx]IPI Grandes Grupos!R17C6</stp>
        <stp>Dir=V</stp>
        <stp>Dts=H</stp>
        <stp>Sort=A</stp>
        <stp>Quote=C</stp>
        <stp>QtTyp=Y</stp>
        <stp>Days=T</stp>
        <stp>Per=cm</stp>
        <stp>DtFmt=D</stp>
        <stp>UseDPDF=Y</stp>
        <stp>cols=1;rows=209</stp>
        <tr r="F17" s="2"/>
      </tp>
      <tp>
        <v>-2.6</v>
        <stp/>
        <stp>##V3_BDPV12</stp>
        <stp>IGMDFABR Index</stp>
        <stp>CHG_PCT_2YR</stp>
        <stp>[Prod Industrial Detalle.xlsx]Por Sectores!R21C7</stp>
        <tr r="G21" s="3"/>
      </tp>
      <tp>
        <v>1.6</v>
        <stp/>
        <stp>##V3_BDPV12</stp>
        <stp>IGMDFABR Index</stp>
        <stp>CHG_PCT_1YR</stp>
        <stp>[Prod Industrial Detalle.xlsx]Por Sectores!R21C6</stp>
        <tr r="F21" s="3"/>
      </tp>
      <tp>
        <v>-0.8</v>
        <stp/>
        <stp>##V3_BDPV12</stp>
        <stp>IGMDDRBL Index</stp>
        <stp>CHG_PCT_1M</stp>
        <stp>[Prod Industrial Detalle.xlsx]Por Sectores!R14C3</stp>
        <tr r="C14" s="3"/>
      </tp>
      <tp>
        <v>1.2</v>
        <stp/>
        <stp>##V3_BDPV12</stp>
        <stp>IGMNNOND Index</stp>
        <stp>CHG_PCT_6M</stp>
        <stp>[Prod Industrial Detalle.xlsx]Por Sectores!R31C5</stp>
        <tr r="E31" s="3"/>
      </tp>
      <tp>
        <v>-0.1</v>
        <stp/>
        <stp>##V3_BDPV12</stp>
        <stp>IGMNRUBB Index</stp>
        <stp>CHG_PCT_1M</stp>
        <stp>[Prod Industrial Detalle.xlsx]Por Sectores!R40C3</stp>
        <tr r="C40" s="3"/>
      </tp>
      <tp>
        <v>-0.3</v>
        <stp/>
        <stp>##V3_BDPV12</stp>
        <stp>IGMDSTON Index</stp>
        <stp>CHG_PCT_1M</stp>
        <stp>[Prod Industrial Detalle.xlsx]Por Sectores!R16C3</stp>
        <tr r="C16" s="3"/>
      </tp>
      <tp>
        <v>2.7</v>
        <stp/>
        <stp>##V3_BDPV12</stp>
        <stp>IGMNFOOD Index</stp>
        <stp>CHG_PCT_1YR</stp>
        <stp>[Prod Industrial Detalle.xlsx]Por Sectores!R32C6</stp>
        <tr r="F32" s="3"/>
      </tp>
      <tp>
        <v>4.3</v>
        <stp/>
        <stp>##V3_BDPV12</stp>
        <stp>IGMNFOOD Index</stp>
        <stp>CHG_PCT_2YR</stp>
        <stp>[Prod Industrial Detalle.xlsx]Por Sectores!R32C7</stp>
        <tr r="G32" s="3"/>
      </tp>
      <tp>
        <v>-0.3</v>
        <stp/>
        <stp>##V3_BDPV12</stp>
        <stp>IGMNCHEM Index</stp>
        <stp>CHG_PCT_6M</stp>
        <stp>[Prod Industrial Detalle.xlsx]Por Sectores!R39C5</stp>
        <tr r="E39" s="3"/>
      </tp>
      <tp>
        <v>3.6</v>
        <stp/>
        <stp>##V3_BDPV12</stp>
        <stp>CMN1CSA2 Index</stp>
        <stp>CHG_PCT_6M</stp>
        <stp>[Prod Industrial Detalle.xlsx]Por Sectores!R19C5</stp>
        <tr r="E19" s="3"/>
      </tp>
      <tp>
        <v>36556</v>
        <stp/>
        <stp>##V3_BDHV12</stp>
        <stp>IGMDTREQ Index</stp>
        <stp>PX_LAST</stp>
        <stp>1/1/2000</stp>
        <stp/>
        <stp>[Prod Industrial Detalle.xlsx]Especiales!R19C1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A19" s="5"/>
      </tp>
      <tp>
        <v>110.5</v>
        <stp/>
        <stp>##V3_BDHV12</stp>
        <stp>IPNEMOTP Index</stp>
        <stp>PX_LAST</stp>
        <stp>1/1/2000</stp>
        <stp/>
        <stp>[Prod Industrial Detalle.xlsx]Especiales!R19C4</stp>
        <stp>Dir=V</stp>
        <stp>Dts=H</stp>
        <stp>Sort=A</stp>
        <stp>Quote=C</stp>
        <stp>QtTyp=Y</stp>
        <stp>Days=T</stp>
        <stp>Per=cm</stp>
        <stp>DtFmt=D</stp>
        <stp>UseDPDF=Y</stp>
        <stp>cols=1;rows=209</stp>
        <tr r="D19" s="5"/>
      </tp>
      <tp>
        <v>-15.7</v>
        <stp/>
        <stp>##V3_BDPV12</stp>
        <stp>IGMNAPPL Index</stp>
        <stp>CHG_PCT_2YR</stp>
        <stp>[Prod Industrial Detalle.xlsx]Por Sectores!R34C7</stp>
        <tr r="G34" s="3"/>
      </tp>
      <tp>
        <v>-3.9</v>
        <stp/>
        <stp>##V3_BDPV12</stp>
        <stp>IGMNAPPL Index</stp>
        <stp>CHG_PCT_1YR</stp>
        <stp>[Prod Industrial Detalle.xlsx]Por Sectores!R34C6</stp>
        <tr r="F34" s="3"/>
      </tp>
      <tp>
        <v>0.3</v>
        <stp/>
        <stp>##V3_BDPV12</stp>
        <stp>IGMNFOOD Index</stp>
        <stp>CHG_PCT_3M</stp>
        <stp>[Prod Industrial Detalle.xlsx]Por Sectores!R32C4</stp>
        <tr r="D32" s="3"/>
      </tp>
      <tp>
        <v>1</v>
        <stp/>
        <stp>##V3_BDPV12</stp>
        <stp>IGMNCHEM Index</stp>
        <stp>CHG_PCT_1M</stp>
        <stp>[Prod Industrial Detalle.xlsx]Por Sectores!R39C3</stp>
        <tr r="C39" s="3"/>
      </tp>
      <tp>
        <v>0.3</v>
        <stp/>
        <stp>##V3_BDPV12</stp>
        <stp>CMN1CSA2 Index</stp>
        <stp>CHG_PCT_1M</stp>
        <stp>[Prod Industrial Detalle.xlsx]Por Sectores!R19C3</stp>
        <tr r="C19" s="3"/>
      </tp>
      <tp>
        <v>7.3</v>
        <stp/>
        <stp>##V3_BDPV12</stp>
        <stp>CMN1CSA1 Index</stp>
        <stp>CHG_PCT_3M</stp>
        <stp>[Prod Industrial Detalle.xlsx]Por Sectores!R18C4</stp>
        <tr r="D18" s="3"/>
      </tp>
      <tp>
        <v>0.9</v>
        <stp/>
        <stp>##V3_BDPV12</stp>
        <stp>IGMDDRBL Index</stp>
        <stp>CHG_PCT_6M</stp>
        <stp>[Prod Industrial Detalle.xlsx]Por Sectores!R14C5</stp>
        <tr r="E14" s="3"/>
      </tp>
      <tp>
        <v>0.1</v>
        <stp/>
        <stp>##V3_BDPV12</stp>
        <stp>IGMNNOND Index</stp>
        <stp>CHG_PCT_1M</stp>
        <stp>[Prod Industrial Detalle.xlsx]Por Sectores!R31C3</stp>
        <tr r="C31" s="3"/>
      </tp>
      <tp>
        <v>0.7</v>
        <stp/>
        <stp>##V3_BDPV12</stp>
        <stp>IGMNRUBB Index</stp>
        <stp>CHG_PCT_6M</stp>
        <stp>[Prod Industrial Detalle.xlsx]Por Sectores!R40C5</stp>
        <tr r="E40" s="3"/>
      </tp>
      <tp>
        <v>3.3</v>
        <stp/>
        <stp>##V3_BDPV12</stp>
        <stp>IGMDSTON Index</stp>
        <stp>CHG_PCT_6M</stp>
        <stp>[Prod Industrial Detalle.xlsx]Por Sectores!R16C5</stp>
        <tr r="E16" s="3"/>
      </tp>
      <tp>
        <v>-2.4</v>
        <stp/>
        <stp>##V3_BDPV12</stp>
        <stp>IGMDPRIM Index</stp>
        <stp>CHG_PCT_3M</stp>
        <stp>[Prod Industrial Detalle.xlsx]Por Sectores!R20C4</stp>
        <tr r="D20" s="3"/>
      </tp>
      <tp>
        <v>103.3</v>
        <stp/>
        <stp>##V3_BDHV12</stp>
        <stp>IPNEMOTV Index</stp>
        <stp>PX_LAST</stp>
        <stp>1/1/2000</stp>
        <stp/>
        <stp>[Prod Industrial Detalle.xlsx]Especiales!R19C3</stp>
        <stp>Dir=V</stp>
        <stp>Dts=H</stp>
        <stp>Sort=A</stp>
        <stp>Quote=C</stp>
        <stp>QtTyp=Y</stp>
        <stp>Days=T</stp>
        <stp>Per=cm</stp>
        <stp>DtFmt=D</stp>
        <stp>UseDPDF=Y</stp>
        <stp>cols=1;rows=209</stp>
        <tr r="C19" s="5"/>
      </tp>
      <tp>
        <v>-0.5</v>
        <stp/>
        <stp>##V3_BDPV12</stp>
        <stp>IGMNFOOD Index</stp>
        <stp>CHG_PCT_1M</stp>
        <stp>[Prod Industrial Detalle.xlsx]Por Sectores!R32C3</stp>
        <tr r="C32" s="3"/>
      </tp>
      <tp>
        <v>0.6</v>
        <stp/>
        <stp>##V3_BDPV12</stp>
        <stp>IGMNCHEM Index</stp>
        <stp>CHG_PCT_3M</stp>
        <stp>[Prod Industrial Detalle.xlsx]Por Sectores!R39C4</stp>
        <tr r="D39" s="3"/>
      </tp>
      <tp>
        <v>-4.5999999999999996</v>
        <stp/>
        <stp>##V3_BDPV12</stp>
        <stp>CMN1CSA1 Index</stp>
        <stp>CHG_PCT_1M</stp>
        <stp>[Prod Industrial Detalle.xlsx]Por Sectores!R18C3</stp>
        <tr r="C18" s="3"/>
      </tp>
      <tp>
        <v>0</v>
        <stp/>
        <stp>##V3_BDPV12</stp>
        <stp>CMN1CSA2 Index</stp>
        <stp>CHG_PCT_3M</stp>
        <stp>[Prod Industrial Detalle.xlsx]Por Sectores!R19C4</stp>
        <tr r="D19" s="3"/>
      </tp>
      <tp>
        <v>13.6</v>
        <stp/>
        <stp>##V3_BDPV12</stp>
        <stp>CMN1CSA2 Index</stp>
        <stp>CHG_PCT_2YR</stp>
        <stp>[Prod Industrial Detalle.xlsx]Por Sectores!R19C7</stp>
        <tr r="G19" s="3"/>
      </tp>
      <tp>
        <v>3.9</v>
        <stp/>
        <stp>##V3_BDPV12</stp>
        <stp>CMN1CSA2 Index</stp>
        <stp>CHG_PCT_1YR</stp>
        <stp>[Prod Industrial Detalle.xlsx]Por Sectores!R19C6</stp>
        <tr r="F19" s="3"/>
      </tp>
      <tp>
        <v>0.8</v>
        <stp/>
        <stp>##V3_BDPV12</stp>
        <stp>IGMDDRBL Index</stp>
        <stp>CHG_PCT_2YR</stp>
        <stp>[Prod Industrial Detalle.xlsx]Por Sectores!R14C7</stp>
        <tr r="G14" s="3"/>
      </tp>
      <tp>
        <v>1.8</v>
        <stp/>
        <stp>##V3_BDPV12</stp>
        <stp>IGMDDRBL Index</stp>
        <stp>CHG_PCT_1YR</stp>
        <stp>[Prod Industrial Detalle.xlsx]Por Sectores!R14C6</stp>
        <tr r="F14" s="3"/>
      </tp>
      <tp>
        <v>0.5</v>
        <stp/>
        <stp>##V3_BDPV12</stp>
        <stp>IGMNNOND Index</stp>
        <stp>CHG_PCT_3M</stp>
        <stp>[Prod Industrial Detalle.xlsx]Por Sectores!R31C4</stp>
        <tr r="D31" s="3"/>
      </tp>
      <tp>
        <v>-1.4</v>
        <stp/>
        <stp>##V3_BDPV12</stp>
        <stp>IGMDPRIM Index</stp>
        <stp>CHG_PCT_1M</stp>
        <stp>[Prod Industrial Detalle.xlsx]Por Sectores!R20C3</stp>
        <tr r="C20" s="3"/>
      </tp>
      <tp>
        <v>-0.2</v>
        <stp/>
        <stp>##V3_BDPV12</stp>
        <stp>IGMDEMAC Index</stp>
        <stp>CHG_PCT_1YR</stp>
        <stp>[Prod Industrial Detalle.xlsx]Por Sectores!R24C6</stp>
        <tr r="F24" s="3"/>
      </tp>
      <tp>
        <v>2</v>
        <stp/>
        <stp>##V3_BDPV12</stp>
        <stp>IGMDEMAC Index</stp>
        <stp>CHG_PCT_2YR</stp>
        <stp>[Prod Industrial Detalle.xlsx]Por Sectores!R24C7</stp>
        <tr r="G24" s="3"/>
      </tp>
      <tp>
        <v>17.600000000000001</v>
        <stp/>
        <stp>##V3_BDPV12</stp>
        <stp>CMN1CSA1 Index</stp>
        <stp>CHG_PCT_2YR</stp>
        <stp>[Prod Industrial Detalle.xlsx]Por Sectores!R18C7</stp>
        <tr r="G18" s="3"/>
      </tp>
      <tp>
        <v>-1.6</v>
        <stp/>
        <stp>##V3_BDPV12</stp>
        <stp>CMN1CSA1 Index</stp>
        <stp>CHG_PCT_1YR</stp>
        <stp>[Prod Industrial Detalle.xlsx]Por Sectores!R18C6</stp>
        <tr r="F18" s="3"/>
      </tp>
      <tp>
        <v>1</v>
        <stp/>
        <stp>##V3_BDPV12</stp>
        <stp>IPMUELEC Index</stp>
        <stp>CHG_PCT_1YR</stp>
        <stp>[Prod Industrial Detalle.xlsx]Por Sectores!R44C6</stp>
        <tr r="F44" s="3"/>
      </tp>
      <tp>
        <v>0.3</v>
        <stp/>
        <stp>##V3_BDPV12</stp>
        <stp>IPMUELEC Index</stp>
        <stp>CHG_PCT_2YR</stp>
        <stp>[Prod Industrial Detalle.xlsx]Por Sectores!R44C7</stp>
        <tr r="G44" s="3"/>
      </tp>
      <tp>
        <v>0.8</v>
        <stp/>
        <stp>##V3_BDPV12</stp>
        <stp>IGMNAPPL Index</stp>
        <stp>CHG_PCT_1M</stp>
        <stp>[Prod Industrial Detalle.xlsx]Por Sectores!R34C3</stp>
        <tr r="C34" s="3"/>
      </tp>
      <tp>
        <v>-12.6</v>
        <stp/>
        <stp>##V3_BDPV12</stp>
        <stp>IPMGOTHR Index</stp>
        <stp>CHG_PCT_2YR</stp>
        <stp>[Prod Industrial Detalle.xlsx]Por Sectores!R41C7</stp>
        <tr r="G41" s="3"/>
      </tp>
      <tp>
        <v>-6.2</v>
        <stp/>
        <stp>##V3_BDPV12</stp>
        <stp>IPMGOTHR Index</stp>
        <stp>CHG_PCT_1YR</stp>
        <stp>[Prod Industrial Detalle.xlsx]Por Sectores!R41C6</stp>
        <tr r="F41" s="3"/>
      </tp>
      <tp>
        <v>13.4</v>
        <stp/>
        <stp>##V3_BDPV12</stp>
        <stp>CMN1CPSA Index</stp>
        <stp>CHG_PCT_2YR</stp>
        <stp>[Prod Industrial Detalle.xlsx]Por Sectores!R17C7</stp>
        <tr r="G17" s="3"/>
      </tp>
      <tp>
        <v>5</v>
        <stp/>
        <stp>##V3_BDPV12</stp>
        <stp>CMN1CPSA Index</stp>
        <stp>CHG_PCT_1YR</stp>
        <stp>[Prod Industrial Detalle.xlsx]Por Sectores!R17C6</stp>
        <tr r="F17" s="3"/>
      </tp>
      <tp>
        <v>-0.4</v>
        <stp/>
        <stp>##V3_BDPV12</stp>
        <stp>IPMGNAIC Index</stp>
        <stp>CHG_PCT_1M</stp>
        <stp>[Prod Industrial Detalle.xlsx]Por Sectores!R13C3</stp>
        <tr r="C13" s="3"/>
      </tp>
      <tp>
        <v>20.8</v>
        <stp/>
        <stp>##V3_BDPV12</stp>
        <stp>IPMUGAS Index</stp>
        <stp>CHG_PCT_3M</stp>
        <stp>[Prod Industrial Detalle.xlsx]Por Sectores!R45C4</stp>
        <tr r="D45" s="3"/>
      </tp>
      <tp>
        <v>-2.1</v>
        <stp/>
        <stp>##V3_BDPV12</stp>
        <stp>IGMDMISC Index</stp>
        <stp>CHG_PCT_1M</stp>
        <stp>[Prod Industrial Detalle.xlsx]Por Sectores!R30C3</stp>
        <tr r="C30" s="3"/>
      </tp>
      <tp>
        <v>0.6</v>
        <stp/>
        <stp>##V3_BDPV12</stp>
        <stp>IGMDIMAC Index</stp>
        <stp>CHG_PCT_3M</stp>
        <stp>[Prod Industrial Detalle.xlsx]Por Sectores!R22C4</stp>
        <tr r="D22" s="3"/>
      </tp>
      <tp>
        <v>-1.2</v>
        <stp/>
        <stp>##V3_BDPV12</stp>
        <stp>IGMNPRIN Index</stp>
        <stp>CHG_PCT_1M</stp>
        <stp>[Prod Industrial Detalle.xlsx]Por Sectores!R37C3</stp>
        <tr r="C37" s="3"/>
      </tp>
      <tp>
        <v>2.5</v>
        <stp/>
        <stp>##V3_BDPV12</stp>
        <stp>IGMNNOND Index</stp>
        <stp>CHG_PCT_2YR</stp>
        <stp>[Prod Industrial Detalle.xlsx]Por Sectores!R31C7</stp>
        <tr r="G31" s="3"/>
      </tp>
      <tp>
        <v>1.5</v>
        <stp/>
        <stp>##V3_BDPV12</stp>
        <stp>IGMNNOND Index</stp>
        <stp>CHG_PCT_1YR</stp>
        <stp>[Prod Industrial Detalle.xlsx]Por Sectores!R31C6</stp>
        <tr r="F31" s="3"/>
      </tp>
      <tp>
        <v>1.7</v>
        <stp/>
        <stp>##V3_BDPV12</stp>
        <stp>IGMDFURN Index</stp>
        <stp>CHG_PCT_2YR</stp>
        <stp>[Prod Industrial Detalle.xlsx]Por Sectores!R29C7</stp>
        <tr r="G29" s="3"/>
      </tp>
      <tp>
        <v>0.6</v>
        <stp/>
        <stp>##V3_BDPV12</stp>
        <stp>IGMDFURN Index</stp>
        <stp>CHG_PCT_1YR</stp>
        <stp>[Prod Industrial Detalle.xlsx]Por Sectores!R29C6</stp>
        <tr r="F29" s="3"/>
      </tp>
      <tp>
        <v>-0.2</v>
        <stp/>
        <stp>##V3_BDPV12</stp>
        <stp>IGMDFURN Index</stp>
        <stp>CHG_PCT_6M</stp>
        <stp>[Prod Industrial Detalle.xlsx]Por Sectores!R29C5</stp>
        <tr r="E29" s="3"/>
      </tp>
      <tp>
        <v>-0.4</v>
        <stp/>
        <stp>##V3_BDPV12</stp>
        <stp>IGMDEMAC Index</stp>
        <stp>CHG_PCT_6M</stp>
        <stp>[Prod Industrial Detalle.xlsx]Por Sectores!R24C5</stp>
        <tr r="E24" s="3"/>
      </tp>
      <tp>
        <v>-7.3444000000000003</v>
        <stp/>
        <stp>##V3_BDPV12</stp>
        <stp>IGMNCLTH Index</stp>
        <stp>CHG_PCT_6M</stp>
        <stp>[Prod Industrial Detalle.xlsx]Por Sectores!R35C5</stp>
        <tr r="E35" s="3"/>
      </tp>
      <tp>
        <v>-1.8</v>
        <stp/>
        <stp>##V3_BDPV12</stp>
        <stp>IGMDAERO Index</stp>
        <stp>CHG_PCT_6M</stp>
        <stp>[Prod Industrial Detalle.xlsx]Por Sectores!R28C5</stp>
        <tr r="E28" s="3"/>
      </tp>
      <tp>
        <v>-2.9</v>
        <stp/>
        <stp>##V3_BDPV12</stp>
        <stp>IGMNAPPL Index</stp>
        <stp>CHG_PCT_3M</stp>
        <stp>[Prod Industrial Detalle.xlsx]Por Sectores!R34C4</stp>
        <tr r="D34" s="3"/>
      </tp>
      <tp>
        <v>-1.5</v>
        <stp/>
        <stp>##V3_BDPV12</stp>
        <stp>IGMDLUMB Index</stp>
        <stp>CHG_PCT_6M</stp>
        <stp>[Prod Industrial Detalle.xlsx]Por Sectores!R15C5</stp>
        <tr r="E15" s="3"/>
      </tp>
      <tp>
        <v>2.2122000000000002</v>
        <stp/>
        <stp>##V3_BDPV12</stp>
        <stp>IP Index</stp>
        <stp>CHG_PCT_1YR</stp>
        <stp>[Prod Industrial Detalle.xlsx]Por Sectores!R11C14</stp>
        <tr r="N11" s="3"/>
      </tp>
      <tp>
        <v>0.71350000000000002</v>
        <stp/>
        <stp>##V3_BDPV12</stp>
        <stp>IP Index</stp>
        <stp>CHG_PCT_2YR</stp>
        <stp>[Prod Industrial Detalle.xlsx]Por Sectores!R11C15</stp>
        <tr r="O11" s="3"/>
      </tp>
      <tp>
        <v>0</v>
        <stp/>
        <stp>##V3_BDPV12</stp>
        <stp>IPMGNAIC Index</stp>
        <stp>CHG_PCT_3M</stp>
        <stp>[Prod Industrial Detalle.xlsx]Por Sectores!R13C4</stp>
        <tr r="D13" s="3"/>
      </tp>
      <tp>
        <v>9.1</v>
        <stp/>
        <stp>##V3_BDPV12</stp>
        <stp>IPMUGAS Index</stp>
        <stp>CHG_PCT_1M</stp>
        <stp>[Prod Industrial Detalle.xlsx]Por Sectores!R45C3</stp>
        <tr r="C45" s="3"/>
      </tp>
      <tp>
        <v>-1.6</v>
        <stp/>
        <stp>##V3_BDPV12</stp>
        <stp>IGMDMISC Index</stp>
        <stp>CHG_PCT_3M</stp>
        <stp>[Prod Industrial Detalle.xlsx]Por Sectores!R30C4</stp>
        <tr r="D30" s="3"/>
      </tp>
      <tp>
        <v>0.1</v>
        <stp/>
        <stp>##V3_BDPV12</stp>
        <stp>IGMDIMAC Index</stp>
        <stp>CHG_PCT_1M</stp>
        <stp>[Prod Industrial Detalle.xlsx]Por Sectores!R22C3</stp>
        <tr r="C22" s="3"/>
      </tp>
      <tp>
        <v>-1.5</v>
        <stp/>
        <stp>##V3_BDPV12</stp>
        <stp>IGMNPRIN Index</stp>
        <stp>CHG_PCT_3M</stp>
        <stp>[Prod Industrial Detalle.xlsx]Por Sectores!R37C4</stp>
        <tr r="D37" s="3"/>
      </tp>
      <tp>
        <v>-3.6</v>
        <stp/>
        <stp>##V3_BDPV12</stp>
        <stp>IGMDMISC Index</stp>
        <stp>CHG_PCT_1YR</stp>
        <stp>[Prod Industrial Detalle.xlsx]Por Sectores!R30C6</stp>
        <tr r="F30" s="3"/>
      </tp>
      <tp>
        <v>-0.5</v>
        <stp/>
        <stp>##V3_BDPV12</stp>
        <stp>IGMDMISC Index</stp>
        <stp>CHG_PCT_2YR</stp>
        <stp>[Prod Industrial Detalle.xlsx]Por Sectores!R30C7</stp>
        <tr r="G30" s="3"/>
      </tp>
      <tp>
        <v>8.3000000000000007</v>
        <stp/>
        <stp>##V3_BDPV12</stp>
        <stp>IPMUMNG Index</stp>
        <stp>CHG_PCT_1YR</stp>
        <stp>[Prod Industrial Detalle.xlsx]Por Sectores!R42C6</stp>
        <tr r="F42" s="3"/>
      </tp>
      <tp>
        <v>-2.2000000000000002</v>
        <stp/>
        <stp>##V3_BDPV12</stp>
        <stp>IPMUMNG Index</stp>
        <stp>CHG_PCT_2YR</stp>
        <stp>[Prod Industrial Detalle.xlsx]Por Sectores!R42C7</stp>
        <tr r="G42" s="3"/>
      </tp>
      <tp>
        <v>1.7</v>
        <stp/>
        <stp>##V3_BDPV12</stp>
        <stp>IPMGNAIC Index</stp>
        <stp>CHG_PCT_1YR</stp>
        <stp>[Prod Industrial Detalle.xlsx]Por Sectores!R13C6</stp>
        <tr r="F13" s="3"/>
      </tp>
      <tp>
        <v>1.7</v>
        <stp/>
        <stp>##V3_BDPV12</stp>
        <stp>IPMGNAIC Index</stp>
        <stp>CHG_PCT_2YR</stp>
        <stp>[Prod Industrial Detalle.xlsx]Por Sectores!R13C7</stp>
        <tr r="G13" s="3"/>
      </tp>
      <tp>
        <v>11.6</v>
        <stp/>
        <stp>##V3_BDPV12</stp>
        <stp>IPMUGAS Index</stp>
        <stp>CHG_PCT_6M</stp>
        <stp>[Prod Industrial Detalle.xlsx]Por Sectores!R45C5</stp>
        <tr r="E45" s="3"/>
      </tp>
      <tp>
        <v>2.8</v>
        <stp/>
        <stp>##V3_BDPV12</stp>
        <stp>IGMDIMAC Index</stp>
        <stp>CHG_PCT_6M</stp>
        <stp>[Prod Industrial Detalle.xlsx]Por Sectores!R22C5</stp>
        <tr r="E22" s="3"/>
      </tp>
      <tp>
        <v>-0.2</v>
        <stp/>
        <stp>##V3_BDPV12</stp>
        <stp>IGMNCHEM Index</stp>
        <stp>CHG_PCT_1YR</stp>
        <stp>[Prod Industrial Detalle.xlsx]Por Sectores!R39C6</stp>
        <tr r="F39" s="3"/>
      </tp>
      <tp>
        <v>1.6</v>
        <stp/>
        <stp>##V3_BDPV12</stp>
        <stp>IGMNCHEM Index</stp>
        <stp>CHG_PCT_2YR</stp>
        <stp>[Prod Industrial Detalle.xlsx]Por Sectores!R39C7</stp>
        <tr r="G39" s="3"/>
      </tp>
      <tp>
        <v>5</v>
        <stp/>
        <stp>##V3_BDPV12</stp>
        <stp>IGMDINST Index</stp>
        <stp>CHG_PCT_1YR</stp>
        <stp>[Prod Industrial Detalle.xlsx]Por Sectores!R23C6</stp>
        <tr r="F23" s="3"/>
      </tp>
      <tp>
        <v>6.4</v>
        <stp/>
        <stp>##V3_BDPV12</stp>
        <stp>IGMDINST Index</stp>
        <stp>CHG_PCT_2YR</stp>
        <stp>[Prod Industrial Detalle.xlsx]Por Sectores!R23C7</stp>
        <tr r="G23" s="3"/>
      </tp>
      <tp>
        <v>5.5</v>
        <stp/>
        <stp>##V3_BDPV12</stp>
        <stp>IPNEMOTP Index</stp>
        <stp>CHG_PCT_1YR</stp>
        <stp>[Prod Industrial Detalle.xlsx]Por Sectores!R27C6</stp>
        <tr r="F27" s="3"/>
      </tp>
      <tp>
        <v>7.9</v>
        <stp/>
        <stp>##V3_BDPV12</stp>
        <stp>IPNEMOTP Index</stp>
        <stp>CHG_PCT_2YR</stp>
        <stp>[Prod Industrial Detalle.xlsx]Por Sectores!R27C7</stp>
        <tr r="G27" s="3"/>
      </tp>
      <tp>
        <v>-1.3</v>
        <stp/>
        <stp>##V3_BDPV12</stp>
        <stp>IPMUGAS Index</stp>
        <stp>CHG_PCT_2YR</stp>
        <stp>[Prod Industrial Detalle.xlsx]Por Sectores!R45C7</stp>
        <tr r="G45" s="3"/>
      </tp>
      <tp>
        <v>-6.8</v>
        <stp/>
        <stp>##V3_BDPV12</stp>
        <stp>IPMUGAS Index</stp>
        <stp>CHG_PCT_1YR</stp>
        <stp>[Prod Industrial Detalle.xlsx]Por Sectores!R45C6</stp>
        <tr r="F45" s="3"/>
      </tp>
      <tp>
        <v>-0.2</v>
        <stp/>
        <stp>##V3_BDPV12</stp>
        <stp>IGMDFURN Index</stp>
        <stp>CHG_PCT_1M</stp>
        <stp>[Prod Industrial Detalle.xlsx]Por Sectores!R29C3</stp>
        <tr r="C29" s="3"/>
      </tp>
      <tp>
        <v>-1.6</v>
        <stp/>
        <stp>##V3_BDPV12</stp>
        <stp>IGMDEMAC Index</stp>
        <stp>CHG_PCT_1M</stp>
        <stp>[Prod Industrial Detalle.xlsx]Por Sectores!R24C3</stp>
        <tr r="C24" s="3"/>
      </tp>
      <tp>
        <v>1.1651</v>
        <stp/>
        <stp>##V3_BDPV12</stp>
        <stp>IGMNCLTH Index</stp>
        <stp>CHG_PCT_1M</stp>
        <stp>[Prod Industrial Detalle.xlsx]Por Sectores!R35C3</stp>
        <tr r="C35" s="3"/>
      </tp>
      <tp>
        <v>0</v>
        <stp/>
        <stp>##V3_BDPV12</stp>
        <stp>IGMDAERO Index</stp>
        <stp>CHG_PCT_1M</stp>
        <stp>[Prod Industrial Detalle.xlsx]Por Sectores!R28C3</stp>
        <tr r="C28" s="3"/>
      </tp>
      <tp>
        <v>-1.4</v>
        <stp/>
        <stp>##V3_BDPV12</stp>
        <stp>IGMDLUMB Index</stp>
        <stp>CHG_PCT_1M</stp>
        <stp>[Prod Industrial Detalle.xlsx]Por Sectores!R15C3</stp>
        <tr r="C15" s="3"/>
      </tp>
      <tp>
        <v>4</v>
        <stp/>
        <stp>##V3_BDPV12</stp>
        <stp>IGMDIMAC Index</stp>
        <stp>CHG_PCT_1YR</stp>
        <stp>[Prod Industrial Detalle.xlsx]Por Sectores!R22C6</stp>
        <tr r="F22" s="3"/>
      </tp>
      <tp>
        <v>-1.5</v>
        <stp/>
        <stp>##V3_BDPV12</stp>
        <stp>IGMDIMAC Index</stp>
        <stp>CHG_PCT_2YR</stp>
        <stp>[Prod Industrial Detalle.xlsx]Por Sectores!R22C7</stp>
        <tr r="G22" s="3"/>
      </tp>
      <tp>
        <v>2.9</v>
        <stp/>
        <stp>##V3_BDPV12</stp>
        <stp>IPNEMOTV Index</stp>
        <stp>CHG_PCT_1YR</stp>
        <stp>[Prod Industrial Detalle.xlsx]Por Sectores!R26C6</stp>
        <tr r="F26" s="3"/>
      </tp>
      <tp>
        <v>-3.4</v>
        <stp/>
        <stp>##V3_BDPV12</stp>
        <stp>IPNEMOTV Index</stp>
        <stp>CHG_PCT_2YR</stp>
        <stp>[Prod Industrial Detalle.xlsx]Por Sectores!R26C7</stp>
        <tr r="G26" s="3"/>
      </tp>
      <tp>
        <v>1.1000000000000001</v>
        <stp/>
        <stp>##V3_BDPV12</stp>
        <stp>IPMGNAIC Index</stp>
        <stp>CHG_PCT_6M</stp>
        <stp>[Prod Industrial Detalle.xlsx]Por Sectores!R13C5</stp>
        <tr r="E13" s="3"/>
      </tp>
      <tp>
        <v>-0.9</v>
        <stp/>
        <stp>##V3_BDPV12</stp>
        <stp>IGMDMISC Index</stp>
        <stp>CHG_PCT_6M</stp>
        <stp>[Prod Industrial Detalle.xlsx]Por Sectores!R30C5</stp>
        <tr r="E30" s="3"/>
      </tp>
      <tp>
        <v>-0.5</v>
        <stp/>
        <stp>##V3_BDPV12</stp>
        <stp>IGMNPRIN Index</stp>
        <stp>CHG_PCT_6M</stp>
        <stp>[Prod Industrial Detalle.xlsx]Por Sectores!R37C5</stp>
        <tr r="E37" s="3"/>
      </tp>
      <tp>
        <v>89.5</v>
        <stp/>
        <stp>##V3_BDHV12</stp>
        <stp>IPMUUTIL Index</stp>
        <stp>PX_LAST</stp>
        <stp>1/1/2000</stp>
        <stp/>
        <stp>[Prod Industrial Detalle.xlsx]IPI Grandes Grupos!R17C5</stp>
        <stp>Dir=V</stp>
        <stp>Dts=H</stp>
        <stp>Sort=A</stp>
        <stp>Quote=C</stp>
        <stp>QtTyp=Y</stp>
        <stp>Days=T</stp>
        <stp>Per=cm</stp>
        <stp>DtFmt=D</stp>
        <stp>UseDPDF=Y</stp>
        <stp>cols=1;rows=209</stp>
        <tr r="E17" s="2"/>
      </tp>
      <tp>
        <v>-0.4</v>
        <stp/>
        <stp>##V3_BDPV12</stp>
        <stp>IGMDFURN Index</stp>
        <stp>CHG_PCT_3M</stp>
        <stp>[Prod Industrial Detalle.xlsx]Por Sectores!R29C4</stp>
        <tr r="D29" s="3"/>
      </tp>
      <tp>
        <v>-0.4</v>
        <stp/>
        <stp>##V3_BDPV12</stp>
        <stp>IGMDEMAC Index</stp>
        <stp>CHG_PCT_3M</stp>
        <stp>[Prod Industrial Detalle.xlsx]Por Sectores!R24C4</stp>
        <tr r="D24" s="3"/>
      </tp>
      <tp>
        <v>-4.8452000000000002</v>
        <stp/>
        <stp>##V3_BDPV12</stp>
        <stp>IGMNCLTH Index</stp>
        <stp>CHG_PCT_3M</stp>
        <stp>[Prod Industrial Detalle.xlsx]Por Sectores!R35C4</stp>
        <tr r="D35" s="3"/>
      </tp>
      <tp>
        <v>-0.3</v>
        <stp/>
        <stp>##V3_BDPV12</stp>
        <stp>IGMDAERO Index</stp>
        <stp>CHG_PCT_3M</stp>
        <stp>[Prod Industrial Detalle.xlsx]Por Sectores!R28C4</stp>
        <tr r="D28" s="3"/>
      </tp>
      <tp>
        <v>-5.5</v>
        <stp/>
        <stp>##V3_BDPV12</stp>
        <stp>IGMNAPPL Index</stp>
        <stp>CHG_PCT_6M</stp>
        <stp>[Prod Industrial Detalle.xlsx]Por Sectores!R34C5</stp>
        <tr r="E34" s="3"/>
      </tp>
      <tp>
        <v>-2.4</v>
        <stp/>
        <stp>##V3_BDPV12</stp>
        <stp>IGMDLUMB Index</stp>
        <stp>CHG_PCT_3M</stp>
        <stp>[Prod Industrial Detalle.xlsx]Por Sectores!R15C4</stp>
        <tr r="D15" s="3"/>
      </tp>
      <tp>
        <v>-4.5</v>
        <stp/>
        <stp>##V3_BDPV12</stp>
        <stp>IGMDAERO Index</stp>
        <stp>CHG_PCT_2YR</stp>
        <stp>[Prod Industrial Detalle.xlsx]Por Sectores!R28C7</stp>
        <tr r="G28" s="3"/>
      </tp>
      <tp>
        <v>-3.4</v>
        <stp/>
        <stp>##V3_BDPV12</stp>
        <stp>IGMDAERO Index</stp>
        <stp>CHG_PCT_1YR</stp>
        <stp>[Prod Industrial Detalle.xlsx]Por Sectores!R28C6</stp>
        <tr r="F28" s="3"/>
      </tp>
      <tp>
        <v>99.1</v>
        <stp/>
        <stp>##V3_BDHV12</stp>
        <stp>IPMUGAS Index</stp>
        <stp>PX_LAST</stp>
        <stp>1/1/2000</stp>
        <stp/>
        <stp>[Prod Industrial Detalle.xlsx]IPI Grandes Grupos!R17C7</stp>
        <stp>Dir=V</stp>
        <stp>Dts=H</stp>
        <stp>Sort=A</stp>
        <stp>Quote=C</stp>
        <stp>QtTyp=Y</stp>
        <stp>Days=T</stp>
        <stp>Per=cm</stp>
        <stp>DtFmt=D</stp>
        <stp>UseDPDF=Y</stp>
        <stp>cols=1;rows=209</stp>
        <tr r="G17" s="2"/>
      </tp>
      <tp>
        <v>4</v>
        <stp/>
        <stp>##V3_BDPV12</stp>
        <stp>IGMDLUMB Index</stp>
        <stp>CHG_PCT_1YR</stp>
        <stp>[Prod Industrial Detalle.xlsx]Por Sectores!R15C6</stp>
        <tr r="F15" s="3"/>
      </tp>
      <tp>
        <v>8.6</v>
        <stp/>
        <stp>##V3_BDPV12</stp>
        <stp>IGMDLUMB Index</stp>
        <stp>CHG_PCT_2YR</stp>
        <stp>[Prod Industrial Detalle.xlsx]Por Sectores!R15C7</stp>
        <tr r="G15" s="3"/>
      </tp>
      <tp>
        <v>-3.4</v>
        <stp/>
        <stp>##V3_BDPV12</stp>
        <stp>IGMNTEXT Index</stp>
        <stp>CHG_PCT_6M</stp>
        <stp>[Prod Industrial Detalle.xlsx]Por Sectores!R33C5</stp>
        <tr r="E33" s="3"/>
      </tp>
      <tp>
        <v>-3.7</v>
        <stp/>
        <stp>##V3_BDPV12</stp>
        <stp>IGMNPAPR Index</stp>
        <stp>CHG_PCT_2YR</stp>
        <stp>[Prod Industrial Detalle.xlsx]Por Sectores!R36C7</stp>
        <tr r="G36" s="3"/>
      </tp>
      <tp>
        <v>0.4</v>
        <stp/>
        <stp>##V3_BDPV12</stp>
        <stp>IGMNPAPR Index</stp>
        <stp>CHG_PCT_1YR</stp>
        <stp>[Prod Industrial Detalle.xlsx]Por Sectores!R36C6</stp>
        <tr r="F36" s="3"/>
      </tp>
      <tp>
        <v>0.1</v>
        <stp/>
        <stp>##V3_BDPV12</stp>
        <stp>IPMUUTIL Index</stp>
        <stp>CHG_PCT_1YR</stp>
        <stp>[Prod Industrial Detalle.xlsx]Por Sectores!R43C6</stp>
        <tr r="F43" s="3"/>
      </tp>
      <tp>
        <v>0.1</v>
        <stp/>
        <stp>##V3_BDPV12</stp>
        <stp>IPMUUTIL Index</stp>
        <stp>CHG_PCT_2YR</stp>
        <stp>[Prod Industrial Detalle.xlsx]Por Sectores!R43C7</stp>
        <tr r="G43" s="3"/>
      </tp>
      <tp>
        <v>-2.7</v>
        <stp/>
        <stp>##V3_BDPV12</stp>
        <stp>IGMNTEXT Index</stp>
        <stp>CHG_PCT_2YR</stp>
        <stp>[Prod Industrial Detalle.xlsx]Por Sectores!R33C7</stp>
        <tr r="G33" s="3"/>
      </tp>
      <tp>
        <v>-1.8</v>
        <stp/>
        <stp>##V3_BDPV12</stp>
        <stp>IGMNTEXT Index</stp>
        <stp>CHG_PCT_1YR</stp>
        <stp>[Prod Industrial Detalle.xlsx]Por Sectores!R33C6</stp>
        <tr r="F33" s="3"/>
      </tp>
      <tp>
        <v>1.3</v>
        <stp/>
        <stp>##V3_BDPV12</stp>
        <stp>IGMNPRIN Index</stp>
        <stp>CHG_PCT_1YR</stp>
        <stp>[Prod Industrial Detalle.xlsx]Por Sectores!R37C6</stp>
        <tr r="F37" s="3"/>
      </tp>
      <tp>
        <v>-0.3</v>
        <stp/>
        <stp>##V3_BDPV12</stp>
        <stp>IGMNPRIN Index</stp>
        <stp>CHG_PCT_2YR</stp>
        <stp>[Prod Industrial Detalle.xlsx]Por Sectores!R37C7</stp>
        <tr r="G37" s="3"/>
      </tp>
      <tp>
        <v>3.3</v>
        <stp/>
        <stp>##V3_BDPV12</stp>
        <stp>IPMUUTIL Index</stp>
        <stp>CHG_PCT_6M</stp>
        <stp>[Prod Industrial Detalle.xlsx]Por Sectores!R43C5</stp>
        <tr r="E43" s="3"/>
      </tp>
      <tp>
        <v>-1.3</v>
        <stp/>
        <stp>##V3_BDPV12</stp>
        <stp>IGMNPAPR Index</stp>
        <stp>CHG_PCT_6M</stp>
        <stp>[Prod Industrial Detalle.xlsx]Por Sectores!R36C5</stp>
        <tr r="E36" s="3"/>
      </tp>
      <tp>
        <v>3.7</v>
        <stp/>
        <stp>##V3_BDPV12</stp>
        <stp>IGMDSTON Index</stp>
        <stp>CHG_PCT_1YR</stp>
        <stp>[Prod Industrial Detalle.xlsx]Por Sectores!R16C6</stp>
        <tr r="F16" s="3"/>
      </tp>
      <tp>
        <v>7.3</v>
        <stp/>
        <stp>##V3_BDPV12</stp>
        <stp>IGMDSTON Index</stp>
        <stp>CHG_PCT_2YR</stp>
        <stp>[Prod Industrial Detalle.xlsx]Por Sectores!R16C7</stp>
        <tr r="G16" s="3"/>
      </tp>
      <tp>
        <v>0.4</v>
        <stp/>
        <stp>##V3_BDPV12</stp>
        <stp>IPMUUTIL Index</stp>
        <stp>CHG_PCT_1M</stp>
        <stp>[Prod Industrial Detalle.xlsx]Por Sectores!R43C3</stp>
        <tr r="C43" s="3"/>
      </tp>
      <tp>
        <v>-0.6</v>
        <stp/>
        <stp>##V3_BDPV12</stp>
        <stp>IGMNPAPR Index</stp>
        <stp>CHG_PCT_1M</stp>
        <stp>[Prod Industrial Detalle.xlsx]Por Sectores!R36C3</stp>
        <tr r="C36" s="3"/>
      </tp>
      <tp>
        <v>1</v>
        <stp/>
        <stp>##V3_BDPV12</stp>
        <stp>IGMNRUBB Index</stp>
        <stp>CHG_PCT_2YR</stp>
        <stp>[Prod Industrial Detalle.xlsx]Por Sectores!R40C7</stp>
        <tr r="G40" s="3"/>
      </tp>
      <tp>
        <v>0.3</v>
        <stp/>
        <stp>##V3_BDPV12</stp>
        <stp>IGMNRUBB Index</stp>
        <stp>CHG_PCT_1YR</stp>
        <stp>[Prod Industrial Detalle.xlsx]Por Sectores!R40C6</stp>
        <tr r="F40" s="3"/>
      </tp>
      <tp>
        <v>-1.3</v>
        <stp/>
        <stp>##V3_BDPV12</stp>
        <stp>IGMNTEXT Index</stp>
        <stp>CHG_PCT_3M</stp>
        <stp>[Prod Industrial Detalle.xlsx]Por Sectores!R33C4</stp>
        <tr r="D33" s="3"/>
      </tp>
      <tp>
        <v>9.4</v>
        <stp/>
        <stp>##V3_BDPV12</stp>
        <stp>IPMUUTIL Index</stp>
        <stp>CHG_PCT_3M</stp>
        <stp>[Prod Industrial Detalle.xlsx]Por Sectores!R43C4</stp>
        <tr r="D43" s="3"/>
      </tp>
      <tp>
        <v>-0.9</v>
        <stp/>
        <stp>##V3_BDPV12</stp>
        <stp>IGMNPAPR Index</stp>
        <stp>CHG_PCT_3M</stp>
        <stp>[Prod Industrial Detalle.xlsx]Por Sectores!R36C4</stp>
        <tr r="D36" s="3"/>
      </tp>
      <tp>
        <v>-0.5</v>
        <stp/>
        <stp>##V3_BDPV12</stp>
        <stp>IGMDPRIM Index</stp>
        <stp>CHG_PCT_1YR</stp>
        <stp>[Prod Industrial Detalle.xlsx]Por Sectores!R20C6</stp>
        <tr r="F20" s="3"/>
      </tp>
      <tp>
        <v>-0.9</v>
        <stp/>
        <stp>##V3_BDPV12</stp>
        <stp>IGMDPRIM Index</stp>
        <stp>CHG_PCT_2YR</stp>
        <stp>[Prod Industrial Detalle.xlsx]Por Sectores!R20C7</stp>
        <tr r="G20" s="3"/>
      </tp>
      <tp>
        <v>-1.8</v>
        <stp/>
        <stp>##V3_BDPV12</stp>
        <stp>IGMNTEXT Index</stp>
        <stp>CHG_PCT_1M</stp>
        <stp>[Prod Industrial Detalle.xlsx]Por Sectores!R33C3</stp>
        <tr r="C33" s="3"/>
      </tp>
      <tp>
        <v>0.8</v>
        <stp/>
        <stp>##V3_BDPV12</stp>
        <stp>IGMDTREQ Index</stp>
        <stp>CHG_PCT_1YR</stp>
        <stp>[Prod Industrial Detalle.xlsx]Por Sectores!R25C6</stp>
        <tr r="F25" s="3"/>
      </tp>
      <tp>
        <v>-0.8</v>
        <stp/>
        <stp>##V3_BDPV12</stp>
        <stp>IGMDTREQ Index</stp>
        <stp>CHG_PCT_2YR</stp>
        <stp>[Prod Industrial Detalle.xlsx]Por Sectores!R25C7</stp>
        <tr r="G25" s="3"/>
      </tp>
      <tp>
        <v>-1.8</v>
        <stp/>
        <stp>##V3_BDPV12</stp>
        <stp>IPMGOTHR Index</stp>
        <stp>CHG_PCT_3M</stp>
        <stp>[Prod Industrial Detalle.xlsx]Por Sectores!R41C4</stp>
        <tr r="D41" s="3"/>
      </tp>
      <tp>
        <v>1.6</v>
        <stp/>
        <stp>##V3_BDPV12</stp>
        <stp>IPMUMNG Index</stp>
        <stp>CHG_PCT_1M</stp>
        <stp>[Prod Industrial Detalle.xlsx]Por Sectores!R42C3</stp>
        <tr r="C42" s="3"/>
      </tp>
      <tp>
        <v>6.2</v>
        <stp/>
        <stp>##V3_BDPV12</stp>
        <stp>IGMNPETR Index</stp>
        <stp>CHG_PCT_3M</stp>
        <stp>[Prod Industrial Detalle.xlsx]Por Sectores!R38C4</stp>
        <tr r="D38" s="3"/>
      </tp>
      <tp>
        <v>-0.7</v>
        <stp/>
        <stp>##V3_BDPV12</stp>
        <stp>IGMDFABR Index</stp>
        <stp>CHG_PCT_1M</stp>
        <stp>[Prod Industrial Detalle.xlsx]Por Sectores!R21C3</stp>
        <tr r="C21" s="3"/>
      </tp>
      <tp>
        <v>-2.2999999999999998</v>
        <stp/>
        <stp>##V3_BDPV12</stp>
        <stp>IPNEMOTV Index</stp>
        <stp>CHG_PCT_3M</stp>
        <stp>[Prod Industrial Detalle.xlsx]Por Sectores!R26C4</stp>
        <tr r="D26" s="3"/>
      </tp>
      <tp>
        <v>-0.9</v>
        <stp/>
        <stp>##V3_BDPV12</stp>
        <stp>IGMDTREQ Index</stp>
        <stp>CHG_PCT_6M</stp>
        <stp>[Prod Industrial Detalle.xlsx]Por Sectores!R25C5</stp>
        <tr r="E25" s="3"/>
      </tp>
      <tp>
        <v>0.3</v>
        <stp/>
        <stp>##V3_BDPV12</stp>
        <stp>IPMGOTHR Index</stp>
        <stp>CHG_PCT_1M</stp>
        <stp>[Prod Industrial Detalle.xlsx]Por Sectores!R41C3</stp>
        <tr r="C41" s="3"/>
      </tp>
      <tp>
        <v>2.5</v>
        <stp/>
        <stp>##V3_BDPV12</stp>
        <stp>IPMUMNG Index</stp>
        <stp>CHG_PCT_3M</stp>
        <stp>[Prod Industrial Detalle.xlsx]Por Sectores!R42C4</stp>
        <tr r="D42" s="3"/>
      </tp>
      <tp>
        <v>2.4</v>
        <stp/>
        <stp>##V3_BDPV12</stp>
        <stp>IGMDINST Index</stp>
        <stp>CHG_PCT_6M</stp>
        <stp>[Prod Industrial Detalle.xlsx]Por Sectores!R23C5</stp>
        <tr r="E23" s="3"/>
      </tp>
      <tp>
        <v>-0.1</v>
        <stp/>
        <stp>##V3_BDPV12</stp>
        <stp>IGMNPETR Index</stp>
        <stp>CHG_PCT_1M</stp>
        <stp>[Prod Industrial Detalle.xlsx]Por Sectores!R38C3</stp>
        <tr r="C38" s="3"/>
      </tp>
      <tp>
        <v>2.0209999999999999</v>
        <stp/>
        <stp>##V3_BDPV12</stp>
        <stp>IP Index</stp>
        <stp>CHG_PCT_6M</stp>
        <stp>[Prod Industrial Detalle.xlsx]Por Sectores!R11C5</stp>
        <tr r="E11" s="3"/>
      </tp>
      <tp>
        <v>-0.8</v>
        <stp/>
        <stp>##V3_BDPV12</stp>
        <stp>IGMDFABR Index</stp>
        <stp>CHG_PCT_3M</stp>
        <stp>[Prod Industrial Detalle.xlsx]Por Sectores!R21C4</stp>
        <tr r="D21" s="3"/>
      </tp>
      <tp>
        <v>2.2999999999999998</v>
        <stp/>
        <stp>##V3_BDPV12</stp>
        <stp>IPMUELEC Index</stp>
        <stp>CHG_PCT_6M</stp>
        <stp>[Prod Industrial Detalle.xlsx]Por Sectores!R44C5</stp>
        <tr r="E44" s="3"/>
      </tp>
      <tp>
        <v>-3</v>
        <stp/>
        <stp>##V3_BDPV12</stp>
        <stp>IPNEMOTV Index</stp>
        <stp>CHG_PCT_1M</stp>
        <stp>[Prod Industrial Detalle.xlsx]Por Sectores!R26C3</stp>
        <tr r="C26" s="3"/>
      </tp>
      <tp>
        <v>0.4</v>
        <stp/>
        <stp>##V3_BDPV12</stp>
        <stp>IPNEMOTP Index</stp>
        <stp>CHG_PCT_6M</stp>
        <stp>[Prod Industrial Detalle.xlsx]Por Sectores!R27C5</stp>
        <tr r="E27" s="3"/>
      </tp>
      <tp>
        <v>88.3</v>
        <stp/>
        <stp>##V3_BDHV12</stp>
        <stp>IPMUMNG Index</stp>
        <stp>PX_LAST</stp>
        <stp>1/1/2000</stp>
        <stp/>
        <stp>[Prod Industrial Detalle.xlsx]IPI Grandes Grupos!R17C4</stp>
        <stp>Dir=V</stp>
        <stp>Dts=H</stp>
        <stp>Sort=A</stp>
        <stp>Quote=C</stp>
        <stp>QtTyp=Y</stp>
        <stp>Days=T</stp>
        <stp>Per=cm</stp>
        <stp>DtFmt=D</stp>
        <stp>UseDPDF=Y</stp>
        <stp>cols=1;rows=209</stp>
        <tr r="D17" s="2"/>
      </tp>
      <tp>
        <v>-0.7</v>
        <stp/>
        <stp>##V3_BDPV12</stp>
        <stp>IPMUELEC Index</stp>
        <stp>CHG_PCT_1M</stp>
        <stp>[Prod Industrial Detalle.xlsx]Por Sectores!R44C3</stp>
        <tr r="C44" s="3"/>
      </tp>
      <tp>
        <v>-1.5</v>
        <stp/>
        <stp>##V3_BDPV12</stp>
        <stp>IPNEMOTP Index</stp>
        <stp>CHG_PCT_1M</stp>
        <stp>[Prod Industrial Detalle.xlsx]Por Sectores!R27C3</stp>
        <tr r="C27" s="3"/>
      </tp>
      <tp>
        <v>-0.5</v>
        <stp/>
        <stp>##V3_BDPV12</stp>
        <stp>IPNEMOTV Index</stp>
        <stp>CHG_PCT_6M</stp>
        <stp>[Prod Industrial Detalle.xlsx]Por Sectores!R26C5</stp>
        <tr r="E26" s="3"/>
      </tp>
      <tp>
        <v>-0.9</v>
        <stp/>
        <stp>##V3_BDPV12</stp>
        <stp>IGMDTREQ Index</stp>
        <stp>CHG_PCT_3M</stp>
        <stp>[Prod Industrial Detalle.xlsx]Por Sectores!R25C4</stp>
        <tr r="D25" s="3"/>
      </tp>
      <tp>
        <v>-3.4</v>
        <stp/>
        <stp>##V3_BDPV12</stp>
        <stp>IPMGOTHR Index</stp>
        <stp>CHG_PCT_6M</stp>
        <stp>[Prod Industrial Detalle.xlsx]Por Sectores!R41C5</stp>
        <tr r="E41" s="3"/>
      </tp>
      <tp>
        <v>-0.5</v>
        <stp/>
        <stp>##V3_BDPV12</stp>
        <stp>IGMDINST Index</stp>
        <stp>CHG_PCT_1M</stp>
        <stp>[Prod Industrial Detalle.xlsx]Por Sectores!R23C3</stp>
        <tr r="C23" s="3"/>
      </tp>
      <tp>
        <v>5.9</v>
        <stp/>
        <stp>##V3_BDPV12</stp>
        <stp>IGMNPETR Index</stp>
        <stp>CHG_PCT_6M</stp>
        <stp>[Prod Industrial Detalle.xlsx]Por Sectores!R38C5</stp>
        <tr r="E38" s="3"/>
      </tp>
      <tp>
        <v>36556</v>
        <stp/>
        <stp>##V3_BDHV12</stp>
        <stp>IP Index</stp>
        <stp>PX_LAST</stp>
        <stp>1/1/2000</stp>
        <stp/>
        <stp>[Prod Industrial Detalle.xlsx]IPI Grandes Grupos!R17C1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A17" s="2"/>
      </tp>
      <tp>
        <v>-4.3E-3</v>
        <stp/>
        <stp>##V3_BDPV12</stp>
        <stp>IP Index</stp>
        <stp>CHG_PCT_1M</stp>
        <stp>[Prod Industrial Detalle.xlsx]Por Sectores!R11C3</stp>
        <tr r="C11" s="3"/>
      </tp>
      <tp>
        <v>1.1000000000000001</v>
        <stp/>
        <stp>##V3_BDPV12</stp>
        <stp>IGMDFABR Index</stp>
        <stp>CHG_PCT_6M</stp>
        <stp>[Prod Industrial Detalle.xlsx]Por Sectores!R21C5</stp>
        <tr r="E21" s="3"/>
      </tp>
      <tp>
        <v>8</v>
        <stp/>
        <stp>##V3_BDPV12</stp>
        <stp>IPMUELEC Index</stp>
        <stp>CHG_PCT_3M</stp>
        <stp>[Prod Industrial Detalle.xlsx]Por Sectores!R44C4</stp>
        <tr r="D44" s="3"/>
      </tp>
      <tp>
        <v>-1.7</v>
        <stp/>
        <stp>##V3_BDPV12</stp>
        <stp>IPNEMOTP Index</stp>
        <stp>CHG_PCT_3M</stp>
        <stp>[Prod Industrial Detalle.xlsx]Por Sectores!R27C4</stp>
        <tr r="D27" s="3"/>
      </tp>
      <tp>
        <v>-1.1000000000000001</v>
        <stp/>
        <stp>##V3_BDPV12</stp>
        <stp>IGMDTREQ Index</stp>
        <stp>CHG_PCT_1M</stp>
        <stp>[Prod Industrial Detalle.xlsx]Por Sectores!R25C3</stp>
        <tr r="C25" s="3"/>
      </tp>
      <tp>
        <v>10.6</v>
        <stp/>
        <stp>##V3_BDPV12</stp>
        <stp>IGMNPETR Index</stp>
        <stp>CHG_PCT_2YR</stp>
        <stp>[Prod Industrial Detalle.xlsx]Por Sectores!R38C7</stp>
        <tr r="G38" s="3"/>
      </tp>
      <tp>
        <v>7.8</v>
        <stp/>
        <stp>##V3_BDPV12</stp>
        <stp>IGMNPETR Index</stp>
        <stp>CHG_PCT_1YR</stp>
        <stp>[Prod Industrial Detalle.xlsx]Por Sectores!R38C6</stp>
        <tr r="F38" s="3"/>
      </tp>
      <tp>
        <v>1.4</v>
        <stp/>
        <stp>##V3_BDPV12</stp>
        <stp>IPMG Index</stp>
        <stp>CHG_PCT_1YR</stp>
        <stp>[Prod Industrial Detalle.xlsx]Por Sectores!R12C14</stp>
        <tr r="N12" s="3"/>
      </tp>
      <tp>
        <v>1.1000000000000001</v>
        <stp/>
        <stp>##V3_BDPV12</stp>
        <stp>IPMG Index</stp>
        <stp>CHG_PCT_2YR</stp>
        <stp>[Prod Industrial Detalle.xlsx]Por Sectores!R12C15</stp>
        <tr r="O12" s="3"/>
      </tp>
      <tp>
        <v>7.2</v>
        <stp/>
        <stp>##V3_BDPV12</stp>
        <stp>IPMUMNG Index</stp>
        <stp>CHG_PCT_6M</stp>
        <stp>[Prod Industrial Detalle.xlsx]Por Sectores!R42C5</stp>
        <tr r="E42" s="3"/>
      </tp>
      <tp>
        <v>2.2000000000000002</v>
        <stp/>
        <stp>##V3_BDPV12</stp>
        <stp>IGMDINST Index</stp>
        <stp>CHG_PCT_3M</stp>
        <stp>[Prod Industrial Detalle.xlsx]Por Sectores!R23C4</stp>
        <tr r="D23" s="3"/>
      </tp>
      <tp>
        <v>1.2403999999999999</v>
        <stp/>
        <stp>##V3_BDPV12</stp>
        <stp>IP Index</stp>
        <stp>CHG_PCT_3M</stp>
        <stp>[Prod Industrial Detalle.xlsx]Por Sectores!R11C4</stp>
        <tr r="D11" s="3"/>
      </tp>
      <tp>
        <v>-4.3E-3</v>
        <stp/>
        <stp>##V3_BDPV12</stp>
        <stp>IP Index</stp>
        <stp>CHG_PCT_1M</stp>
        <stp>[Prod Industrial Detalle.xlsx]Por Sectores!R11C11</stp>
        <tr r="K11" s="3"/>
      </tp>
      <tp>
        <v>1.2403999999999999</v>
        <stp/>
        <stp>##V3_BDPV12</stp>
        <stp>IP Index</stp>
        <stp>CHG_PCT_3M</stp>
        <stp>[Prod Industrial Detalle.xlsx]Por Sectores!R11C12</stp>
        <tr r="L11" s="3"/>
      </tp>
      <tp>
        <v>2.0209999999999999</v>
        <stp/>
        <stp>##V3_BDPV12</stp>
        <stp>IP Index</stp>
        <stp>CHG_PCT_6M</stp>
        <stp>[Prod Industrial Detalle.xlsx]Por Sectores!R11C13</stp>
        <tr r="M11" s="3"/>
      </tp>
      <tp>
        <v>-0.1</v>
        <stp/>
        <stp>##V3_BDPV12</stp>
        <stp>IPMG Index</stp>
        <stp>CHG_PCT_3M</stp>
        <stp>[Prod Industrial Detalle.xlsx]Por Sectores!R12C12</stp>
        <tr r="L12" s="3"/>
      </tp>
      <tp>
        <v>0.9</v>
        <stp/>
        <stp>##V3_BDPV12</stp>
        <stp>IPMG Index</stp>
        <stp>CHG_PCT_6M</stp>
        <stp>[Prod Industrial Detalle.xlsx]Por Sectores!R12C13</stp>
        <tr r="M12" s="3"/>
      </tp>
      <tp>
        <v>-0.4</v>
        <stp/>
        <stp>##V3_BDPV12</stp>
        <stp>IPMG Index</stp>
        <stp>CHG_PCT_1M</stp>
        <stp>[Prod Industrial Detalle.xlsx]Por Sectores!R12C11</stp>
        <tr r="K12" s="3"/>
      </tp>
      <tp>
        <v>0.7</v>
        <stp/>
        <stp>##V3_BDPV12</stp>
        <stp>CMN1CPSA Index</stp>
        <stp>CHG_PCT_1M</stp>
        <stp>[Prod Industrial Detalle.xlsx]Por Sectores!R17C3</stp>
        <tr r="C17" s="3"/>
      </tp>
      <tp>
        <v>36556</v>
        <stp/>
        <stp>##V3_BDHV12</stp>
        <stp>CPTICHNG Index</stp>
        <stp>PX_LAST</stp>
        <stp>1/1/2000</stp>
        <stp/>
        <stp>[Prod Industrial Detalle.xlsx]IPI Grandes Grupos!R17C24</stp>
        <stp>Dir=V</stp>
        <stp>Dts=S</stp>
        <stp>Sort=A</stp>
        <stp>Quote=C</stp>
        <stp>QtTyp=Y</stp>
        <stp>Days=T</stp>
        <stp>Per=cm</stp>
        <stp>DtFmt=D</stp>
        <stp>UseDPDF=Y</stp>
        <stp>cols=2;rows=209</stp>
        <tr r="X17" s="2"/>
      </tp>
      <tp>
        <v>-0.9</v>
        <stp/>
        <stp>##V3_BDPV12</stp>
        <stp>CMN1CPSA Index</stp>
        <stp>CHG_PCT_3M</stp>
        <stp>[Prod Industrial Detalle.xlsx]Por Sectores!R17C4</stp>
        <tr r="D17" s="3"/>
      </tp>
      <tp>
        <v>4</v>
        <stp/>
        <stp>##V3_BDPV12</stp>
        <stp>CMN1CPSA Index</stp>
        <stp>CHG_PCT_6M</stp>
        <stp>[Prod Industrial Detalle.xlsx]Por Sectores!R17C5</stp>
        <tr r="E17" s="3"/>
      </tp>
      <tp>
        <v>-0.5</v>
        <stp/>
        <stp>##V3_BDPV12</stp>
        <stp>IGMDMISC Index</stp>
        <stp>CHG_PCT_2YR</stp>
        <stp>[Prod Industrial Detalle.xlsx]Por Sectores!R30C15</stp>
        <tr r="O30" s="3"/>
      </tp>
      <tp>
        <v>-3.6</v>
        <stp/>
        <stp>##V3_BDPV12</stp>
        <stp>IGMDMISC Index</stp>
        <stp>CHG_PCT_1YR</stp>
        <stp>[Prod Industrial Detalle.xlsx]Por Sectores!R30C14</stp>
        <tr r="N30" s="3"/>
      </tp>
      <tp>
        <v>0.71350000000000002</v>
        <stp/>
        <stp>##V3_BDPV12</stp>
        <stp>IP Index</stp>
        <stp>CHG_PCT_2YR</stp>
        <stp>[Prod Industrial Detalle.xlsx]Por Sectores!R11C7</stp>
        <tr r="G11" s="3"/>
      </tp>
      <tp>
        <v>2.2122000000000002</v>
        <stp/>
        <stp>##V3_BDPV12</stp>
        <stp>IP Index</stp>
        <stp>CHG_PCT_1YR</stp>
        <stp>[Prod Industrial Detalle.xlsx]Por Sectores!R11C6</stp>
        <tr r="F11" s="3"/>
      </tp>
      <tp>
        <v>1.6</v>
        <stp/>
        <stp>##V3_BDPV12</stp>
        <stp>IGMNCHEM Index</stp>
        <stp>CHG_PCT_2YR</stp>
        <stp>[Prod Industrial Detalle.xlsx]Por Sectores!R39C15</stp>
        <tr r="O39" s="3"/>
      </tp>
      <tp>
        <v>-0.2</v>
        <stp/>
        <stp>##V3_BDPV12</stp>
        <stp>IGMNCHEM Index</stp>
        <stp>CHG_PCT_1YR</stp>
        <stp>[Prod Industrial Detalle.xlsx]Por Sectores!R39C14</stp>
        <tr r="N39" s="3"/>
      </tp>
      <tp>
        <v>2</v>
        <stp/>
        <stp>##V3_BDPV12</stp>
        <stp>IGMDEMAC Index</stp>
        <stp>CHG_PCT_2YR</stp>
        <stp>[Prod Industrial Detalle.xlsx]Por Sectores!R24C15</stp>
        <tr r="O24" s="3"/>
      </tp>
      <tp>
        <v>-1.5</v>
        <stp/>
        <stp>##V3_BDPV12</stp>
        <stp>IGMDIMAC Index</stp>
        <stp>CHG_PCT_2YR</stp>
        <stp>[Prod Industrial Detalle.xlsx]Por Sectores!R22C15</stp>
        <tr r="O22" s="3"/>
      </tp>
      <tp>
        <v>-0.2</v>
        <stp/>
        <stp>##V3_BDPV12</stp>
        <stp>IGMDEMAC Index</stp>
        <stp>CHG_PCT_1YR</stp>
        <stp>[Prod Industrial Detalle.xlsx]Por Sectores!R24C14</stp>
        <tr r="N24" s="3"/>
      </tp>
      <tp>
        <v>4</v>
        <stp/>
        <stp>##V3_BDPV12</stp>
        <stp>IGMDIMAC Index</stp>
        <stp>CHG_PCT_1YR</stp>
        <stp>[Prod Industrial Detalle.xlsx]Por Sectores!R22C14</stp>
        <tr r="N22" s="3"/>
      </tp>
      <tp>
        <v>1.1000000000000001</v>
        <stp/>
        <stp>##V3_BDPV12</stp>
        <stp>IPMG Index</stp>
        <stp>CHG_PCT_2YR</stp>
        <stp>[Prod Industrial Detalle.xlsx]Por Sectores!R12C7</stp>
        <tr r="G12" s="3"/>
      </tp>
      <tp>
        <v>1.4</v>
        <stp/>
        <stp>##V3_BDPV12</stp>
        <stp>IPMG Index</stp>
        <stp>CHG_PCT_1YR</stp>
        <stp>[Prod Industrial Detalle.xlsx]Por Sectores!R12C6</stp>
        <tr r="F12" s="3"/>
      </tp>
      <tp>
        <v>-17.519600000000001</v>
        <stp/>
        <stp>##V3_BDPV12</stp>
        <stp>IGMNCLTH Index</stp>
        <stp>CHG_PCT_2YR</stp>
        <stp>[Prod Industrial Detalle.xlsx]Por Sectores!R35C15</stp>
        <tr r="O35" s="3"/>
      </tp>
      <tp>
        <v>-6.5796000000000001</v>
        <stp/>
        <stp>##V3_BDPV12</stp>
        <stp>IGMNCLTH Index</stp>
        <stp>CHG_PCT_1YR</stp>
        <stp>[Prod Industrial Detalle.xlsx]Por Sectores!R35C14</stp>
        <tr r="N35" s="3"/>
      </tp>
      <tp>
        <v>4.3</v>
        <stp/>
        <stp>##V3_BDPV12</stp>
        <stp>IGMNFOOD Index</stp>
        <stp>CHG_PCT_2YR</stp>
        <stp>[Prod Industrial Detalle.xlsx]Por Sectores!R32C15</stp>
        <tr r="O32" s="3"/>
      </tp>
      <tp>
        <v>2.7</v>
        <stp/>
        <stp>##V3_BDPV12</stp>
        <stp>IGMNFOOD Index</stp>
        <stp>CHG_PCT_1YR</stp>
        <stp>[Prod Industrial Detalle.xlsx]Por Sectores!R32C14</stp>
        <tr r="N32" s="3"/>
      </tp>
      <tp>
        <v>2.5</v>
        <stp/>
        <stp>##V3_BDPV12</stp>
        <stp>IGMNNOND Index</stp>
        <stp>CHG_PCT_2YR</stp>
        <stp>[Prod Industrial Detalle.xlsx]Por Sectores!R31C15</stp>
        <tr r="O31" s="3"/>
      </tp>
      <tp>
        <v>1.5</v>
        <stp/>
        <stp>##V3_BDPV12</stp>
        <stp>IGMNNOND Index</stp>
        <stp>CHG_PCT_1YR</stp>
        <stp>[Prod Industrial Detalle.xlsx]Por Sectores!R31C14</stp>
        <tr r="N31" s="3"/>
      </tp>
      <tp>
        <v>5</v>
        <stp/>
        <stp>##V3_BDPV12</stp>
        <stp>IGMDINST Index</stp>
        <stp>CHG_PCT_1YR</stp>
        <stp>[Prod Industrial Detalle.xlsx]Por Sectores!R23C14</stp>
        <tr r="N23" s="3"/>
      </tp>
      <tp>
        <v>6.4</v>
        <stp/>
        <stp>##V3_BDPV12</stp>
        <stp>IGMDINST Index</stp>
        <stp>CHG_PCT_2YR</stp>
        <stp>[Prod Industrial Detalle.xlsx]Por Sectores!R23C15</stp>
        <tr r="O23" s="3"/>
      </tp>
      <tp>
        <v>0.4</v>
        <stp/>
        <stp>##V3_BDPV12</stp>
        <stp>IGMNPAPR Index</stp>
        <stp>CHG_PCT_1YR</stp>
        <stp>[Prod Industrial Detalle.xlsx]Por Sectores!R36C14</stp>
        <tr r="N36" s="3"/>
      </tp>
      <tp>
        <v>-3.7</v>
        <stp/>
        <stp>##V3_BDPV12</stp>
        <stp>IGMNPAPR Index</stp>
        <stp>CHG_PCT_2YR</stp>
        <stp>[Prod Industrial Detalle.xlsx]Por Sectores!R36C15</stp>
        <tr r="O36" s="3"/>
      </tp>
      <tp>
        <v>-2.6</v>
        <stp/>
        <stp>##V3_BDPV12</stp>
        <stp>IGMDFABR Index</stp>
        <stp>CHG_PCT_2YR</stp>
        <stp>[Prod Industrial Detalle.xlsx]Por Sectores!R21C15</stp>
        <tr r="O21" s="3"/>
      </tp>
      <tp>
        <v>1.6</v>
        <stp/>
        <stp>##V3_BDPV12</stp>
        <stp>IGMDFABR Index</stp>
        <stp>CHG_PCT_1YR</stp>
        <stp>[Prod Industrial Detalle.xlsx]Por Sectores!R21C14</stp>
        <tr r="N21" s="3"/>
      </tp>
      <tp>
        <v>0.9</v>
        <stp/>
        <stp>##V3_BDPV12</stp>
        <stp>IPMG Index</stp>
        <stp>CHG_PCT_6M</stp>
        <stp>[Prod Industrial Detalle.xlsx]Por Sectores!R12C5</stp>
        <tr r="E12" s="3"/>
      </tp>
      <tp>
        <v>0.1</v>
        <stp/>
        <stp>##V3_BDPV12</stp>
        <stp>IPMUUTIL Index</stp>
        <stp>CHG_PCT_2YR</stp>
        <stp>[Prod Industrial Detalle.xlsx]Por Sectores!R43C15</stp>
        <tr r="O43" s="3"/>
      </tp>
      <tp>
        <v>0.1</v>
        <stp/>
        <stp>##V3_BDPV12</stp>
        <stp>IPMUUTIL Index</stp>
        <stp>CHG_PCT_1YR</stp>
        <stp>[Prod Industrial Detalle.xlsx]Por Sectores!R43C14</stp>
        <tr r="N43" s="3"/>
      </tp>
      <tp>
        <v>-12.6</v>
        <stp/>
        <stp>##V3_BDPV12</stp>
        <stp>IPMGOTHR Index</stp>
        <stp>CHG_PCT_2YR</stp>
        <stp>[Prod Industrial Detalle.xlsx]Por Sectores!R41C15</stp>
        <tr r="O41" s="3"/>
      </tp>
      <tp>
        <v>-6.2</v>
        <stp/>
        <stp>##V3_BDPV12</stp>
        <stp>IPMGOTHR Index</stp>
        <stp>CHG_PCT_1YR</stp>
        <stp>[Prod Industrial Detalle.xlsx]Por Sectores!R41C14</stp>
        <tr r="N41" s="3"/>
      </tp>
      <tp>
        <v>-2.7</v>
        <stp/>
        <stp>##V3_BDPV12</stp>
        <stp>IGMNTEXT Index</stp>
        <stp>CHG_PCT_2YR</stp>
        <stp>[Prod Industrial Detalle.xlsx]Por Sectores!R33C15</stp>
        <tr r="O33" s="3"/>
      </tp>
      <tp>
        <v>-1.8</v>
        <stp/>
        <stp>##V3_BDPV12</stp>
        <stp>IGMNTEXT Index</stp>
        <stp>CHG_PCT_1YR</stp>
        <stp>[Prod Industrial Detalle.xlsx]Por Sectores!R33C14</stp>
        <tr r="N33" s="3"/>
      </tp>
      <tp>
        <v>-4.5</v>
        <stp/>
        <stp>##V3_BDPV12</stp>
        <stp>IGMDAERO Index</stp>
        <stp>CHG_PCT_2YR</stp>
        <stp>[Prod Industrial Detalle.xlsx]Por Sectores!R28C15</stp>
        <tr r="O28" s="3"/>
      </tp>
      <tp>
        <v>-3.4</v>
        <stp/>
        <stp>##V3_BDPV12</stp>
        <stp>IGMDAERO Index</stp>
        <stp>CHG_PCT_1YR</stp>
        <stp>[Prod Industrial Detalle.xlsx]Por Sectores!R28C14</stp>
        <tr r="N28" s="3"/>
      </tp>
      <tp>
        <v>7.8</v>
        <stp/>
        <stp>##V3_BDPV12</stp>
        <stp>IGMNPETR Index</stp>
        <stp>CHG_PCT_1YR</stp>
        <stp>[Prod Industrial Detalle.xlsx]Por Sectores!R38C14</stp>
        <tr r="N38" s="3"/>
      </tp>
      <tp>
        <v>10.6</v>
        <stp/>
        <stp>##V3_BDPV12</stp>
        <stp>IGMNPETR Index</stp>
        <stp>CHG_PCT_2YR</stp>
        <stp>[Prod Industrial Detalle.xlsx]Por Sectores!R38C15</stp>
        <tr r="O38" s="3"/>
      </tp>
      <tp>
        <v>-0.1</v>
        <stp/>
        <stp>##V3_BDPV12</stp>
        <stp>IPMG Index</stp>
        <stp>CHG_PCT_3M</stp>
        <stp>[Prod Industrial Detalle.xlsx]Por Sectores!R12C4</stp>
        <tr r="D12" s="3"/>
      </tp>
      <tp>
        <v>-0.4</v>
        <stp/>
        <stp>##V3_BDPV12</stp>
        <stp>IPMG Index</stp>
        <stp>CHG_PCT_1M</stp>
        <stp>[Prod Industrial Detalle.xlsx]Por Sectores!R12C3</stp>
        <tr r="C12" s="3"/>
      </tp>
      <tp>
        <v>3.9</v>
        <stp/>
        <stp>##V3_BDPV12</stp>
        <stp>CMN1CSA2 Index</stp>
        <stp>CHG_PCT_1YR</stp>
        <stp>[Prod Industrial Detalle.xlsx]Por Sectores!R19C14</stp>
        <tr r="N19" s="3"/>
      </tp>
      <tp>
        <v>17.600000000000001</v>
        <stp/>
        <stp>##V3_BDPV12</stp>
        <stp>CMN1CSA1 Index</stp>
        <stp>CHG_PCT_2YR</stp>
        <stp>[Prod Industrial Detalle.xlsx]Por Sectores!R18C15</stp>
        <tr r="O18" s="3"/>
      </tp>
      <tp>
        <v>13.6</v>
        <stp/>
        <stp>##V3_BDPV12</stp>
        <stp>CMN1CSA2 Index</stp>
        <stp>CHG_PCT_2YR</stp>
        <stp>[Prod Industrial Detalle.xlsx]Por Sectores!R19C15</stp>
        <tr r="O19" s="3"/>
      </tp>
      <tp>
        <v>-1.6</v>
        <stp/>
        <stp>##V3_BDPV12</stp>
        <stp>CMN1CSA1 Index</stp>
        <stp>CHG_PCT_1YR</stp>
        <stp>[Prod Industrial Detalle.xlsx]Por Sectores!R18C14</stp>
        <tr r="N18" s="3"/>
      </tp>
      <tp>
        <v>5.5</v>
        <stp/>
        <stp>##V3_BDPV12</stp>
        <stp>IPNEMOTP Index</stp>
        <stp>CHG_PCT_1YR</stp>
        <stp>[Prod Industrial Detalle.xlsx]Por Sectores!R27C14</stp>
        <tr r="N27" s="3"/>
      </tp>
      <tp>
        <v>7.9</v>
        <stp/>
        <stp>##V3_BDPV12</stp>
        <stp>IPNEMOTP Index</stp>
        <stp>CHG_PCT_2YR</stp>
        <stp>[Prod Industrial Detalle.xlsx]Por Sectores!R27C15</stp>
        <tr r="O27" s="3"/>
      </tp>
      <tp>
        <v>-3.4</v>
        <stp/>
        <stp>##V3_BDPV12</stp>
        <stp>IPNEMOTV Index</stp>
        <stp>CHG_PCT_2YR</stp>
        <stp>[Prod Industrial Detalle.xlsx]Por Sectores!R26C15</stp>
        <tr r="O26" s="3"/>
      </tp>
      <tp>
        <v>2.9</v>
        <stp/>
        <stp>##V3_BDPV12</stp>
        <stp>IPNEMOTV Index</stp>
        <stp>CHG_PCT_1YR</stp>
        <stp>[Prod Industrial Detalle.xlsx]Por Sectores!R26C14</stp>
        <tr r="N26" s="3"/>
      </tp>
      <tp>
        <v>1</v>
        <stp/>
        <stp>##V3_BDPV12</stp>
        <stp>IPMUELEC Index</stp>
        <stp>CHG_PCT_1YR</stp>
        <stp>[Prod Industrial Detalle.xlsx]Por Sectores!R44C14</stp>
        <tr r="N44" s="3"/>
      </tp>
      <tp>
        <v>0.3</v>
        <stp/>
        <stp>##V3_BDPV12</stp>
        <stp>IPMUELEC Index</stp>
        <stp>CHG_PCT_2YR</stp>
        <stp>[Prod Industrial Detalle.xlsx]Por Sectores!R44C15</stp>
        <tr r="O44" s="3"/>
      </tp>
      <tp>
        <v>-1.3</v>
        <stp/>
        <stp>##V3_BDPV12</stp>
        <stp>IPMUGAS Index</stp>
        <stp>CHG_PCT_2YR</stp>
        <stp>[Prod Industrial Detalle.xlsx]Por Sectores!R45C15</stp>
        <tr r="O45" s="3"/>
      </tp>
      <tp>
        <v>-6.8</v>
        <stp/>
        <stp>##V3_BDPV12</stp>
        <stp>IPMUGAS Index</stp>
        <stp>CHG_PCT_1YR</stp>
        <stp>[Prod Industrial Detalle.xlsx]Por Sectores!R45C14</stp>
        <tr r="N45" s="3"/>
      </tp>
      <tp>
        <v>13.4</v>
        <stp/>
        <stp>##V3_BDPV12</stp>
        <stp>CMN1CPSA Index</stp>
        <stp>CHG_PCT_2YR</stp>
        <stp>[Prod Industrial Detalle.xlsx]Por Sectores!R17C15</stp>
        <tr r="O17" s="3"/>
      </tp>
      <tp>
        <v>5</v>
        <stp/>
        <stp>##V3_BDPV12</stp>
        <stp>CMN1CPSA Index</stp>
        <stp>CHG_PCT_1YR</stp>
        <stp>[Prod Industrial Detalle.xlsx]Por Sectores!R17C14</stp>
        <tr r="N17" s="3"/>
      </tp>
    </main>
    <main first="bloomberg.rtd">
      <tp>
        <v>97.7</v>
        <stp/>
        <stp>##V3_BDHV12</stp>
        <stp>IPMG Index</stp>
        <stp>PX_LAST</stp>
        <stp>1/1/2000</stp>
        <stp/>
        <stp>[Prod Industrial Detalle.xlsx]IPI Grandes Grupos!R17C3</stp>
        <stp>Dir=V</stp>
        <stp>Dts=H</stp>
        <stp>Sort=A</stp>
        <stp>Quote=C</stp>
        <stp>QtTyp=Y</stp>
        <stp>Days=T</stp>
        <stp>Per=cm</stp>
        <stp>DtFmt=D</stp>
        <stp>UseDPDF=Y</stp>
        <stp>cols=1;rows=209</stp>
        <tr r="C17" s="2"/>
      </tp>
    </main>
    <main first="bloomberg.rtd">
      <tp>
        <v>-2.2000000000000002</v>
        <stp/>
        <stp>##V3_BDPV12</stp>
        <stp>IPMUMNG Index</stp>
        <stp>CHG_PCT_2YR</stp>
        <stp>[Prod Industrial Detalle.xlsx]Por Sectores!R42C15</stp>
        <tr r="O42" s="3"/>
      </tp>
      <tp>
        <v>8.3000000000000007</v>
        <stp/>
        <stp>##V3_BDPV12</stp>
        <stp>IPMUMNG Index</stp>
        <stp>CHG_PCT_1YR</stp>
        <stp>[Prod Industrial Detalle.xlsx]Por Sectores!R42C14</stp>
        <tr r="N42" s="3"/>
      </tp>
      <tp>
        <v>-15.7</v>
        <stp/>
        <stp>##V3_BDPV12</stp>
        <stp>IGMNAPPL Index</stp>
        <stp>CHG_PCT_2YR</stp>
        <stp>[Prod Industrial Detalle.xlsx]Por Sectores!R34C15</stp>
        <tr r="O34" s="3"/>
      </tp>
      <tp>
        <v>-3.9</v>
        <stp/>
        <stp>##V3_BDPV12</stp>
        <stp>IGMNAPPL Index</stp>
        <stp>CHG_PCT_1YR</stp>
        <stp>[Prod Industrial Detalle.xlsx]Por Sectores!R34C14</stp>
        <tr r="N34" s="3"/>
      </tp>
      <tp>
        <v>1.3</v>
        <stp/>
        <stp>##V3_BDPV12</stp>
        <stp>IGMNPRIN Index</stp>
        <stp>CHG_PCT_1YR</stp>
        <stp>[Prod Industrial Detalle.xlsx]Por Sectores!R37C14</stp>
        <tr r="N37" s="3"/>
      </tp>
      <tp>
        <v>-0.3</v>
        <stp/>
        <stp>##V3_BDPV12</stp>
        <stp>IGMNPRIN Index</stp>
        <stp>CHG_PCT_2YR</stp>
        <stp>[Prod Industrial Detalle.xlsx]Por Sectores!R37C15</stp>
        <tr r="O37" s="3"/>
      </tp>
      <tp>
        <v>-0.5</v>
        <stp/>
        <stp>##V3_BDPV12</stp>
        <stp>IGMDPRIM Index</stp>
        <stp>CHG_PCT_1YR</stp>
        <stp>[Prod Industrial Detalle.xlsx]Por Sectores!R20C14</stp>
        <tr r="N20" s="3"/>
      </tp>
      <tp>
        <v>-0.9</v>
        <stp/>
        <stp>##V3_BDPV12</stp>
        <stp>IGMDPRIM Index</stp>
        <stp>CHG_PCT_2YR</stp>
        <stp>[Prod Industrial Detalle.xlsx]Por Sectores!R20C15</stp>
        <tr r="O20" s="3"/>
      </tp>
      <tp>
        <v>0.8</v>
        <stp/>
        <stp>##V3_BDPV12</stp>
        <stp>IGMDDRBL Index</stp>
        <stp>CHG_PCT_2YR</stp>
        <stp>[Prod Industrial Detalle.xlsx]Por Sectores!R14C15</stp>
        <tr r="O14" s="3"/>
      </tp>
      <tp>
        <v>1.8</v>
        <stp/>
        <stp>##V3_BDPV12</stp>
        <stp>IGMDDRBL Index</stp>
        <stp>CHG_PCT_1YR</stp>
        <stp>[Prod Industrial Detalle.xlsx]Por Sectores!R14C14</stp>
        <tr r="N14" s="3"/>
      </tp>
      <tp>
        <v>0.8</v>
        <stp/>
        <stp>##V3_BDPV12</stp>
        <stp>IGMDTREQ Index</stp>
        <stp>CHG_PCT_1YR</stp>
        <stp>[Prod Industrial Detalle.xlsx]Por Sectores!R25C14</stp>
        <tr r="N25" s="3"/>
      </tp>
      <tp>
        <v>-0.8</v>
        <stp/>
        <stp>##V3_BDPV12</stp>
        <stp>IGMDTREQ Index</stp>
        <stp>CHG_PCT_2YR</stp>
        <stp>[Prod Industrial Detalle.xlsx]Por Sectores!R25C15</stp>
        <tr r="O25" s="3"/>
      </tp>
      <tp>
        <v>1.7</v>
        <stp/>
        <stp>##V3_BDPV12</stp>
        <stp>IGMDFURN Index</stp>
        <stp>CHG_PCT_2YR</stp>
        <stp>[Prod Industrial Detalle.xlsx]Por Sectores!R29C15</stp>
        <tr r="O29" s="3"/>
      </tp>
      <tp>
        <v>0.6</v>
        <stp/>
        <stp>##V3_BDPV12</stp>
        <stp>IGMDFURN Index</stp>
        <stp>CHG_PCT_1YR</stp>
        <stp>[Prod Industrial Detalle.xlsx]Por Sectores!R29C14</stp>
        <tr r="N29" s="3"/>
      </tp>
      <tp>
        <v>4</v>
        <stp/>
        <stp>##V3_BDPV12</stp>
        <stp>IGMDLUMB Index</stp>
        <stp>CHG_PCT_1YR</stp>
        <stp>[Prod Industrial Detalle.xlsx]Por Sectores!R15C14</stp>
        <tr r="N15" s="3"/>
      </tp>
      <tp>
        <v>8.6</v>
        <stp/>
        <stp>##V3_BDPV12</stp>
        <stp>IGMDLUMB Index</stp>
        <stp>CHG_PCT_2YR</stp>
        <stp>[Prod Industrial Detalle.xlsx]Por Sectores!R15C15</stp>
        <tr r="O15" s="3"/>
      </tp>
      <tp>
        <v>1</v>
        <stp/>
        <stp>##V3_BDPV12</stp>
        <stp>IGMNRUBB Index</stp>
        <stp>CHG_PCT_2YR</stp>
        <stp>[Prod Industrial Detalle.xlsx]Por Sectores!R40C15</stp>
        <tr r="O40" s="3"/>
      </tp>
      <tp>
        <v>0.3</v>
        <stp/>
        <stp>##V3_BDPV12</stp>
        <stp>IGMNRUBB Index</stp>
        <stp>CHG_PCT_1YR</stp>
        <stp>[Prod Industrial Detalle.xlsx]Por Sectores!R40C14</stp>
        <tr r="N40" s="3"/>
      </tp>
      <tp>
        <v>3.7</v>
        <stp/>
        <stp>##V3_BDPV12</stp>
        <stp>IGMDSTON Index</stp>
        <stp>CHG_PCT_1YR</stp>
        <stp>[Prod Industrial Detalle.xlsx]Por Sectores!R16C14</stp>
        <tr r="N16" s="3"/>
      </tp>
      <tp>
        <v>7.3</v>
        <stp/>
        <stp>##V3_BDPV12</stp>
        <stp>IGMDSTON Index</stp>
        <stp>CHG_PCT_2YR</stp>
        <stp>[Prod Industrial Detalle.xlsx]Por Sectores!R16C15</stp>
        <tr r="O16" s="3"/>
      </tp>
      <tp>
        <v>1.7</v>
        <stp/>
        <stp>##V3_BDPV12</stp>
        <stp>IPMGNAIC Index</stp>
        <stp>CHG_PCT_2YR</stp>
        <stp>[Prod Industrial Detalle.xlsx]Por Sectores!R13C15</stp>
        <tr r="O13" s="3"/>
      </tp>
      <tp>
        <v>1.7</v>
        <stp/>
        <stp>##V3_BDPV12</stp>
        <stp>IPMGNAIC Index</stp>
        <stp>CHG_PCT_1YR</stp>
        <stp>[Prod Industrial Detalle.xlsx]Por Sectores!R13C14</stp>
        <tr r="N1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33E-2"/>
          <c:y val="5.9932629878755077E-2"/>
          <c:w val="0.88530271216097989"/>
          <c:h val="0.59778297244094469"/>
        </c:manualLayout>
      </c:layout>
      <c:lineChart>
        <c:grouping val="standard"/>
        <c:varyColors val="0"/>
        <c:ser>
          <c:idx val="1"/>
          <c:order val="0"/>
          <c:tx>
            <c:strRef>
              <c:f>'IPI Grandes Grupos'!$A$15</c:f>
              <c:strCache>
                <c:ptCount val="1"/>
                <c:pt idx="0">
                  <c:v>IP Index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'IPI Grandes Grupos'!$A$18:$A$202</c:f>
              <c:numCache>
                <c:formatCode>m/d/yyyy</c:formatCode>
                <c:ptCount val="18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</c:numCache>
            </c:numRef>
          </c:cat>
          <c:val>
            <c:numRef>
              <c:f>'IPI Grandes Grupos'!$B$18:$B$202</c:f>
              <c:numCache>
                <c:formatCode>General</c:formatCode>
                <c:ptCount val="185"/>
                <c:pt idx="0">
                  <c:v>94.8185</c:v>
                </c:pt>
                <c:pt idx="1">
                  <c:v>95.198300000000003</c:v>
                </c:pt>
                <c:pt idx="2">
                  <c:v>95.892099999999999</c:v>
                </c:pt>
                <c:pt idx="3">
                  <c:v>96.069100000000006</c:v>
                </c:pt>
                <c:pt idx="4">
                  <c:v>96.156800000000004</c:v>
                </c:pt>
                <c:pt idx="5">
                  <c:v>96.023899999999998</c:v>
                </c:pt>
                <c:pt idx="6">
                  <c:v>95.718199999999996</c:v>
                </c:pt>
                <c:pt idx="7">
                  <c:v>96.110500000000002</c:v>
                </c:pt>
                <c:pt idx="8">
                  <c:v>95.822500000000005</c:v>
                </c:pt>
                <c:pt idx="9">
                  <c:v>95.839100000000002</c:v>
                </c:pt>
                <c:pt idx="10">
                  <c:v>95.579099999999997</c:v>
                </c:pt>
                <c:pt idx="11">
                  <c:v>94.9499</c:v>
                </c:pt>
                <c:pt idx="12">
                  <c:v>94.369</c:v>
                </c:pt>
                <c:pt idx="13">
                  <c:v>94.125900000000001</c:v>
                </c:pt>
                <c:pt idx="14">
                  <c:v>93.906099999999995</c:v>
                </c:pt>
                <c:pt idx="15">
                  <c:v>93.280299999999997</c:v>
                </c:pt>
                <c:pt idx="16">
                  <c:v>92.705699999999993</c:v>
                </c:pt>
                <c:pt idx="17">
                  <c:v>92.1721</c:v>
                </c:pt>
                <c:pt idx="18">
                  <c:v>92.002300000000005</c:v>
                </c:pt>
                <c:pt idx="19">
                  <c:v>91.679500000000004</c:v>
                </c:pt>
                <c:pt idx="20">
                  <c:v>91.268199999999993</c:v>
                </c:pt>
                <c:pt idx="21">
                  <c:v>90.789400000000001</c:v>
                </c:pt>
                <c:pt idx="22">
                  <c:v>90.831100000000006</c:v>
                </c:pt>
                <c:pt idx="23">
                  <c:v>91.347099999999998</c:v>
                </c:pt>
                <c:pt idx="24">
                  <c:v>91.367199999999997</c:v>
                </c:pt>
                <c:pt idx="25">
                  <c:v>92.105400000000003</c:v>
                </c:pt>
                <c:pt idx="26">
                  <c:v>92.478999999999999</c:v>
                </c:pt>
                <c:pt idx="27">
                  <c:v>92.882400000000004</c:v>
                </c:pt>
                <c:pt idx="28">
                  <c:v>93.7637</c:v>
                </c:pt>
                <c:pt idx="29">
                  <c:v>93.546099999999996</c:v>
                </c:pt>
                <c:pt idx="30">
                  <c:v>93.576499999999996</c:v>
                </c:pt>
                <c:pt idx="31">
                  <c:v>93.711600000000004</c:v>
                </c:pt>
                <c:pt idx="32">
                  <c:v>93.400599999999997</c:v>
                </c:pt>
                <c:pt idx="33">
                  <c:v>93.875799999999998</c:v>
                </c:pt>
                <c:pt idx="34">
                  <c:v>93.4191</c:v>
                </c:pt>
                <c:pt idx="35">
                  <c:v>93.957099999999997</c:v>
                </c:pt>
                <c:pt idx="36">
                  <c:v>94.255799999999994</c:v>
                </c:pt>
                <c:pt idx="37">
                  <c:v>94.041600000000003</c:v>
                </c:pt>
                <c:pt idx="38">
                  <c:v>93.366600000000005</c:v>
                </c:pt>
                <c:pt idx="39">
                  <c:v>93.385199999999998</c:v>
                </c:pt>
                <c:pt idx="40">
                  <c:v>93.521900000000002</c:v>
                </c:pt>
                <c:pt idx="41">
                  <c:v>93.914400000000001</c:v>
                </c:pt>
                <c:pt idx="42">
                  <c:v>93.737099999999998</c:v>
                </c:pt>
                <c:pt idx="43">
                  <c:v>94.3262</c:v>
                </c:pt>
                <c:pt idx="44">
                  <c:v>94.444199999999995</c:v>
                </c:pt>
                <c:pt idx="45">
                  <c:v>95.222399999999993</c:v>
                </c:pt>
                <c:pt idx="46">
                  <c:v>95.154499999999999</c:v>
                </c:pt>
                <c:pt idx="47">
                  <c:v>95.343400000000003</c:v>
                </c:pt>
                <c:pt idx="48">
                  <c:v>95.922799999999995</c:v>
                </c:pt>
                <c:pt idx="49">
                  <c:v>95.453800000000001</c:v>
                </c:pt>
                <c:pt idx="50">
                  <c:v>95.865300000000005</c:v>
                </c:pt>
                <c:pt idx="51">
                  <c:v>96.647199999999998</c:v>
                </c:pt>
                <c:pt idx="52">
                  <c:v>95.858800000000002</c:v>
                </c:pt>
                <c:pt idx="53">
                  <c:v>96.590100000000007</c:v>
                </c:pt>
                <c:pt idx="54">
                  <c:v>96.668700000000001</c:v>
                </c:pt>
                <c:pt idx="55">
                  <c:v>96.745000000000005</c:v>
                </c:pt>
                <c:pt idx="56">
                  <c:v>97.660399999999996</c:v>
                </c:pt>
                <c:pt idx="57">
                  <c:v>97.842699999999994</c:v>
                </c:pt>
                <c:pt idx="58">
                  <c:v>98.549499999999995</c:v>
                </c:pt>
                <c:pt idx="59">
                  <c:v>99.001999999999995</c:v>
                </c:pt>
                <c:pt idx="60">
                  <c:v>99.674099999999996</c:v>
                </c:pt>
                <c:pt idx="61">
                  <c:v>99.518100000000004</c:v>
                </c:pt>
                <c:pt idx="62">
                  <c:v>99.651799999999994</c:v>
                </c:pt>
                <c:pt idx="63">
                  <c:v>99.815799999999996</c:v>
                </c:pt>
                <c:pt idx="64">
                  <c:v>100.22320000000001</c:v>
                </c:pt>
                <c:pt idx="65">
                  <c:v>99.899699999999996</c:v>
                </c:pt>
                <c:pt idx="66">
                  <c:v>100.10250000000001</c:v>
                </c:pt>
                <c:pt idx="67">
                  <c:v>98.264399999999995</c:v>
                </c:pt>
                <c:pt idx="68">
                  <c:v>99.494900000000001</c:v>
                </c:pt>
                <c:pt idx="69">
                  <c:v>100.5129</c:v>
                </c:pt>
                <c:pt idx="70">
                  <c:v>101.1118</c:v>
                </c:pt>
                <c:pt idx="71">
                  <c:v>101.2313</c:v>
                </c:pt>
                <c:pt idx="72">
                  <c:v>101.27549999999999</c:v>
                </c:pt>
                <c:pt idx="73">
                  <c:v>101.46510000000001</c:v>
                </c:pt>
                <c:pt idx="74">
                  <c:v>101.9012</c:v>
                </c:pt>
                <c:pt idx="75">
                  <c:v>101.7589</c:v>
                </c:pt>
                <c:pt idx="76">
                  <c:v>102.13039999999999</c:v>
                </c:pt>
                <c:pt idx="77">
                  <c:v>102.0989</c:v>
                </c:pt>
                <c:pt idx="78">
                  <c:v>102.4526</c:v>
                </c:pt>
                <c:pt idx="79">
                  <c:v>102.2753</c:v>
                </c:pt>
                <c:pt idx="80">
                  <c:v>102.2299</c:v>
                </c:pt>
                <c:pt idx="81">
                  <c:v>102.14190000000001</c:v>
                </c:pt>
                <c:pt idx="82">
                  <c:v>103.2191</c:v>
                </c:pt>
                <c:pt idx="83">
                  <c:v>102.7129</c:v>
                </c:pt>
                <c:pt idx="84">
                  <c:v>103.7659</c:v>
                </c:pt>
                <c:pt idx="85">
                  <c:v>103.9538</c:v>
                </c:pt>
                <c:pt idx="86">
                  <c:v>104.7077</c:v>
                </c:pt>
                <c:pt idx="87">
                  <c:v>104.75069999999999</c:v>
                </c:pt>
                <c:pt idx="88">
                  <c:v>104.7581</c:v>
                </c:pt>
                <c:pt idx="89">
                  <c:v>104.7111</c:v>
                </c:pt>
                <c:pt idx="90">
                  <c:v>104.9122</c:v>
                </c:pt>
                <c:pt idx="91">
                  <c:v>105.2764</c:v>
                </c:pt>
                <c:pt idx="92">
                  <c:v>104.77200000000001</c:v>
                </c:pt>
                <c:pt idx="93">
                  <c:v>105.3295</c:v>
                </c:pt>
                <c:pt idx="94">
                  <c:v>105.32129999999999</c:v>
                </c:pt>
                <c:pt idx="95">
                  <c:v>105.01949999999999</c:v>
                </c:pt>
                <c:pt idx="96">
                  <c:v>104.6741</c:v>
                </c:pt>
                <c:pt idx="97">
                  <c:v>104.4179</c:v>
                </c:pt>
                <c:pt idx="98">
                  <c:v>103.6403</c:v>
                </c:pt>
                <c:pt idx="99">
                  <c:v>103.1178</c:v>
                </c:pt>
                <c:pt idx="100">
                  <c:v>102.94840000000001</c:v>
                </c:pt>
                <c:pt idx="101">
                  <c:v>102.4071</c:v>
                </c:pt>
                <c:pt idx="102">
                  <c:v>100.8875</c:v>
                </c:pt>
                <c:pt idx="103">
                  <c:v>96.543899999999994</c:v>
                </c:pt>
                <c:pt idx="104">
                  <c:v>97.456199999999995</c:v>
                </c:pt>
                <c:pt idx="105">
                  <c:v>96.259299999999996</c:v>
                </c:pt>
                <c:pt idx="106">
                  <c:v>93.443399999999997</c:v>
                </c:pt>
                <c:pt idx="107">
                  <c:v>91.231700000000004</c:v>
                </c:pt>
                <c:pt idx="108">
                  <c:v>90.638900000000007</c:v>
                </c:pt>
                <c:pt idx="109">
                  <c:v>89.191299999999998</c:v>
                </c:pt>
                <c:pt idx="110">
                  <c:v>88.387600000000006</c:v>
                </c:pt>
                <c:pt idx="111">
                  <c:v>87.442400000000006</c:v>
                </c:pt>
                <c:pt idx="112">
                  <c:v>87.064999999999998</c:v>
                </c:pt>
                <c:pt idx="113">
                  <c:v>87.980999999999995</c:v>
                </c:pt>
                <c:pt idx="114">
                  <c:v>88.953400000000002</c:v>
                </c:pt>
                <c:pt idx="115">
                  <c:v>89.622900000000001</c:v>
                </c:pt>
                <c:pt idx="116">
                  <c:v>89.913600000000002</c:v>
                </c:pt>
                <c:pt idx="117">
                  <c:v>90.281099999999995</c:v>
                </c:pt>
                <c:pt idx="118">
                  <c:v>90.526499999999999</c:v>
                </c:pt>
                <c:pt idx="119">
                  <c:v>91.563599999999994</c:v>
                </c:pt>
                <c:pt idx="120">
                  <c:v>91.898799999999994</c:v>
                </c:pt>
                <c:pt idx="121">
                  <c:v>92.539400000000001</c:v>
                </c:pt>
                <c:pt idx="122">
                  <c:v>92.927999999999997</c:v>
                </c:pt>
                <c:pt idx="123">
                  <c:v>94.324399999999997</c:v>
                </c:pt>
                <c:pt idx="124">
                  <c:v>94.505600000000001</c:v>
                </c:pt>
                <c:pt idx="125">
                  <c:v>94.941699999999997</c:v>
                </c:pt>
                <c:pt idx="126">
                  <c:v>95.338499999999996</c:v>
                </c:pt>
                <c:pt idx="127">
                  <c:v>95.606300000000005</c:v>
                </c:pt>
                <c:pt idx="128">
                  <c:v>95.378500000000003</c:v>
                </c:pt>
                <c:pt idx="129">
                  <c:v>95.416300000000007</c:v>
                </c:pt>
                <c:pt idx="130">
                  <c:v>96.244399999999999</c:v>
                </c:pt>
                <c:pt idx="131">
                  <c:v>96.145399999999995</c:v>
                </c:pt>
                <c:pt idx="132">
                  <c:v>95.723500000000001</c:v>
                </c:pt>
                <c:pt idx="133">
                  <c:v>96.644499999999994</c:v>
                </c:pt>
                <c:pt idx="134">
                  <c:v>96.2727</c:v>
                </c:pt>
                <c:pt idx="135">
                  <c:v>96.487099999999998</c:v>
                </c:pt>
                <c:pt idx="136">
                  <c:v>96.715000000000003</c:v>
                </c:pt>
                <c:pt idx="137">
                  <c:v>97.131699999999995</c:v>
                </c:pt>
                <c:pt idx="138">
                  <c:v>97.702699999999993</c:v>
                </c:pt>
                <c:pt idx="139">
                  <c:v>97.628799999999998</c:v>
                </c:pt>
                <c:pt idx="140">
                  <c:v>98.322400000000002</c:v>
                </c:pt>
                <c:pt idx="141">
                  <c:v>98.197900000000004</c:v>
                </c:pt>
                <c:pt idx="142">
                  <c:v>98.692300000000003</c:v>
                </c:pt>
                <c:pt idx="143">
                  <c:v>99.326400000000007</c:v>
                </c:pt>
                <c:pt idx="144">
                  <c:v>99.621700000000004</c:v>
                </c:pt>
                <c:pt idx="145">
                  <c:v>99.067400000000006</c:v>
                </c:pt>
                <c:pt idx="146">
                  <c:v>99.8626</c:v>
                </c:pt>
                <c:pt idx="147">
                  <c:v>100.0384</c:v>
                </c:pt>
                <c:pt idx="148">
                  <c:v>100.0677</c:v>
                </c:pt>
                <c:pt idx="149">
                  <c:v>100.304</c:v>
                </c:pt>
                <c:pt idx="150">
                  <c:v>99.913200000000003</c:v>
                </c:pt>
                <c:pt idx="151">
                  <c:v>99.913799999999995</c:v>
                </c:pt>
                <c:pt idx="152">
                  <c:v>100.2063</c:v>
                </c:pt>
                <c:pt idx="153">
                  <c:v>100.7003</c:v>
                </c:pt>
                <c:pt idx="154">
                  <c:v>100.9782</c:v>
                </c:pt>
                <c:pt idx="155">
                  <c:v>100.8955</c:v>
                </c:pt>
                <c:pt idx="156">
                  <c:v>101.4671</c:v>
                </c:pt>
                <c:pt idx="157">
                  <c:v>101.77200000000001</c:v>
                </c:pt>
                <c:pt idx="158">
                  <c:v>101.6802</c:v>
                </c:pt>
                <c:pt idx="159">
                  <c:v>101.69159999999999</c:v>
                </c:pt>
                <c:pt idx="160">
                  <c:v>101.873</c:v>
                </c:pt>
                <c:pt idx="161">
                  <c:v>101.297</c:v>
                </c:pt>
                <c:pt idx="162">
                  <c:v>102.0772</c:v>
                </c:pt>
                <c:pt idx="163">
                  <c:v>102.5705</c:v>
                </c:pt>
                <c:pt idx="164">
                  <c:v>102.47280000000001</c:v>
                </c:pt>
                <c:pt idx="165">
                  <c:v>102.8086</c:v>
                </c:pt>
                <c:pt idx="166">
                  <c:v>103.0979</c:v>
                </c:pt>
                <c:pt idx="167">
                  <c:v>102.6063</c:v>
                </c:pt>
                <c:pt idx="168">
                  <c:v>103.6292</c:v>
                </c:pt>
                <c:pt idx="169">
                  <c:v>104.55459999999999</c:v>
                </c:pt>
                <c:pt idx="170">
                  <c:v>104.7807</c:v>
                </c:pt>
                <c:pt idx="171">
                  <c:v>105.07989999999999</c:v>
                </c:pt>
                <c:pt idx="172">
                  <c:v>105.46980000000001</c:v>
                </c:pt>
                <c:pt idx="173">
                  <c:v>105.4919</c:v>
                </c:pt>
                <c:pt idx="174">
                  <c:v>105.425</c:v>
                </c:pt>
                <c:pt idx="175">
                  <c:v>105.7329</c:v>
                </c:pt>
                <c:pt idx="176">
                  <c:v>105.7898</c:v>
                </c:pt>
                <c:pt idx="177">
                  <c:v>106.6134</c:v>
                </c:pt>
                <c:pt idx="178">
                  <c:v>106.3797</c:v>
                </c:pt>
                <c:pt idx="179">
                  <c:v>105.6148</c:v>
                </c:pt>
                <c:pt idx="180">
                  <c:v>105.43210000000001</c:v>
                </c:pt>
                <c:pt idx="181">
                  <c:v>105.0745</c:v>
                </c:pt>
                <c:pt idx="182">
                  <c:v>104.66240000000001</c:v>
                </c:pt>
                <c:pt idx="183">
                  <c:v>104.2843</c:v>
                </c:pt>
                <c:pt idx="184">
                  <c:v>103.9927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'IPI Grandes Grupos'!$C$15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'IPI Grandes Grupos'!$A$18:$A$202</c:f>
              <c:numCache>
                <c:formatCode>m/d/yyyy</c:formatCode>
                <c:ptCount val="18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</c:numCache>
            </c:numRef>
          </c:cat>
          <c:val>
            <c:numRef>
              <c:f>'IPI Grandes Grupos'!$C$18:$C$202</c:f>
              <c:numCache>
                <c:formatCode>General</c:formatCode>
                <c:ptCount val="185"/>
                <c:pt idx="0">
                  <c:v>97.8</c:v>
                </c:pt>
                <c:pt idx="1">
                  <c:v>98.5</c:v>
                </c:pt>
                <c:pt idx="2">
                  <c:v>99.2</c:v>
                </c:pt>
                <c:pt idx="3">
                  <c:v>99.1</c:v>
                </c:pt>
                <c:pt idx="4">
                  <c:v>99.3</c:v>
                </c:pt>
                <c:pt idx="5">
                  <c:v>99.4</c:v>
                </c:pt>
                <c:pt idx="6">
                  <c:v>98.7</c:v>
                </c:pt>
                <c:pt idx="7">
                  <c:v>99.1</c:v>
                </c:pt>
                <c:pt idx="8">
                  <c:v>98.8</c:v>
                </c:pt>
                <c:pt idx="9">
                  <c:v>98.6</c:v>
                </c:pt>
                <c:pt idx="10">
                  <c:v>98</c:v>
                </c:pt>
                <c:pt idx="11">
                  <c:v>97.5</c:v>
                </c:pt>
                <c:pt idx="12">
                  <c:v>96.9</c:v>
                </c:pt>
                <c:pt idx="13">
                  <c:v>96.6</c:v>
                </c:pt>
                <c:pt idx="14">
                  <c:v>96.4</c:v>
                </c:pt>
                <c:pt idx="15">
                  <c:v>95.6</c:v>
                </c:pt>
                <c:pt idx="16">
                  <c:v>95</c:v>
                </c:pt>
                <c:pt idx="17">
                  <c:v>94.6</c:v>
                </c:pt>
                <c:pt idx="18">
                  <c:v>94.1</c:v>
                </c:pt>
                <c:pt idx="19">
                  <c:v>93.9</c:v>
                </c:pt>
                <c:pt idx="20">
                  <c:v>93.3</c:v>
                </c:pt>
                <c:pt idx="21">
                  <c:v>93.1</c:v>
                </c:pt>
                <c:pt idx="22">
                  <c:v>93.3</c:v>
                </c:pt>
                <c:pt idx="23">
                  <c:v>93.8</c:v>
                </c:pt>
                <c:pt idx="24">
                  <c:v>93.8</c:v>
                </c:pt>
                <c:pt idx="25">
                  <c:v>94.6</c:v>
                </c:pt>
                <c:pt idx="26">
                  <c:v>94.8</c:v>
                </c:pt>
                <c:pt idx="27">
                  <c:v>95.3</c:v>
                </c:pt>
                <c:pt idx="28">
                  <c:v>96.3</c:v>
                </c:pt>
                <c:pt idx="29">
                  <c:v>96</c:v>
                </c:pt>
                <c:pt idx="30">
                  <c:v>96.2</c:v>
                </c:pt>
                <c:pt idx="31">
                  <c:v>96.3</c:v>
                </c:pt>
                <c:pt idx="32">
                  <c:v>96</c:v>
                </c:pt>
                <c:pt idx="33">
                  <c:v>96.4</c:v>
                </c:pt>
                <c:pt idx="34">
                  <c:v>95.9</c:v>
                </c:pt>
                <c:pt idx="35">
                  <c:v>96.4</c:v>
                </c:pt>
                <c:pt idx="36">
                  <c:v>96.5</c:v>
                </c:pt>
                <c:pt idx="37">
                  <c:v>96.6</c:v>
                </c:pt>
                <c:pt idx="38">
                  <c:v>95.8</c:v>
                </c:pt>
                <c:pt idx="39">
                  <c:v>95.9</c:v>
                </c:pt>
                <c:pt idx="40">
                  <c:v>96.4</c:v>
                </c:pt>
                <c:pt idx="41">
                  <c:v>96.6</c:v>
                </c:pt>
                <c:pt idx="42">
                  <c:v>96.1</c:v>
                </c:pt>
                <c:pt idx="43">
                  <c:v>96.9</c:v>
                </c:pt>
                <c:pt idx="44">
                  <c:v>97</c:v>
                </c:pt>
                <c:pt idx="45">
                  <c:v>98</c:v>
                </c:pt>
                <c:pt idx="46">
                  <c:v>97.8</c:v>
                </c:pt>
                <c:pt idx="47">
                  <c:v>97.8</c:v>
                </c:pt>
                <c:pt idx="48">
                  <c:v>98.5</c:v>
                </c:pt>
                <c:pt idx="49">
                  <c:v>98.4</c:v>
                </c:pt>
                <c:pt idx="50">
                  <c:v>98.8</c:v>
                </c:pt>
                <c:pt idx="51">
                  <c:v>99.6</c:v>
                </c:pt>
                <c:pt idx="52">
                  <c:v>98.8</c:v>
                </c:pt>
                <c:pt idx="53">
                  <c:v>99.7</c:v>
                </c:pt>
                <c:pt idx="54">
                  <c:v>100.2</c:v>
                </c:pt>
                <c:pt idx="55">
                  <c:v>100.2</c:v>
                </c:pt>
                <c:pt idx="56">
                  <c:v>101.2</c:v>
                </c:pt>
                <c:pt idx="57">
                  <c:v>101.1</c:v>
                </c:pt>
                <c:pt idx="58">
                  <c:v>101.8</c:v>
                </c:pt>
                <c:pt idx="59">
                  <c:v>102.6</c:v>
                </c:pt>
                <c:pt idx="60">
                  <c:v>103.4</c:v>
                </c:pt>
                <c:pt idx="61">
                  <c:v>102.9</c:v>
                </c:pt>
                <c:pt idx="62">
                  <c:v>103.2</c:v>
                </c:pt>
                <c:pt idx="63">
                  <c:v>103.6</c:v>
                </c:pt>
                <c:pt idx="64">
                  <c:v>103.8</c:v>
                </c:pt>
                <c:pt idx="65">
                  <c:v>103.4</c:v>
                </c:pt>
                <c:pt idx="66">
                  <c:v>103.8</c:v>
                </c:pt>
                <c:pt idx="67">
                  <c:v>102.8</c:v>
                </c:pt>
                <c:pt idx="68">
                  <c:v>104.3</c:v>
                </c:pt>
                <c:pt idx="69">
                  <c:v>105.1</c:v>
                </c:pt>
                <c:pt idx="70">
                  <c:v>105.3</c:v>
                </c:pt>
                <c:pt idx="71">
                  <c:v>106.1</c:v>
                </c:pt>
                <c:pt idx="72">
                  <c:v>105.8</c:v>
                </c:pt>
                <c:pt idx="73">
                  <c:v>105.8</c:v>
                </c:pt>
                <c:pt idx="74">
                  <c:v>106.3</c:v>
                </c:pt>
                <c:pt idx="75">
                  <c:v>105.8</c:v>
                </c:pt>
                <c:pt idx="76">
                  <c:v>106.2</c:v>
                </c:pt>
                <c:pt idx="77">
                  <c:v>105.9</c:v>
                </c:pt>
                <c:pt idx="78">
                  <c:v>106.5</c:v>
                </c:pt>
                <c:pt idx="79">
                  <c:v>106.6</c:v>
                </c:pt>
                <c:pt idx="80">
                  <c:v>106.2</c:v>
                </c:pt>
                <c:pt idx="81">
                  <c:v>106.3</c:v>
                </c:pt>
                <c:pt idx="82">
                  <c:v>107.8</c:v>
                </c:pt>
                <c:pt idx="83">
                  <c:v>107.3</c:v>
                </c:pt>
                <c:pt idx="84">
                  <c:v>107.7</c:v>
                </c:pt>
                <c:pt idx="85">
                  <c:v>108.6</c:v>
                </c:pt>
                <c:pt idx="86">
                  <c:v>109.4</c:v>
                </c:pt>
                <c:pt idx="87">
                  <c:v>109.3</c:v>
                </c:pt>
                <c:pt idx="88">
                  <c:v>109.6</c:v>
                </c:pt>
                <c:pt idx="89">
                  <c:v>109.7</c:v>
                </c:pt>
                <c:pt idx="90">
                  <c:v>109.4</c:v>
                </c:pt>
                <c:pt idx="91">
                  <c:v>109.8</c:v>
                </c:pt>
                <c:pt idx="92">
                  <c:v>109.4</c:v>
                </c:pt>
                <c:pt idx="93">
                  <c:v>109.9</c:v>
                </c:pt>
                <c:pt idx="94">
                  <c:v>110</c:v>
                </c:pt>
                <c:pt idx="95">
                  <c:v>109.5</c:v>
                </c:pt>
                <c:pt idx="96">
                  <c:v>108.9</c:v>
                </c:pt>
                <c:pt idx="97">
                  <c:v>108.5</c:v>
                </c:pt>
                <c:pt idx="98">
                  <c:v>107.3</c:v>
                </c:pt>
                <c:pt idx="99">
                  <c:v>106.8</c:v>
                </c:pt>
                <c:pt idx="100">
                  <c:v>106.2</c:v>
                </c:pt>
                <c:pt idx="101">
                  <c:v>105</c:v>
                </c:pt>
                <c:pt idx="102">
                  <c:v>103.7</c:v>
                </c:pt>
                <c:pt idx="103">
                  <c:v>100.2</c:v>
                </c:pt>
                <c:pt idx="104">
                  <c:v>99.6</c:v>
                </c:pt>
                <c:pt idx="105">
                  <c:v>97.3</c:v>
                </c:pt>
                <c:pt idx="106">
                  <c:v>93.9</c:v>
                </c:pt>
                <c:pt idx="107">
                  <c:v>91.1</c:v>
                </c:pt>
                <c:pt idx="108">
                  <c:v>90.9</c:v>
                </c:pt>
                <c:pt idx="109">
                  <c:v>89.2</c:v>
                </c:pt>
                <c:pt idx="110">
                  <c:v>88.5</c:v>
                </c:pt>
                <c:pt idx="111">
                  <c:v>87.5</c:v>
                </c:pt>
                <c:pt idx="112">
                  <c:v>87.2</c:v>
                </c:pt>
                <c:pt idx="113">
                  <c:v>88.4</c:v>
                </c:pt>
                <c:pt idx="114">
                  <c:v>89.4</c:v>
                </c:pt>
                <c:pt idx="115">
                  <c:v>90.1</c:v>
                </c:pt>
                <c:pt idx="116">
                  <c:v>90.3</c:v>
                </c:pt>
                <c:pt idx="117">
                  <c:v>91.2</c:v>
                </c:pt>
                <c:pt idx="118">
                  <c:v>91</c:v>
                </c:pt>
                <c:pt idx="119">
                  <c:v>91.9</c:v>
                </c:pt>
                <c:pt idx="120">
                  <c:v>91.9</c:v>
                </c:pt>
                <c:pt idx="121">
                  <c:v>93</c:v>
                </c:pt>
                <c:pt idx="122">
                  <c:v>93.8</c:v>
                </c:pt>
                <c:pt idx="123">
                  <c:v>95.2</c:v>
                </c:pt>
                <c:pt idx="124">
                  <c:v>95.1</c:v>
                </c:pt>
                <c:pt idx="125">
                  <c:v>95.7</c:v>
                </c:pt>
                <c:pt idx="126">
                  <c:v>95.9</c:v>
                </c:pt>
                <c:pt idx="127">
                  <c:v>95.9</c:v>
                </c:pt>
                <c:pt idx="128">
                  <c:v>96.1</c:v>
                </c:pt>
                <c:pt idx="129">
                  <c:v>96.1</c:v>
                </c:pt>
                <c:pt idx="130">
                  <c:v>96.5</c:v>
                </c:pt>
                <c:pt idx="131">
                  <c:v>96.7</c:v>
                </c:pt>
                <c:pt idx="132">
                  <c:v>96.7</c:v>
                </c:pt>
                <c:pt idx="133">
                  <c:v>97.3</c:v>
                </c:pt>
                <c:pt idx="134">
                  <c:v>96.7</c:v>
                </c:pt>
                <c:pt idx="135">
                  <c:v>96.8</c:v>
                </c:pt>
                <c:pt idx="136">
                  <c:v>96.9</c:v>
                </c:pt>
                <c:pt idx="137">
                  <c:v>97.4</c:v>
                </c:pt>
                <c:pt idx="138">
                  <c:v>97.7</c:v>
                </c:pt>
                <c:pt idx="139">
                  <c:v>98</c:v>
                </c:pt>
                <c:pt idx="140">
                  <c:v>98.6</c:v>
                </c:pt>
                <c:pt idx="141">
                  <c:v>98.3</c:v>
                </c:pt>
                <c:pt idx="142">
                  <c:v>98.9</c:v>
                </c:pt>
                <c:pt idx="143">
                  <c:v>99.8</c:v>
                </c:pt>
                <c:pt idx="144">
                  <c:v>100.2</c:v>
                </c:pt>
                <c:pt idx="145">
                  <c:v>99.6</c:v>
                </c:pt>
                <c:pt idx="146">
                  <c:v>100.3</c:v>
                </c:pt>
                <c:pt idx="147">
                  <c:v>99.9</c:v>
                </c:pt>
                <c:pt idx="148">
                  <c:v>100.1</c:v>
                </c:pt>
                <c:pt idx="149">
                  <c:v>99.9</c:v>
                </c:pt>
                <c:pt idx="150">
                  <c:v>99.8</c:v>
                </c:pt>
                <c:pt idx="151">
                  <c:v>99.7</c:v>
                </c:pt>
                <c:pt idx="152">
                  <c:v>99.5</c:v>
                </c:pt>
                <c:pt idx="153">
                  <c:v>100.3</c:v>
                </c:pt>
                <c:pt idx="154">
                  <c:v>101</c:v>
                </c:pt>
                <c:pt idx="155">
                  <c:v>100.7</c:v>
                </c:pt>
                <c:pt idx="156">
                  <c:v>101.2</c:v>
                </c:pt>
                <c:pt idx="157">
                  <c:v>101</c:v>
                </c:pt>
                <c:pt idx="158">
                  <c:v>100.6</c:v>
                </c:pt>
                <c:pt idx="159">
                  <c:v>100.8</c:v>
                </c:pt>
                <c:pt idx="160">
                  <c:v>101</c:v>
                </c:pt>
                <c:pt idx="161">
                  <c:v>100</c:v>
                </c:pt>
                <c:pt idx="162">
                  <c:v>101</c:v>
                </c:pt>
                <c:pt idx="163">
                  <c:v>101.1</c:v>
                </c:pt>
                <c:pt idx="164">
                  <c:v>101.2</c:v>
                </c:pt>
                <c:pt idx="165">
                  <c:v>101.2</c:v>
                </c:pt>
                <c:pt idx="166">
                  <c:v>101.1</c:v>
                </c:pt>
                <c:pt idx="167">
                  <c:v>100.1</c:v>
                </c:pt>
                <c:pt idx="168">
                  <c:v>101.2</c:v>
                </c:pt>
                <c:pt idx="169">
                  <c:v>101.9</c:v>
                </c:pt>
                <c:pt idx="170">
                  <c:v>101.9</c:v>
                </c:pt>
                <c:pt idx="171">
                  <c:v>102.1</c:v>
                </c:pt>
                <c:pt idx="172">
                  <c:v>102.4</c:v>
                </c:pt>
                <c:pt idx="173">
                  <c:v>102.7</c:v>
                </c:pt>
                <c:pt idx="174">
                  <c:v>102.3</c:v>
                </c:pt>
                <c:pt idx="175">
                  <c:v>102.3</c:v>
                </c:pt>
                <c:pt idx="176">
                  <c:v>102.3</c:v>
                </c:pt>
                <c:pt idx="177">
                  <c:v>103.2</c:v>
                </c:pt>
                <c:pt idx="178">
                  <c:v>102.8</c:v>
                </c:pt>
                <c:pt idx="179">
                  <c:v>102.4</c:v>
                </c:pt>
                <c:pt idx="180">
                  <c:v>101.9</c:v>
                </c:pt>
                <c:pt idx="181">
                  <c:v>102.2</c:v>
                </c:pt>
                <c:pt idx="182">
                  <c:v>102.2</c:v>
                </c:pt>
                <c:pt idx="183">
                  <c:v>102.2</c:v>
                </c:pt>
                <c:pt idx="184">
                  <c:v>101.9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'IPI Grandes Grupos'!$D$15</c:f>
              <c:strCache>
                <c:ptCount val="1"/>
                <c:pt idx="0">
                  <c:v>Mining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'IPI Grandes Grupos'!$A$18:$A$202</c:f>
              <c:numCache>
                <c:formatCode>m/d/yyyy</c:formatCode>
                <c:ptCount val="18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</c:numCache>
            </c:numRef>
          </c:cat>
          <c:val>
            <c:numRef>
              <c:f>'IPI Grandes Grupos'!$D$18:$D$202</c:f>
              <c:numCache>
                <c:formatCode>General</c:formatCode>
                <c:ptCount val="185"/>
                <c:pt idx="0">
                  <c:v>88.7</c:v>
                </c:pt>
                <c:pt idx="1">
                  <c:v>89.7</c:v>
                </c:pt>
                <c:pt idx="2">
                  <c:v>88.7</c:v>
                </c:pt>
                <c:pt idx="3">
                  <c:v>88.5</c:v>
                </c:pt>
                <c:pt idx="4">
                  <c:v>89.1</c:v>
                </c:pt>
                <c:pt idx="5">
                  <c:v>89.1</c:v>
                </c:pt>
                <c:pt idx="6">
                  <c:v>89.8</c:v>
                </c:pt>
                <c:pt idx="7">
                  <c:v>89.4</c:v>
                </c:pt>
                <c:pt idx="8">
                  <c:v>90</c:v>
                </c:pt>
                <c:pt idx="9">
                  <c:v>89.3</c:v>
                </c:pt>
                <c:pt idx="10">
                  <c:v>89.2</c:v>
                </c:pt>
                <c:pt idx="11">
                  <c:v>89.4</c:v>
                </c:pt>
                <c:pt idx="12">
                  <c:v>90.4</c:v>
                </c:pt>
                <c:pt idx="13">
                  <c:v>90.4</c:v>
                </c:pt>
                <c:pt idx="14">
                  <c:v>90.7</c:v>
                </c:pt>
                <c:pt idx="15">
                  <c:v>90.7</c:v>
                </c:pt>
                <c:pt idx="16">
                  <c:v>89.8</c:v>
                </c:pt>
                <c:pt idx="17">
                  <c:v>89.4</c:v>
                </c:pt>
                <c:pt idx="18">
                  <c:v>89.4</c:v>
                </c:pt>
                <c:pt idx="19">
                  <c:v>89.4</c:v>
                </c:pt>
                <c:pt idx="20">
                  <c:v>89</c:v>
                </c:pt>
                <c:pt idx="21">
                  <c:v>88.3</c:v>
                </c:pt>
                <c:pt idx="22">
                  <c:v>87.3</c:v>
                </c:pt>
                <c:pt idx="23">
                  <c:v>86.6</c:v>
                </c:pt>
                <c:pt idx="24">
                  <c:v>86.2</c:v>
                </c:pt>
                <c:pt idx="25">
                  <c:v>85.1</c:v>
                </c:pt>
                <c:pt idx="26">
                  <c:v>85.2</c:v>
                </c:pt>
                <c:pt idx="27">
                  <c:v>86</c:v>
                </c:pt>
                <c:pt idx="28">
                  <c:v>86</c:v>
                </c:pt>
                <c:pt idx="29">
                  <c:v>85.5</c:v>
                </c:pt>
                <c:pt idx="30">
                  <c:v>85.9</c:v>
                </c:pt>
                <c:pt idx="31">
                  <c:v>84.1</c:v>
                </c:pt>
                <c:pt idx="32">
                  <c:v>82.6</c:v>
                </c:pt>
                <c:pt idx="33">
                  <c:v>84.8</c:v>
                </c:pt>
                <c:pt idx="34">
                  <c:v>85.2</c:v>
                </c:pt>
                <c:pt idx="35">
                  <c:v>85.5</c:v>
                </c:pt>
                <c:pt idx="36">
                  <c:v>85.6</c:v>
                </c:pt>
                <c:pt idx="37">
                  <c:v>85.5</c:v>
                </c:pt>
                <c:pt idx="38">
                  <c:v>85.3</c:v>
                </c:pt>
                <c:pt idx="39">
                  <c:v>84.8</c:v>
                </c:pt>
                <c:pt idx="40">
                  <c:v>84.9</c:v>
                </c:pt>
                <c:pt idx="41">
                  <c:v>84.5</c:v>
                </c:pt>
                <c:pt idx="42">
                  <c:v>85.7</c:v>
                </c:pt>
                <c:pt idx="43">
                  <c:v>86.2</c:v>
                </c:pt>
                <c:pt idx="44">
                  <c:v>86.1</c:v>
                </c:pt>
                <c:pt idx="45">
                  <c:v>85.6</c:v>
                </c:pt>
                <c:pt idx="46">
                  <c:v>85.5</c:v>
                </c:pt>
                <c:pt idx="47">
                  <c:v>86.2</c:v>
                </c:pt>
                <c:pt idx="48">
                  <c:v>85.3</c:v>
                </c:pt>
                <c:pt idx="49">
                  <c:v>85.5</c:v>
                </c:pt>
                <c:pt idx="50">
                  <c:v>85.2</c:v>
                </c:pt>
                <c:pt idx="51">
                  <c:v>84.9</c:v>
                </c:pt>
                <c:pt idx="52">
                  <c:v>84.8</c:v>
                </c:pt>
                <c:pt idx="53">
                  <c:v>86.3</c:v>
                </c:pt>
                <c:pt idx="54">
                  <c:v>85.5</c:v>
                </c:pt>
                <c:pt idx="55">
                  <c:v>83.1</c:v>
                </c:pt>
                <c:pt idx="56">
                  <c:v>84.1</c:v>
                </c:pt>
                <c:pt idx="57">
                  <c:v>86</c:v>
                </c:pt>
                <c:pt idx="58">
                  <c:v>85.9</c:v>
                </c:pt>
                <c:pt idx="59">
                  <c:v>85.9</c:v>
                </c:pt>
                <c:pt idx="60">
                  <c:v>86.9</c:v>
                </c:pt>
                <c:pt idx="61">
                  <c:v>86.7</c:v>
                </c:pt>
                <c:pt idx="62">
                  <c:v>87</c:v>
                </c:pt>
                <c:pt idx="63">
                  <c:v>86.1</c:v>
                </c:pt>
                <c:pt idx="64">
                  <c:v>86.1</c:v>
                </c:pt>
                <c:pt idx="65">
                  <c:v>85.8</c:v>
                </c:pt>
                <c:pt idx="66">
                  <c:v>85.3</c:v>
                </c:pt>
                <c:pt idx="67">
                  <c:v>77.099999999999994</c:v>
                </c:pt>
                <c:pt idx="68">
                  <c:v>78.8</c:v>
                </c:pt>
                <c:pt idx="69">
                  <c:v>82.1</c:v>
                </c:pt>
                <c:pt idx="70">
                  <c:v>83.5</c:v>
                </c:pt>
                <c:pt idx="71">
                  <c:v>85.3</c:v>
                </c:pt>
                <c:pt idx="72">
                  <c:v>84.8</c:v>
                </c:pt>
                <c:pt idx="73">
                  <c:v>84.9</c:v>
                </c:pt>
                <c:pt idx="74">
                  <c:v>85.6</c:v>
                </c:pt>
                <c:pt idx="75">
                  <c:v>86.3</c:v>
                </c:pt>
                <c:pt idx="76">
                  <c:v>86.7</c:v>
                </c:pt>
                <c:pt idx="77">
                  <c:v>87.1</c:v>
                </c:pt>
                <c:pt idx="78">
                  <c:v>86.8</c:v>
                </c:pt>
                <c:pt idx="79">
                  <c:v>87.2</c:v>
                </c:pt>
                <c:pt idx="80">
                  <c:v>87.5</c:v>
                </c:pt>
                <c:pt idx="81">
                  <c:v>86.3</c:v>
                </c:pt>
                <c:pt idx="82">
                  <c:v>87.8</c:v>
                </c:pt>
                <c:pt idx="83">
                  <c:v>85.7</c:v>
                </c:pt>
                <c:pt idx="84">
                  <c:v>86.6</c:v>
                </c:pt>
                <c:pt idx="85">
                  <c:v>86.6</c:v>
                </c:pt>
                <c:pt idx="86">
                  <c:v>86.8</c:v>
                </c:pt>
                <c:pt idx="87">
                  <c:v>87.4</c:v>
                </c:pt>
                <c:pt idx="88">
                  <c:v>87</c:v>
                </c:pt>
                <c:pt idx="89">
                  <c:v>86.9</c:v>
                </c:pt>
                <c:pt idx="90">
                  <c:v>87.1</c:v>
                </c:pt>
                <c:pt idx="91">
                  <c:v>87.1</c:v>
                </c:pt>
                <c:pt idx="92">
                  <c:v>87</c:v>
                </c:pt>
                <c:pt idx="93">
                  <c:v>87.9</c:v>
                </c:pt>
                <c:pt idx="94">
                  <c:v>88.5</c:v>
                </c:pt>
                <c:pt idx="95">
                  <c:v>88.1</c:v>
                </c:pt>
                <c:pt idx="96">
                  <c:v>88.2</c:v>
                </c:pt>
                <c:pt idx="97">
                  <c:v>88.7</c:v>
                </c:pt>
                <c:pt idx="98">
                  <c:v>89</c:v>
                </c:pt>
                <c:pt idx="99">
                  <c:v>88.9</c:v>
                </c:pt>
                <c:pt idx="100">
                  <c:v>89.5</c:v>
                </c:pt>
                <c:pt idx="101">
                  <c:v>91.7</c:v>
                </c:pt>
                <c:pt idx="102">
                  <c:v>90.3</c:v>
                </c:pt>
                <c:pt idx="103">
                  <c:v>80.099999999999994</c:v>
                </c:pt>
                <c:pt idx="104">
                  <c:v>86.9</c:v>
                </c:pt>
                <c:pt idx="105">
                  <c:v>88.8</c:v>
                </c:pt>
                <c:pt idx="106">
                  <c:v>87</c:v>
                </c:pt>
                <c:pt idx="107">
                  <c:v>86.4</c:v>
                </c:pt>
                <c:pt idx="108">
                  <c:v>85.2</c:v>
                </c:pt>
                <c:pt idx="109">
                  <c:v>83.3</c:v>
                </c:pt>
                <c:pt idx="110">
                  <c:v>82</c:v>
                </c:pt>
                <c:pt idx="111">
                  <c:v>81.7</c:v>
                </c:pt>
                <c:pt idx="112">
                  <c:v>81.400000000000006</c:v>
                </c:pt>
                <c:pt idx="113">
                  <c:v>82.3</c:v>
                </c:pt>
                <c:pt idx="114">
                  <c:v>83.1</c:v>
                </c:pt>
                <c:pt idx="115">
                  <c:v>83.1</c:v>
                </c:pt>
                <c:pt idx="116">
                  <c:v>82.7</c:v>
                </c:pt>
                <c:pt idx="117">
                  <c:v>82.7</c:v>
                </c:pt>
                <c:pt idx="118">
                  <c:v>81.900000000000006</c:v>
                </c:pt>
                <c:pt idx="119">
                  <c:v>83.6</c:v>
                </c:pt>
                <c:pt idx="120">
                  <c:v>85.2</c:v>
                </c:pt>
                <c:pt idx="121">
                  <c:v>86.1</c:v>
                </c:pt>
                <c:pt idx="122">
                  <c:v>86.7</c:v>
                </c:pt>
                <c:pt idx="123">
                  <c:v>86.7</c:v>
                </c:pt>
                <c:pt idx="124">
                  <c:v>86.9</c:v>
                </c:pt>
                <c:pt idx="125">
                  <c:v>87.5</c:v>
                </c:pt>
                <c:pt idx="126">
                  <c:v>88.8</c:v>
                </c:pt>
                <c:pt idx="127">
                  <c:v>90.1</c:v>
                </c:pt>
                <c:pt idx="128">
                  <c:v>90.2</c:v>
                </c:pt>
                <c:pt idx="129">
                  <c:v>89.5</c:v>
                </c:pt>
                <c:pt idx="130">
                  <c:v>89.9</c:v>
                </c:pt>
                <c:pt idx="131">
                  <c:v>89.8</c:v>
                </c:pt>
                <c:pt idx="132">
                  <c:v>87.9</c:v>
                </c:pt>
                <c:pt idx="133">
                  <c:v>91.1</c:v>
                </c:pt>
                <c:pt idx="134">
                  <c:v>91.6</c:v>
                </c:pt>
                <c:pt idx="135">
                  <c:v>92.6</c:v>
                </c:pt>
                <c:pt idx="136">
                  <c:v>93</c:v>
                </c:pt>
                <c:pt idx="137">
                  <c:v>92.5</c:v>
                </c:pt>
                <c:pt idx="138">
                  <c:v>94.2</c:v>
                </c:pt>
                <c:pt idx="139">
                  <c:v>93.5</c:v>
                </c:pt>
                <c:pt idx="140">
                  <c:v>95.7</c:v>
                </c:pt>
                <c:pt idx="141">
                  <c:v>96.7</c:v>
                </c:pt>
                <c:pt idx="142">
                  <c:v>97.6</c:v>
                </c:pt>
                <c:pt idx="143">
                  <c:v>98.9</c:v>
                </c:pt>
                <c:pt idx="144">
                  <c:v>98.7</c:v>
                </c:pt>
                <c:pt idx="145">
                  <c:v>98.4</c:v>
                </c:pt>
                <c:pt idx="146">
                  <c:v>98.6</c:v>
                </c:pt>
                <c:pt idx="147">
                  <c:v>99</c:v>
                </c:pt>
                <c:pt idx="148">
                  <c:v>99.4</c:v>
                </c:pt>
                <c:pt idx="149">
                  <c:v>100.4</c:v>
                </c:pt>
                <c:pt idx="150">
                  <c:v>99.4</c:v>
                </c:pt>
                <c:pt idx="151">
                  <c:v>100.5</c:v>
                </c:pt>
                <c:pt idx="152">
                  <c:v>102</c:v>
                </c:pt>
                <c:pt idx="153">
                  <c:v>102.3</c:v>
                </c:pt>
                <c:pt idx="154">
                  <c:v>102.3</c:v>
                </c:pt>
                <c:pt idx="155">
                  <c:v>102.4</c:v>
                </c:pt>
                <c:pt idx="156">
                  <c:v>103.3</c:v>
                </c:pt>
                <c:pt idx="157">
                  <c:v>103.8</c:v>
                </c:pt>
                <c:pt idx="158">
                  <c:v>104.8</c:v>
                </c:pt>
                <c:pt idx="159">
                  <c:v>105</c:v>
                </c:pt>
                <c:pt idx="160">
                  <c:v>105.7</c:v>
                </c:pt>
                <c:pt idx="161">
                  <c:v>106.8</c:v>
                </c:pt>
                <c:pt idx="162">
                  <c:v>107.2</c:v>
                </c:pt>
                <c:pt idx="163">
                  <c:v>108.6</c:v>
                </c:pt>
                <c:pt idx="164">
                  <c:v>107</c:v>
                </c:pt>
                <c:pt idx="165">
                  <c:v>108.3</c:v>
                </c:pt>
                <c:pt idx="166">
                  <c:v>108.6</c:v>
                </c:pt>
                <c:pt idx="167">
                  <c:v>109.7</c:v>
                </c:pt>
                <c:pt idx="168">
                  <c:v>111.5</c:v>
                </c:pt>
                <c:pt idx="169">
                  <c:v>113.6</c:v>
                </c:pt>
                <c:pt idx="170">
                  <c:v>116.2</c:v>
                </c:pt>
                <c:pt idx="171">
                  <c:v>117</c:v>
                </c:pt>
                <c:pt idx="172">
                  <c:v>118.5</c:v>
                </c:pt>
                <c:pt idx="173">
                  <c:v>119</c:v>
                </c:pt>
                <c:pt idx="174">
                  <c:v>119.6</c:v>
                </c:pt>
                <c:pt idx="175">
                  <c:v>120.4</c:v>
                </c:pt>
                <c:pt idx="176">
                  <c:v>120.5</c:v>
                </c:pt>
                <c:pt idx="177">
                  <c:v>120</c:v>
                </c:pt>
                <c:pt idx="178">
                  <c:v>121.9</c:v>
                </c:pt>
                <c:pt idx="179">
                  <c:v>119.1</c:v>
                </c:pt>
                <c:pt idx="180">
                  <c:v>117.3</c:v>
                </c:pt>
                <c:pt idx="181">
                  <c:v>115.5</c:v>
                </c:pt>
                <c:pt idx="182">
                  <c:v>114.1</c:v>
                </c:pt>
                <c:pt idx="183">
                  <c:v>112.2</c:v>
                </c:pt>
                <c:pt idx="184">
                  <c:v>111.1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'IPI Grandes Grupos'!$E$15</c:f>
              <c:strCache>
                <c:ptCount val="1"/>
                <c:pt idx="0">
                  <c:v> Utilities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'IPI Grandes Grupos'!$A$18:$A$202</c:f>
              <c:numCache>
                <c:formatCode>m/d/yyyy</c:formatCode>
                <c:ptCount val="18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</c:numCache>
            </c:numRef>
          </c:cat>
          <c:val>
            <c:numRef>
              <c:f>'IPI Grandes Grupos'!$E$18:$E$202</c:f>
              <c:numCache>
                <c:formatCode>General</c:formatCode>
                <c:ptCount val="185"/>
                <c:pt idx="0">
                  <c:v>90.7</c:v>
                </c:pt>
                <c:pt idx="1">
                  <c:v>88.3</c:v>
                </c:pt>
                <c:pt idx="2">
                  <c:v>90.1</c:v>
                </c:pt>
                <c:pt idx="3">
                  <c:v>93.6</c:v>
                </c:pt>
                <c:pt idx="4">
                  <c:v>92.2</c:v>
                </c:pt>
                <c:pt idx="5">
                  <c:v>89.4</c:v>
                </c:pt>
                <c:pt idx="6">
                  <c:v>91.8</c:v>
                </c:pt>
                <c:pt idx="7">
                  <c:v>92.7</c:v>
                </c:pt>
                <c:pt idx="8">
                  <c:v>91.5</c:v>
                </c:pt>
                <c:pt idx="9">
                  <c:v>94.7</c:v>
                </c:pt>
                <c:pt idx="10">
                  <c:v>96.9</c:v>
                </c:pt>
                <c:pt idx="11">
                  <c:v>94.8</c:v>
                </c:pt>
                <c:pt idx="12">
                  <c:v>93</c:v>
                </c:pt>
                <c:pt idx="13">
                  <c:v>92.6</c:v>
                </c:pt>
                <c:pt idx="14">
                  <c:v>92</c:v>
                </c:pt>
                <c:pt idx="15">
                  <c:v>91.5</c:v>
                </c:pt>
                <c:pt idx="16">
                  <c:v>91.7</c:v>
                </c:pt>
                <c:pt idx="17">
                  <c:v>90.1</c:v>
                </c:pt>
                <c:pt idx="18">
                  <c:v>92.2</c:v>
                </c:pt>
                <c:pt idx="19">
                  <c:v>90.6</c:v>
                </c:pt>
                <c:pt idx="20">
                  <c:v>91.4</c:v>
                </c:pt>
                <c:pt idx="21">
                  <c:v>89.4</c:v>
                </c:pt>
                <c:pt idx="22">
                  <c:v>88.3</c:v>
                </c:pt>
                <c:pt idx="23">
                  <c:v>90</c:v>
                </c:pt>
                <c:pt idx="24">
                  <c:v>90.5</c:v>
                </c:pt>
                <c:pt idx="25">
                  <c:v>92.9</c:v>
                </c:pt>
                <c:pt idx="26">
                  <c:v>95.1</c:v>
                </c:pt>
                <c:pt idx="27">
                  <c:v>94.4</c:v>
                </c:pt>
                <c:pt idx="28">
                  <c:v>94.4</c:v>
                </c:pt>
                <c:pt idx="29">
                  <c:v>95.5</c:v>
                </c:pt>
                <c:pt idx="30">
                  <c:v>93.7</c:v>
                </c:pt>
                <c:pt idx="31">
                  <c:v>95.3</c:v>
                </c:pt>
                <c:pt idx="32">
                  <c:v>96.4</c:v>
                </c:pt>
                <c:pt idx="33">
                  <c:v>96</c:v>
                </c:pt>
                <c:pt idx="34">
                  <c:v>95.1</c:v>
                </c:pt>
                <c:pt idx="35">
                  <c:v>96.6</c:v>
                </c:pt>
                <c:pt idx="36">
                  <c:v>98.7</c:v>
                </c:pt>
                <c:pt idx="37">
                  <c:v>95.3</c:v>
                </c:pt>
                <c:pt idx="38">
                  <c:v>95.3</c:v>
                </c:pt>
                <c:pt idx="39">
                  <c:v>95.2</c:v>
                </c:pt>
                <c:pt idx="40">
                  <c:v>92.5</c:v>
                </c:pt>
                <c:pt idx="41">
                  <c:v>95.5</c:v>
                </c:pt>
                <c:pt idx="42">
                  <c:v>96</c:v>
                </c:pt>
                <c:pt idx="43">
                  <c:v>95.1</c:v>
                </c:pt>
                <c:pt idx="44">
                  <c:v>95.6</c:v>
                </c:pt>
                <c:pt idx="45">
                  <c:v>95.8</c:v>
                </c:pt>
                <c:pt idx="46">
                  <c:v>96.9</c:v>
                </c:pt>
                <c:pt idx="47">
                  <c:v>98.6</c:v>
                </c:pt>
                <c:pt idx="48">
                  <c:v>99.7</c:v>
                </c:pt>
                <c:pt idx="49">
                  <c:v>95.6</c:v>
                </c:pt>
                <c:pt idx="50">
                  <c:v>97.1</c:v>
                </c:pt>
                <c:pt idx="51">
                  <c:v>98.9</c:v>
                </c:pt>
                <c:pt idx="52">
                  <c:v>96.6</c:v>
                </c:pt>
                <c:pt idx="53">
                  <c:v>95.3</c:v>
                </c:pt>
                <c:pt idx="54">
                  <c:v>93.1</c:v>
                </c:pt>
                <c:pt idx="55">
                  <c:v>96.9</c:v>
                </c:pt>
                <c:pt idx="56">
                  <c:v>97.1</c:v>
                </c:pt>
                <c:pt idx="57">
                  <c:v>97.4</c:v>
                </c:pt>
                <c:pt idx="58">
                  <c:v>99.1</c:v>
                </c:pt>
                <c:pt idx="59">
                  <c:v>97.6</c:v>
                </c:pt>
                <c:pt idx="60">
                  <c:v>96.5</c:v>
                </c:pt>
                <c:pt idx="61">
                  <c:v>99.3</c:v>
                </c:pt>
                <c:pt idx="62">
                  <c:v>97.5</c:v>
                </c:pt>
                <c:pt idx="63">
                  <c:v>97.4</c:v>
                </c:pt>
                <c:pt idx="64">
                  <c:v>100.4</c:v>
                </c:pt>
                <c:pt idx="65">
                  <c:v>100.6</c:v>
                </c:pt>
                <c:pt idx="66">
                  <c:v>100.2</c:v>
                </c:pt>
                <c:pt idx="67">
                  <c:v>101.4</c:v>
                </c:pt>
                <c:pt idx="68">
                  <c:v>99.5</c:v>
                </c:pt>
                <c:pt idx="69">
                  <c:v>98.6</c:v>
                </c:pt>
                <c:pt idx="70">
                  <c:v>101.6</c:v>
                </c:pt>
                <c:pt idx="71">
                  <c:v>93.4</c:v>
                </c:pt>
                <c:pt idx="72">
                  <c:v>97</c:v>
                </c:pt>
                <c:pt idx="73">
                  <c:v>99.4</c:v>
                </c:pt>
                <c:pt idx="74">
                  <c:v>98.5</c:v>
                </c:pt>
                <c:pt idx="75">
                  <c:v>99.8</c:v>
                </c:pt>
                <c:pt idx="76">
                  <c:v>100.3</c:v>
                </c:pt>
                <c:pt idx="77">
                  <c:v>101.9</c:v>
                </c:pt>
                <c:pt idx="78">
                  <c:v>101</c:v>
                </c:pt>
                <c:pt idx="79">
                  <c:v>97.9</c:v>
                </c:pt>
                <c:pt idx="80">
                  <c:v>99.9</c:v>
                </c:pt>
                <c:pt idx="81">
                  <c:v>100.3</c:v>
                </c:pt>
                <c:pt idx="82">
                  <c:v>97.1</c:v>
                </c:pt>
                <c:pt idx="83">
                  <c:v>99.3</c:v>
                </c:pt>
                <c:pt idx="84">
                  <c:v>105.4</c:v>
                </c:pt>
                <c:pt idx="85">
                  <c:v>100.4</c:v>
                </c:pt>
                <c:pt idx="86">
                  <c:v>102</c:v>
                </c:pt>
                <c:pt idx="87">
                  <c:v>102.2</c:v>
                </c:pt>
                <c:pt idx="88">
                  <c:v>100.4</c:v>
                </c:pt>
                <c:pt idx="89">
                  <c:v>99.4</c:v>
                </c:pt>
                <c:pt idx="90">
                  <c:v>104</c:v>
                </c:pt>
                <c:pt idx="91">
                  <c:v>104.1</c:v>
                </c:pt>
                <c:pt idx="92">
                  <c:v>102.8</c:v>
                </c:pt>
                <c:pt idx="93">
                  <c:v>102.9</c:v>
                </c:pt>
                <c:pt idx="94">
                  <c:v>100.9</c:v>
                </c:pt>
                <c:pt idx="95">
                  <c:v>102.2</c:v>
                </c:pt>
                <c:pt idx="96">
                  <c:v>103.6</c:v>
                </c:pt>
                <c:pt idx="97">
                  <c:v>102.7</c:v>
                </c:pt>
                <c:pt idx="98">
                  <c:v>102.8</c:v>
                </c:pt>
                <c:pt idx="99">
                  <c:v>101.6</c:v>
                </c:pt>
                <c:pt idx="100">
                  <c:v>103.1</c:v>
                </c:pt>
                <c:pt idx="101">
                  <c:v>101.8</c:v>
                </c:pt>
                <c:pt idx="102">
                  <c:v>98</c:v>
                </c:pt>
                <c:pt idx="103">
                  <c:v>100</c:v>
                </c:pt>
                <c:pt idx="104">
                  <c:v>100.6</c:v>
                </c:pt>
                <c:pt idx="105">
                  <c:v>102</c:v>
                </c:pt>
                <c:pt idx="106">
                  <c:v>101.6</c:v>
                </c:pt>
                <c:pt idx="107">
                  <c:v>101.5</c:v>
                </c:pt>
                <c:pt idx="108">
                  <c:v>98.6</c:v>
                </c:pt>
                <c:pt idx="109">
                  <c:v>99.9</c:v>
                </c:pt>
                <c:pt idx="110">
                  <c:v>99.5</c:v>
                </c:pt>
                <c:pt idx="111">
                  <c:v>98.1</c:v>
                </c:pt>
                <c:pt idx="112">
                  <c:v>97.2</c:v>
                </c:pt>
                <c:pt idx="113">
                  <c:v>96</c:v>
                </c:pt>
                <c:pt idx="114">
                  <c:v>97</c:v>
                </c:pt>
                <c:pt idx="115">
                  <c:v>98.1</c:v>
                </c:pt>
                <c:pt idx="116">
                  <c:v>100.3</c:v>
                </c:pt>
                <c:pt idx="117">
                  <c:v>97.3</c:v>
                </c:pt>
                <c:pt idx="118">
                  <c:v>102.5</c:v>
                </c:pt>
                <c:pt idx="119">
                  <c:v>103</c:v>
                </c:pt>
                <c:pt idx="120">
                  <c:v>104.5</c:v>
                </c:pt>
                <c:pt idx="121">
                  <c:v>101</c:v>
                </c:pt>
                <c:pt idx="122">
                  <c:v>98</c:v>
                </c:pt>
                <c:pt idx="123">
                  <c:v>102.1</c:v>
                </c:pt>
                <c:pt idx="124">
                  <c:v>104.1</c:v>
                </c:pt>
                <c:pt idx="125">
                  <c:v>103.2</c:v>
                </c:pt>
                <c:pt idx="126">
                  <c:v>103.5</c:v>
                </c:pt>
                <c:pt idx="127">
                  <c:v>103.6</c:v>
                </c:pt>
                <c:pt idx="128">
                  <c:v>100.1</c:v>
                </c:pt>
                <c:pt idx="129">
                  <c:v>101.5</c:v>
                </c:pt>
                <c:pt idx="130">
                  <c:v>106.7</c:v>
                </c:pt>
                <c:pt idx="131">
                  <c:v>104.4</c:v>
                </c:pt>
                <c:pt idx="132">
                  <c:v>102.8</c:v>
                </c:pt>
                <c:pt idx="133">
                  <c:v>102.3</c:v>
                </c:pt>
                <c:pt idx="134">
                  <c:v>102</c:v>
                </c:pt>
                <c:pt idx="135">
                  <c:v>101.5</c:v>
                </c:pt>
                <c:pt idx="136">
                  <c:v>102.6</c:v>
                </c:pt>
                <c:pt idx="137">
                  <c:v>104.3</c:v>
                </c:pt>
                <c:pt idx="138">
                  <c:v>104.3</c:v>
                </c:pt>
                <c:pt idx="139">
                  <c:v>102.5</c:v>
                </c:pt>
                <c:pt idx="140">
                  <c:v>101.1</c:v>
                </c:pt>
                <c:pt idx="141">
                  <c:v>100.6</c:v>
                </c:pt>
                <c:pt idx="142">
                  <c:v>99.2</c:v>
                </c:pt>
                <c:pt idx="143">
                  <c:v>96.5</c:v>
                </c:pt>
                <c:pt idx="144">
                  <c:v>97.1</c:v>
                </c:pt>
                <c:pt idx="145">
                  <c:v>95.7</c:v>
                </c:pt>
                <c:pt idx="146">
                  <c:v>99.1</c:v>
                </c:pt>
                <c:pt idx="147">
                  <c:v>103.4</c:v>
                </c:pt>
                <c:pt idx="148">
                  <c:v>101.3</c:v>
                </c:pt>
                <c:pt idx="149">
                  <c:v>103</c:v>
                </c:pt>
                <c:pt idx="150">
                  <c:v>102</c:v>
                </c:pt>
                <c:pt idx="151">
                  <c:v>100.3</c:v>
                </c:pt>
                <c:pt idx="152">
                  <c:v>102.1</c:v>
                </c:pt>
                <c:pt idx="153">
                  <c:v>101</c:v>
                </c:pt>
                <c:pt idx="154">
                  <c:v>98.4</c:v>
                </c:pt>
                <c:pt idx="155">
                  <c:v>99.6</c:v>
                </c:pt>
                <c:pt idx="156">
                  <c:v>100.2</c:v>
                </c:pt>
                <c:pt idx="157">
                  <c:v>104</c:v>
                </c:pt>
                <c:pt idx="158">
                  <c:v>104</c:v>
                </c:pt>
                <c:pt idx="159">
                  <c:v>101.8</c:v>
                </c:pt>
                <c:pt idx="160">
                  <c:v>100.8</c:v>
                </c:pt>
                <c:pt idx="161">
                  <c:v>100.5</c:v>
                </c:pt>
                <c:pt idx="162">
                  <c:v>100.5</c:v>
                </c:pt>
                <c:pt idx="163">
                  <c:v>101.8</c:v>
                </c:pt>
                <c:pt idx="164">
                  <c:v>103.3</c:v>
                </c:pt>
                <c:pt idx="165">
                  <c:v>104.3</c:v>
                </c:pt>
                <c:pt idx="166">
                  <c:v>107.2</c:v>
                </c:pt>
                <c:pt idx="167">
                  <c:v>107.7</c:v>
                </c:pt>
                <c:pt idx="168">
                  <c:v>106.5</c:v>
                </c:pt>
                <c:pt idx="169">
                  <c:v>106.2</c:v>
                </c:pt>
                <c:pt idx="170">
                  <c:v>103.5</c:v>
                </c:pt>
                <c:pt idx="171">
                  <c:v>103.5</c:v>
                </c:pt>
                <c:pt idx="172">
                  <c:v>102</c:v>
                </c:pt>
                <c:pt idx="173">
                  <c:v>99.5</c:v>
                </c:pt>
                <c:pt idx="174">
                  <c:v>100.5</c:v>
                </c:pt>
                <c:pt idx="175">
                  <c:v>102.6</c:v>
                </c:pt>
                <c:pt idx="176">
                  <c:v>103.3</c:v>
                </c:pt>
                <c:pt idx="177">
                  <c:v>106.1</c:v>
                </c:pt>
                <c:pt idx="178">
                  <c:v>103.5</c:v>
                </c:pt>
                <c:pt idx="179">
                  <c:v>103.4</c:v>
                </c:pt>
                <c:pt idx="180">
                  <c:v>108.2</c:v>
                </c:pt>
                <c:pt idx="181">
                  <c:v>105.4</c:v>
                </c:pt>
                <c:pt idx="182">
                  <c:v>103</c:v>
                </c:pt>
                <c:pt idx="183">
                  <c:v>102.5</c:v>
                </c:pt>
                <c:pt idx="184">
                  <c:v>103.3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'IPI Grandes Grupos'!$F$15</c:f>
              <c:strCache>
                <c:ptCount val="1"/>
                <c:pt idx="0">
                  <c:v>Utilities Electric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'IPI Grandes Grupos'!$A$18:$A$202</c:f>
              <c:numCache>
                <c:formatCode>m/d/yyyy</c:formatCode>
                <c:ptCount val="18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</c:numCache>
            </c:numRef>
          </c:cat>
          <c:val>
            <c:numRef>
              <c:f>'IPI Grandes Grupos'!$F$18:$F$202</c:f>
              <c:numCache>
                <c:formatCode>General</c:formatCode>
                <c:ptCount val="185"/>
                <c:pt idx="0">
                  <c:v>88.9</c:v>
                </c:pt>
                <c:pt idx="1">
                  <c:v>87.8</c:v>
                </c:pt>
                <c:pt idx="2">
                  <c:v>88.7</c:v>
                </c:pt>
                <c:pt idx="3">
                  <c:v>92.2</c:v>
                </c:pt>
                <c:pt idx="4">
                  <c:v>90.6</c:v>
                </c:pt>
                <c:pt idx="5">
                  <c:v>87.7</c:v>
                </c:pt>
                <c:pt idx="6">
                  <c:v>89.8</c:v>
                </c:pt>
                <c:pt idx="7">
                  <c:v>90.7</c:v>
                </c:pt>
                <c:pt idx="8">
                  <c:v>89.8</c:v>
                </c:pt>
                <c:pt idx="9">
                  <c:v>92.3</c:v>
                </c:pt>
                <c:pt idx="10">
                  <c:v>94.3</c:v>
                </c:pt>
                <c:pt idx="11">
                  <c:v>92.8</c:v>
                </c:pt>
                <c:pt idx="12">
                  <c:v>91.1</c:v>
                </c:pt>
                <c:pt idx="13">
                  <c:v>90.7</c:v>
                </c:pt>
                <c:pt idx="14">
                  <c:v>90.5</c:v>
                </c:pt>
                <c:pt idx="15">
                  <c:v>90</c:v>
                </c:pt>
                <c:pt idx="16">
                  <c:v>90.3</c:v>
                </c:pt>
                <c:pt idx="17">
                  <c:v>88.3</c:v>
                </c:pt>
                <c:pt idx="18">
                  <c:v>90.5</c:v>
                </c:pt>
                <c:pt idx="19">
                  <c:v>88.7</c:v>
                </c:pt>
                <c:pt idx="20">
                  <c:v>89.5</c:v>
                </c:pt>
                <c:pt idx="21">
                  <c:v>88.8</c:v>
                </c:pt>
                <c:pt idx="22">
                  <c:v>87.5</c:v>
                </c:pt>
                <c:pt idx="23">
                  <c:v>89.1</c:v>
                </c:pt>
                <c:pt idx="24">
                  <c:v>89.5</c:v>
                </c:pt>
                <c:pt idx="25">
                  <c:v>91.4</c:v>
                </c:pt>
                <c:pt idx="26">
                  <c:v>93.5</c:v>
                </c:pt>
                <c:pt idx="27">
                  <c:v>92.4</c:v>
                </c:pt>
                <c:pt idx="28">
                  <c:v>92.6</c:v>
                </c:pt>
                <c:pt idx="29">
                  <c:v>94.1</c:v>
                </c:pt>
                <c:pt idx="30">
                  <c:v>92.3</c:v>
                </c:pt>
                <c:pt idx="31">
                  <c:v>94.1</c:v>
                </c:pt>
                <c:pt idx="32">
                  <c:v>94.4</c:v>
                </c:pt>
                <c:pt idx="33">
                  <c:v>93.4</c:v>
                </c:pt>
                <c:pt idx="34">
                  <c:v>92.9</c:v>
                </c:pt>
                <c:pt idx="35">
                  <c:v>94.9</c:v>
                </c:pt>
                <c:pt idx="36">
                  <c:v>96.5</c:v>
                </c:pt>
                <c:pt idx="37">
                  <c:v>93.7</c:v>
                </c:pt>
                <c:pt idx="38">
                  <c:v>93.9</c:v>
                </c:pt>
                <c:pt idx="39">
                  <c:v>93.5</c:v>
                </c:pt>
                <c:pt idx="40">
                  <c:v>90.9</c:v>
                </c:pt>
                <c:pt idx="41">
                  <c:v>94.1</c:v>
                </c:pt>
                <c:pt idx="42">
                  <c:v>94.9</c:v>
                </c:pt>
                <c:pt idx="43">
                  <c:v>93.7</c:v>
                </c:pt>
                <c:pt idx="44">
                  <c:v>94.1</c:v>
                </c:pt>
                <c:pt idx="45">
                  <c:v>94.6</c:v>
                </c:pt>
                <c:pt idx="46">
                  <c:v>95.7</c:v>
                </c:pt>
                <c:pt idx="47">
                  <c:v>97</c:v>
                </c:pt>
                <c:pt idx="48">
                  <c:v>97.7</c:v>
                </c:pt>
                <c:pt idx="49">
                  <c:v>95.3</c:v>
                </c:pt>
                <c:pt idx="50">
                  <c:v>96.3</c:v>
                </c:pt>
                <c:pt idx="51">
                  <c:v>98.3</c:v>
                </c:pt>
                <c:pt idx="52">
                  <c:v>96</c:v>
                </c:pt>
                <c:pt idx="53">
                  <c:v>94.2</c:v>
                </c:pt>
                <c:pt idx="54">
                  <c:v>91.6</c:v>
                </c:pt>
                <c:pt idx="55">
                  <c:v>95.9</c:v>
                </c:pt>
                <c:pt idx="56">
                  <c:v>96.4</c:v>
                </c:pt>
                <c:pt idx="57">
                  <c:v>96.5</c:v>
                </c:pt>
                <c:pt idx="58">
                  <c:v>98.2</c:v>
                </c:pt>
                <c:pt idx="59">
                  <c:v>96.7</c:v>
                </c:pt>
                <c:pt idx="60">
                  <c:v>95.9</c:v>
                </c:pt>
                <c:pt idx="61">
                  <c:v>98.3</c:v>
                </c:pt>
                <c:pt idx="62">
                  <c:v>96.7</c:v>
                </c:pt>
                <c:pt idx="63">
                  <c:v>95.9</c:v>
                </c:pt>
                <c:pt idx="64">
                  <c:v>99.8</c:v>
                </c:pt>
                <c:pt idx="65">
                  <c:v>100.1</c:v>
                </c:pt>
                <c:pt idx="66">
                  <c:v>99.9</c:v>
                </c:pt>
                <c:pt idx="67">
                  <c:v>101.9</c:v>
                </c:pt>
                <c:pt idx="68">
                  <c:v>100.3</c:v>
                </c:pt>
                <c:pt idx="69">
                  <c:v>99.1</c:v>
                </c:pt>
                <c:pt idx="70">
                  <c:v>101.1</c:v>
                </c:pt>
                <c:pt idx="71">
                  <c:v>94.9</c:v>
                </c:pt>
                <c:pt idx="72">
                  <c:v>97.8</c:v>
                </c:pt>
                <c:pt idx="73">
                  <c:v>99.6</c:v>
                </c:pt>
                <c:pt idx="74">
                  <c:v>99.3</c:v>
                </c:pt>
                <c:pt idx="75">
                  <c:v>100.5</c:v>
                </c:pt>
                <c:pt idx="76">
                  <c:v>100.4</c:v>
                </c:pt>
                <c:pt idx="77">
                  <c:v>102.2</c:v>
                </c:pt>
                <c:pt idx="78">
                  <c:v>101.2</c:v>
                </c:pt>
                <c:pt idx="79">
                  <c:v>97.5</c:v>
                </c:pt>
                <c:pt idx="80">
                  <c:v>98.7</c:v>
                </c:pt>
                <c:pt idx="81">
                  <c:v>100.3</c:v>
                </c:pt>
                <c:pt idx="82">
                  <c:v>98.2</c:v>
                </c:pt>
                <c:pt idx="83">
                  <c:v>99.7</c:v>
                </c:pt>
                <c:pt idx="84">
                  <c:v>104.1</c:v>
                </c:pt>
                <c:pt idx="85">
                  <c:v>100.5</c:v>
                </c:pt>
                <c:pt idx="86">
                  <c:v>101.3</c:v>
                </c:pt>
                <c:pt idx="87">
                  <c:v>102.1</c:v>
                </c:pt>
                <c:pt idx="88">
                  <c:v>100.1</c:v>
                </c:pt>
                <c:pt idx="89">
                  <c:v>99</c:v>
                </c:pt>
                <c:pt idx="90">
                  <c:v>103.3</c:v>
                </c:pt>
                <c:pt idx="91">
                  <c:v>103.9</c:v>
                </c:pt>
                <c:pt idx="92">
                  <c:v>103.7</c:v>
                </c:pt>
                <c:pt idx="93">
                  <c:v>102.8</c:v>
                </c:pt>
                <c:pt idx="94">
                  <c:v>100.5</c:v>
                </c:pt>
                <c:pt idx="95">
                  <c:v>101.7</c:v>
                </c:pt>
                <c:pt idx="96">
                  <c:v>102.7</c:v>
                </c:pt>
                <c:pt idx="97">
                  <c:v>101.9</c:v>
                </c:pt>
                <c:pt idx="98">
                  <c:v>102.2</c:v>
                </c:pt>
                <c:pt idx="99">
                  <c:v>100.6</c:v>
                </c:pt>
                <c:pt idx="100">
                  <c:v>102.6</c:v>
                </c:pt>
                <c:pt idx="101">
                  <c:v>101.4</c:v>
                </c:pt>
                <c:pt idx="102">
                  <c:v>97.4</c:v>
                </c:pt>
                <c:pt idx="103">
                  <c:v>99.8</c:v>
                </c:pt>
                <c:pt idx="104">
                  <c:v>100.1</c:v>
                </c:pt>
                <c:pt idx="105">
                  <c:v>101.6</c:v>
                </c:pt>
                <c:pt idx="106">
                  <c:v>101.1</c:v>
                </c:pt>
                <c:pt idx="107">
                  <c:v>100.8</c:v>
                </c:pt>
                <c:pt idx="108">
                  <c:v>98.3</c:v>
                </c:pt>
                <c:pt idx="109">
                  <c:v>99.5</c:v>
                </c:pt>
                <c:pt idx="110">
                  <c:v>98.7</c:v>
                </c:pt>
                <c:pt idx="111">
                  <c:v>97.7</c:v>
                </c:pt>
                <c:pt idx="112">
                  <c:v>96.4</c:v>
                </c:pt>
                <c:pt idx="113">
                  <c:v>94.9</c:v>
                </c:pt>
                <c:pt idx="114">
                  <c:v>96</c:v>
                </c:pt>
                <c:pt idx="115">
                  <c:v>97.2</c:v>
                </c:pt>
                <c:pt idx="116">
                  <c:v>98.4</c:v>
                </c:pt>
                <c:pt idx="117">
                  <c:v>97.8</c:v>
                </c:pt>
                <c:pt idx="118">
                  <c:v>101.9</c:v>
                </c:pt>
                <c:pt idx="119">
                  <c:v>102.5</c:v>
                </c:pt>
                <c:pt idx="120">
                  <c:v>104</c:v>
                </c:pt>
                <c:pt idx="121">
                  <c:v>100.8</c:v>
                </c:pt>
                <c:pt idx="122">
                  <c:v>98.3</c:v>
                </c:pt>
                <c:pt idx="123">
                  <c:v>101.6</c:v>
                </c:pt>
                <c:pt idx="124">
                  <c:v>103.7</c:v>
                </c:pt>
                <c:pt idx="125">
                  <c:v>102.9</c:v>
                </c:pt>
                <c:pt idx="126">
                  <c:v>103</c:v>
                </c:pt>
                <c:pt idx="127">
                  <c:v>103.2</c:v>
                </c:pt>
                <c:pt idx="128">
                  <c:v>99.7</c:v>
                </c:pt>
                <c:pt idx="129">
                  <c:v>100.8</c:v>
                </c:pt>
                <c:pt idx="130">
                  <c:v>105.2</c:v>
                </c:pt>
                <c:pt idx="131">
                  <c:v>103.5</c:v>
                </c:pt>
                <c:pt idx="132">
                  <c:v>102.2</c:v>
                </c:pt>
                <c:pt idx="133">
                  <c:v>101.8</c:v>
                </c:pt>
                <c:pt idx="134">
                  <c:v>101.7</c:v>
                </c:pt>
                <c:pt idx="135">
                  <c:v>100.5</c:v>
                </c:pt>
                <c:pt idx="136">
                  <c:v>102.2</c:v>
                </c:pt>
                <c:pt idx="137">
                  <c:v>103.9</c:v>
                </c:pt>
                <c:pt idx="138">
                  <c:v>103.7</c:v>
                </c:pt>
                <c:pt idx="139">
                  <c:v>101.9</c:v>
                </c:pt>
                <c:pt idx="140">
                  <c:v>100.2</c:v>
                </c:pt>
                <c:pt idx="141">
                  <c:v>100.6</c:v>
                </c:pt>
                <c:pt idx="142">
                  <c:v>99</c:v>
                </c:pt>
                <c:pt idx="143">
                  <c:v>96.8</c:v>
                </c:pt>
                <c:pt idx="144">
                  <c:v>97.4</c:v>
                </c:pt>
                <c:pt idx="145">
                  <c:v>98.1</c:v>
                </c:pt>
                <c:pt idx="146">
                  <c:v>99.9</c:v>
                </c:pt>
                <c:pt idx="147">
                  <c:v>104.4</c:v>
                </c:pt>
                <c:pt idx="148">
                  <c:v>101</c:v>
                </c:pt>
                <c:pt idx="149">
                  <c:v>102.9</c:v>
                </c:pt>
                <c:pt idx="150">
                  <c:v>101.6</c:v>
                </c:pt>
                <c:pt idx="151">
                  <c:v>99.4</c:v>
                </c:pt>
                <c:pt idx="152">
                  <c:v>100.3</c:v>
                </c:pt>
                <c:pt idx="153">
                  <c:v>100.1</c:v>
                </c:pt>
                <c:pt idx="154">
                  <c:v>98.2</c:v>
                </c:pt>
                <c:pt idx="155">
                  <c:v>99.1</c:v>
                </c:pt>
                <c:pt idx="156">
                  <c:v>99.4</c:v>
                </c:pt>
                <c:pt idx="157">
                  <c:v>102.8</c:v>
                </c:pt>
                <c:pt idx="158">
                  <c:v>102.6</c:v>
                </c:pt>
                <c:pt idx="159">
                  <c:v>100.9</c:v>
                </c:pt>
                <c:pt idx="160">
                  <c:v>99.8</c:v>
                </c:pt>
                <c:pt idx="161">
                  <c:v>99.4</c:v>
                </c:pt>
                <c:pt idx="162">
                  <c:v>99.3</c:v>
                </c:pt>
                <c:pt idx="163">
                  <c:v>100.8</c:v>
                </c:pt>
                <c:pt idx="164">
                  <c:v>102</c:v>
                </c:pt>
                <c:pt idx="165">
                  <c:v>102.6</c:v>
                </c:pt>
                <c:pt idx="166">
                  <c:v>104.8</c:v>
                </c:pt>
                <c:pt idx="167">
                  <c:v>105.9</c:v>
                </c:pt>
                <c:pt idx="168">
                  <c:v>104.8</c:v>
                </c:pt>
                <c:pt idx="169">
                  <c:v>104.5</c:v>
                </c:pt>
                <c:pt idx="170">
                  <c:v>102.1</c:v>
                </c:pt>
                <c:pt idx="171">
                  <c:v>101.9</c:v>
                </c:pt>
                <c:pt idx="172">
                  <c:v>100.9</c:v>
                </c:pt>
                <c:pt idx="173">
                  <c:v>98.1</c:v>
                </c:pt>
                <c:pt idx="174">
                  <c:v>99.4</c:v>
                </c:pt>
                <c:pt idx="175">
                  <c:v>101.1</c:v>
                </c:pt>
                <c:pt idx="176">
                  <c:v>102.1</c:v>
                </c:pt>
                <c:pt idx="177">
                  <c:v>103.9</c:v>
                </c:pt>
                <c:pt idx="178">
                  <c:v>102.3</c:v>
                </c:pt>
                <c:pt idx="179">
                  <c:v>102.2</c:v>
                </c:pt>
                <c:pt idx="180">
                  <c:v>105.9</c:v>
                </c:pt>
                <c:pt idx="181">
                  <c:v>104.4</c:v>
                </c:pt>
                <c:pt idx="182">
                  <c:v>102.3</c:v>
                </c:pt>
                <c:pt idx="183">
                  <c:v>101.9</c:v>
                </c:pt>
                <c:pt idx="184">
                  <c:v>102.2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'IPI Grandes Grupos'!$G$15</c:f>
              <c:strCache>
                <c:ptCount val="1"/>
                <c:pt idx="0">
                  <c:v> Utilities Natural Gas, r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'IPI Grandes Grupos'!$A$18:$A$202</c:f>
              <c:numCache>
                <c:formatCode>m/d/yyyy</c:formatCode>
                <c:ptCount val="18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</c:numCache>
            </c:numRef>
          </c:cat>
          <c:val>
            <c:numRef>
              <c:f>'IPI Grandes Grupos'!$G$18:$G$202</c:f>
              <c:numCache>
                <c:formatCode>General</c:formatCode>
                <c:ptCount val="185"/>
                <c:pt idx="0">
                  <c:v>103</c:v>
                </c:pt>
                <c:pt idx="1">
                  <c:v>90.8</c:v>
                </c:pt>
                <c:pt idx="2">
                  <c:v>99.5</c:v>
                </c:pt>
                <c:pt idx="3">
                  <c:v>103.2</c:v>
                </c:pt>
                <c:pt idx="4">
                  <c:v>102.4</c:v>
                </c:pt>
                <c:pt idx="5">
                  <c:v>101.1</c:v>
                </c:pt>
                <c:pt idx="6">
                  <c:v>105.5</c:v>
                </c:pt>
                <c:pt idx="7">
                  <c:v>106.6</c:v>
                </c:pt>
                <c:pt idx="8">
                  <c:v>103.4</c:v>
                </c:pt>
                <c:pt idx="9">
                  <c:v>112.5</c:v>
                </c:pt>
                <c:pt idx="10">
                  <c:v>115.5</c:v>
                </c:pt>
                <c:pt idx="11">
                  <c:v>109.5</c:v>
                </c:pt>
                <c:pt idx="12">
                  <c:v>105.5</c:v>
                </c:pt>
                <c:pt idx="13">
                  <c:v>105.9</c:v>
                </c:pt>
                <c:pt idx="14">
                  <c:v>102.5</c:v>
                </c:pt>
                <c:pt idx="15">
                  <c:v>101.5</c:v>
                </c:pt>
                <c:pt idx="16">
                  <c:v>101.1</c:v>
                </c:pt>
                <c:pt idx="17">
                  <c:v>102.3</c:v>
                </c:pt>
                <c:pt idx="18">
                  <c:v>103.4</c:v>
                </c:pt>
                <c:pt idx="19">
                  <c:v>103.8</c:v>
                </c:pt>
                <c:pt idx="20">
                  <c:v>104.8</c:v>
                </c:pt>
                <c:pt idx="21">
                  <c:v>92.2</c:v>
                </c:pt>
                <c:pt idx="22">
                  <c:v>93.1</c:v>
                </c:pt>
                <c:pt idx="23">
                  <c:v>95.4</c:v>
                </c:pt>
                <c:pt idx="24">
                  <c:v>96.9</c:v>
                </c:pt>
                <c:pt idx="25">
                  <c:v>102.9</c:v>
                </c:pt>
                <c:pt idx="26">
                  <c:v>106.5</c:v>
                </c:pt>
                <c:pt idx="27">
                  <c:v>108.9</c:v>
                </c:pt>
                <c:pt idx="28">
                  <c:v>106.8</c:v>
                </c:pt>
                <c:pt idx="29">
                  <c:v>104.9</c:v>
                </c:pt>
                <c:pt idx="30">
                  <c:v>102.9</c:v>
                </c:pt>
                <c:pt idx="31">
                  <c:v>102.6</c:v>
                </c:pt>
                <c:pt idx="32">
                  <c:v>110</c:v>
                </c:pt>
                <c:pt idx="33">
                  <c:v>114.4</c:v>
                </c:pt>
                <c:pt idx="34">
                  <c:v>110</c:v>
                </c:pt>
                <c:pt idx="35">
                  <c:v>108.1</c:v>
                </c:pt>
                <c:pt idx="36">
                  <c:v>114.2</c:v>
                </c:pt>
                <c:pt idx="37">
                  <c:v>106</c:v>
                </c:pt>
                <c:pt idx="38">
                  <c:v>105.2</c:v>
                </c:pt>
                <c:pt idx="39">
                  <c:v>106.1</c:v>
                </c:pt>
                <c:pt idx="40">
                  <c:v>103.5</c:v>
                </c:pt>
                <c:pt idx="41">
                  <c:v>104.5</c:v>
                </c:pt>
                <c:pt idx="42">
                  <c:v>103.4</c:v>
                </c:pt>
                <c:pt idx="43">
                  <c:v>103.8</c:v>
                </c:pt>
                <c:pt idx="44">
                  <c:v>105.1</c:v>
                </c:pt>
                <c:pt idx="45">
                  <c:v>103.3</c:v>
                </c:pt>
                <c:pt idx="46">
                  <c:v>105.1</c:v>
                </c:pt>
                <c:pt idx="47">
                  <c:v>109.4</c:v>
                </c:pt>
                <c:pt idx="48">
                  <c:v>112.5</c:v>
                </c:pt>
                <c:pt idx="49">
                  <c:v>98.1</c:v>
                </c:pt>
                <c:pt idx="50">
                  <c:v>102.1</c:v>
                </c:pt>
                <c:pt idx="51">
                  <c:v>103.1</c:v>
                </c:pt>
                <c:pt idx="52">
                  <c:v>101.2</c:v>
                </c:pt>
                <c:pt idx="53">
                  <c:v>102.2</c:v>
                </c:pt>
                <c:pt idx="54">
                  <c:v>102.6</c:v>
                </c:pt>
                <c:pt idx="55">
                  <c:v>103.8</c:v>
                </c:pt>
                <c:pt idx="56">
                  <c:v>102.3</c:v>
                </c:pt>
                <c:pt idx="57">
                  <c:v>103.4</c:v>
                </c:pt>
                <c:pt idx="58">
                  <c:v>105.1</c:v>
                </c:pt>
                <c:pt idx="59">
                  <c:v>103.1</c:v>
                </c:pt>
                <c:pt idx="60">
                  <c:v>100.6</c:v>
                </c:pt>
                <c:pt idx="61">
                  <c:v>106</c:v>
                </c:pt>
                <c:pt idx="62">
                  <c:v>102.9</c:v>
                </c:pt>
                <c:pt idx="63">
                  <c:v>107.4</c:v>
                </c:pt>
                <c:pt idx="64">
                  <c:v>104.9</c:v>
                </c:pt>
                <c:pt idx="65">
                  <c:v>103.8</c:v>
                </c:pt>
                <c:pt idx="66">
                  <c:v>102.1</c:v>
                </c:pt>
                <c:pt idx="67">
                  <c:v>99</c:v>
                </c:pt>
                <c:pt idx="68">
                  <c:v>94.3</c:v>
                </c:pt>
                <c:pt idx="69">
                  <c:v>95.7</c:v>
                </c:pt>
                <c:pt idx="70">
                  <c:v>104.8</c:v>
                </c:pt>
                <c:pt idx="71">
                  <c:v>83.8</c:v>
                </c:pt>
                <c:pt idx="72">
                  <c:v>92.5</c:v>
                </c:pt>
                <c:pt idx="73">
                  <c:v>98.2</c:v>
                </c:pt>
                <c:pt idx="74">
                  <c:v>94</c:v>
                </c:pt>
                <c:pt idx="75">
                  <c:v>95.4</c:v>
                </c:pt>
                <c:pt idx="76">
                  <c:v>99.3</c:v>
                </c:pt>
                <c:pt idx="77">
                  <c:v>100.1</c:v>
                </c:pt>
                <c:pt idx="78">
                  <c:v>99.7</c:v>
                </c:pt>
                <c:pt idx="79">
                  <c:v>100.8</c:v>
                </c:pt>
                <c:pt idx="80">
                  <c:v>108.2</c:v>
                </c:pt>
                <c:pt idx="81">
                  <c:v>100.4</c:v>
                </c:pt>
                <c:pt idx="82">
                  <c:v>89.8</c:v>
                </c:pt>
                <c:pt idx="83">
                  <c:v>96.3</c:v>
                </c:pt>
                <c:pt idx="84">
                  <c:v>114.9</c:v>
                </c:pt>
                <c:pt idx="85">
                  <c:v>100.3</c:v>
                </c:pt>
                <c:pt idx="86">
                  <c:v>107.4</c:v>
                </c:pt>
                <c:pt idx="87">
                  <c:v>103.6</c:v>
                </c:pt>
                <c:pt idx="88">
                  <c:v>102.5</c:v>
                </c:pt>
                <c:pt idx="89">
                  <c:v>103</c:v>
                </c:pt>
                <c:pt idx="90">
                  <c:v>109.7</c:v>
                </c:pt>
                <c:pt idx="91">
                  <c:v>106</c:v>
                </c:pt>
                <c:pt idx="92">
                  <c:v>96.1</c:v>
                </c:pt>
                <c:pt idx="93">
                  <c:v>103.7</c:v>
                </c:pt>
                <c:pt idx="94">
                  <c:v>104.2</c:v>
                </c:pt>
                <c:pt idx="95">
                  <c:v>105.7</c:v>
                </c:pt>
                <c:pt idx="96">
                  <c:v>110.5</c:v>
                </c:pt>
                <c:pt idx="97">
                  <c:v>109</c:v>
                </c:pt>
                <c:pt idx="98">
                  <c:v>107.6</c:v>
                </c:pt>
                <c:pt idx="99">
                  <c:v>109.1</c:v>
                </c:pt>
                <c:pt idx="100">
                  <c:v>106.6</c:v>
                </c:pt>
                <c:pt idx="101">
                  <c:v>105.3</c:v>
                </c:pt>
                <c:pt idx="102">
                  <c:v>102.8</c:v>
                </c:pt>
                <c:pt idx="103">
                  <c:v>101.4</c:v>
                </c:pt>
                <c:pt idx="104">
                  <c:v>104.8</c:v>
                </c:pt>
                <c:pt idx="105">
                  <c:v>105</c:v>
                </c:pt>
                <c:pt idx="106">
                  <c:v>105.5</c:v>
                </c:pt>
                <c:pt idx="107">
                  <c:v>106.4</c:v>
                </c:pt>
                <c:pt idx="108">
                  <c:v>101.1</c:v>
                </c:pt>
                <c:pt idx="109">
                  <c:v>103.2</c:v>
                </c:pt>
                <c:pt idx="110">
                  <c:v>105.4</c:v>
                </c:pt>
                <c:pt idx="111">
                  <c:v>100.9</c:v>
                </c:pt>
                <c:pt idx="112">
                  <c:v>103.9</c:v>
                </c:pt>
                <c:pt idx="113">
                  <c:v>104.4</c:v>
                </c:pt>
                <c:pt idx="114">
                  <c:v>104.3</c:v>
                </c:pt>
                <c:pt idx="115">
                  <c:v>104.9</c:v>
                </c:pt>
                <c:pt idx="116">
                  <c:v>114.2</c:v>
                </c:pt>
                <c:pt idx="117">
                  <c:v>93.8</c:v>
                </c:pt>
                <c:pt idx="118">
                  <c:v>107.6</c:v>
                </c:pt>
                <c:pt idx="119">
                  <c:v>107.1</c:v>
                </c:pt>
                <c:pt idx="120">
                  <c:v>108.7</c:v>
                </c:pt>
                <c:pt idx="121">
                  <c:v>102.7</c:v>
                </c:pt>
                <c:pt idx="122">
                  <c:v>95.7</c:v>
                </c:pt>
                <c:pt idx="123">
                  <c:v>105.6</c:v>
                </c:pt>
                <c:pt idx="124">
                  <c:v>106.7</c:v>
                </c:pt>
                <c:pt idx="125">
                  <c:v>105.7</c:v>
                </c:pt>
                <c:pt idx="126">
                  <c:v>106.7</c:v>
                </c:pt>
                <c:pt idx="127">
                  <c:v>107</c:v>
                </c:pt>
                <c:pt idx="128">
                  <c:v>102.6</c:v>
                </c:pt>
                <c:pt idx="129">
                  <c:v>106.7</c:v>
                </c:pt>
                <c:pt idx="130">
                  <c:v>119.1</c:v>
                </c:pt>
                <c:pt idx="131">
                  <c:v>111.7</c:v>
                </c:pt>
                <c:pt idx="132">
                  <c:v>106.9</c:v>
                </c:pt>
                <c:pt idx="133">
                  <c:v>106.3</c:v>
                </c:pt>
                <c:pt idx="134">
                  <c:v>104.6</c:v>
                </c:pt>
                <c:pt idx="135">
                  <c:v>109.1</c:v>
                </c:pt>
                <c:pt idx="136">
                  <c:v>106</c:v>
                </c:pt>
                <c:pt idx="137">
                  <c:v>107.5</c:v>
                </c:pt>
                <c:pt idx="138">
                  <c:v>108.5</c:v>
                </c:pt>
                <c:pt idx="139">
                  <c:v>107.2</c:v>
                </c:pt>
                <c:pt idx="140">
                  <c:v>108.5</c:v>
                </c:pt>
                <c:pt idx="141">
                  <c:v>100.5</c:v>
                </c:pt>
                <c:pt idx="142">
                  <c:v>100.3</c:v>
                </c:pt>
                <c:pt idx="143">
                  <c:v>94.2</c:v>
                </c:pt>
                <c:pt idx="144">
                  <c:v>95.3</c:v>
                </c:pt>
                <c:pt idx="145">
                  <c:v>78.3</c:v>
                </c:pt>
                <c:pt idx="146">
                  <c:v>92.9</c:v>
                </c:pt>
                <c:pt idx="147">
                  <c:v>96.5</c:v>
                </c:pt>
                <c:pt idx="148">
                  <c:v>103.6</c:v>
                </c:pt>
                <c:pt idx="149">
                  <c:v>103.8</c:v>
                </c:pt>
                <c:pt idx="150">
                  <c:v>105.1</c:v>
                </c:pt>
                <c:pt idx="151">
                  <c:v>106.9</c:v>
                </c:pt>
                <c:pt idx="152">
                  <c:v>115.7</c:v>
                </c:pt>
                <c:pt idx="153">
                  <c:v>108.1</c:v>
                </c:pt>
                <c:pt idx="154">
                  <c:v>99.7</c:v>
                </c:pt>
                <c:pt idx="155">
                  <c:v>102.9</c:v>
                </c:pt>
                <c:pt idx="156">
                  <c:v>105.9</c:v>
                </c:pt>
                <c:pt idx="157">
                  <c:v>113.6</c:v>
                </c:pt>
                <c:pt idx="158">
                  <c:v>115.4</c:v>
                </c:pt>
                <c:pt idx="159">
                  <c:v>109.4</c:v>
                </c:pt>
                <c:pt idx="160">
                  <c:v>108.3</c:v>
                </c:pt>
                <c:pt idx="161">
                  <c:v>109.2</c:v>
                </c:pt>
                <c:pt idx="162">
                  <c:v>109.8</c:v>
                </c:pt>
                <c:pt idx="163">
                  <c:v>109.7</c:v>
                </c:pt>
                <c:pt idx="164">
                  <c:v>113.7</c:v>
                </c:pt>
                <c:pt idx="165">
                  <c:v>118.9</c:v>
                </c:pt>
                <c:pt idx="166">
                  <c:v>127.1</c:v>
                </c:pt>
                <c:pt idx="167">
                  <c:v>122.2</c:v>
                </c:pt>
                <c:pt idx="168">
                  <c:v>120.5</c:v>
                </c:pt>
                <c:pt idx="169">
                  <c:v>120.6</c:v>
                </c:pt>
                <c:pt idx="170">
                  <c:v>114.9</c:v>
                </c:pt>
                <c:pt idx="171">
                  <c:v>116.1</c:v>
                </c:pt>
                <c:pt idx="172">
                  <c:v>110.1</c:v>
                </c:pt>
                <c:pt idx="173">
                  <c:v>110.7</c:v>
                </c:pt>
                <c:pt idx="174">
                  <c:v>109.9</c:v>
                </c:pt>
                <c:pt idx="175">
                  <c:v>114.3</c:v>
                </c:pt>
                <c:pt idx="176">
                  <c:v>112.4</c:v>
                </c:pt>
                <c:pt idx="177">
                  <c:v>123.6</c:v>
                </c:pt>
                <c:pt idx="178">
                  <c:v>113.1</c:v>
                </c:pt>
                <c:pt idx="179">
                  <c:v>113.3</c:v>
                </c:pt>
                <c:pt idx="180">
                  <c:v>127.9</c:v>
                </c:pt>
                <c:pt idx="181">
                  <c:v>113.1</c:v>
                </c:pt>
                <c:pt idx="182">
                  <c:v>108.1</c:v>
                </c:pt>
                <c:pt idx="183">
                  <c:v>107</c:v>
                </c:pt>
                <c:pt idx="184">
                  <c:v>111.4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61056"/>
        <c:axId val="309262592"/>
      </c:lineChart>
      <c:dateAx>
        <c:axId val="309261056"/>
        <c:scaling>
          <c:orientation val="minMax"/>
          <c:min val="40210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09262592"/>
        <c:crosses val="autoZero"/>
        <c:auto val="1"/>
        <c:lblOffset val="100"/>
        <c:baseTimeUnit val="months"/>
      </c:dateAx>
      <c:valAx>
        <c:axId val="309262592"/>
        <c:scaling>
          <c:orientation val="minMax"/>
          <c:max val="140"/>
          <c:min val="75"/>
        </c:scaling>
        <c:delete val="0"/>
        <c:axPos val="l"/>
        <c:numFmt formatCode="General" sourceLinked="1"/>
        <c:majorTickMark val="out"/>
        <c:minorTickMark val="none"/>
        <c:tickLblPos val="nextTo"/>
        <c:crossAx val="309261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3466822506561689"/>
          <c:w val="1"/>
          <c:h val="0.1255134514435695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22016365601364E-2"/>
          <c:y val="7.5557742782152215E-2"/>
          <c:w val="0.79178796768051063"/>
          <c:h val="0.54569968227655785"/>
        </c:manualLayout>
      </c:layout>
      <c:lineChart>
        <c:grouping val="standard"/>
        <c:varyColors val="0"/>
        <c:ser>
          <c:idx val="1"/>
          <c:order val="0"/>
          <c:tx>
            <c:strRef>
              <c:f>'IPI Grandes Grupos'!$A$15</c:f>
              <c:strCache>
                <c:ptCount val="1"/>
                <c:pt idx="0">
                  <c:v>IP Index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'IPI Grandes Grupos'!$A$18:$A$206</c:f>
              <c:numCache>
                <c:formatCode>m/d/yyyy</c:formatCode>
                <c:ptCount val="18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</c:numCache>
            </c:numRef>
          </c:cat>
          <c:val>
            <c:numRef>
              <c:f>'IPI Grandes Grupos'!$P$18:$P$206</c:f>
              <c:numCache>
                <c:formatCode>0.0%</c:formatCode>
                <c:ptCount val="189"/>
                <c:pt idx="11">
                  <c:v>4.274118998411458E-3</c:v>
                </c:pt>
                <c:pt idx="12">
                  <c:v>-4.7406360573094553E-3</c:v>
                </c:pt>
                <c:pt idx="13">
                  <c:v>-1.1264907041407257E-2</c:v>
                </c:pt>
                <c:pt idx="14">
                  <c:v>-2.0710778051580947E-2</c:v>
                </c:pt>
                <c:pt idx="15">
                  <c:v>-2.9029105092064023E-2</c:v>
                </c:pt>
                <c:pt idx="16">
                  <c:v>-3.5890337448833631E-2</c:v>
                </c:pt>
                <c:pt idx="17">
                  <c:v>-4.0112930218414333E-2</c:v>
                </c:pt>
                <c:pt idx="18">
                  <c:v>-3.8821248205670345E-2</c:v>
                </c:pt>
                <c:pt idx="19">
                  <c:v>-4.6103183315038376E-2</c:v>
                </c:pt>
                <c:pt idx="20">
                  <c:v>-4.7528503222103446E-2</c:v>
                </c:pt>
                <c:pt idx="21">
                  <c:v>-5.2689351214692093E-2</c:v>
                </c:pt>
                <c:pt idx="22">
                  <c:v>-4.9676132125119343E-2</c:v>
                </c:pt>
                <c:pt idx="23">
                  <c:v>-3.7944221110290832E-2</c:v>
                </c:pt>
                <c:pt idx="24">
                  <c:v>-3.1809174623022463E-2</c:v>
                </c:pt>
                <c:pt idx="25">
                  <c:v>-2.1465930206244987E-2</c:v>
                </c:pt>
                <c:pt idx="26">
                  <c:v>-1.5197095822316098E-2</c:v>
                </c:pt>
                <c:pt idx="27">
                  <c:v>-4.2656380822102546E-3</c:v>
                </c:pt>
                <c:pt idx="28">
                  <c:v>1.1412458996588271E-2</c:v>
                </c:pt>
                <c:pt idx="29">
                  <c:v>1.4906896989435925E-2</c:v>
                </c:pt>
                <c:pt idx="30">
                  <c:v>1.7110441804172094E-2</c:v>
                </c:pt>
                <c:pt idx="31">
                  <c:v>2.2165260499893646E-2</c:v>
                </c:pt>
                <c:pt idx="32">
                  <c:v>2.3364107104117293E-2</c:v>
                </c:pt>
                <c:pt idx="33">
                  <c:v>3.3995158025055705E-2</c:v>
                </c:pt>
                <c:pt idx="34">
                  <c:v>2.8492443667422318E-2</c:v>
                </c:pt>
                <c:pt idx="35">
                  <c:v>2.8572335629702517E-2</c:v>
                </c:pt>
                <c:pt idx="36">
                  <c:v>3.1615284259559173E-2</c:v>
                </c:pt>
                <c:pt idx="37">
                  <c:v>2.1021568767954912E-2</c:v>
                </c:pt>
                <c:pt idx="38">
                  <c:v>9.5978546480823823E-3</c:v>
                </c:pt>
                <c:pt idx="39">
                  <c:v>5.4132968140356841E-3</c:v>
                </c:pt>
                <c:pt idx="40">
                  <c:v>-2.5788231479773049E-3</c:v>
                </c:pt>
                <c:pt idx="41">
                  <c:v>3.9370962552154332E-3</c:v>
                </c:pt>
                <c:pt idx="42">
                  <c:v>1.7162428601198432E-3</c:v>
                </c:pt>
                <c:pt idx="43">
                  <c:v>6.5584196620267488E-3</c:v>
                </c:pt>
                <c:pt idx="44">
                  <c:v>1.1173375759898629E-2</c:v>
                </c:pt>
                <c:pt idx="45">
                  <c:v>1.4344484947132141E-2</c:v>
                </c:pt>
                <c:pt idx="46">
                  <c:v>1.8576500951090313E-2</c:v>
                </c:pt>
                <c:pt idx="47">
                  <c:v>1.4754606091503586E-2</c:v>
                </c:pt>
                <c:pt idx="48">
                  <c:v>1.7685914288563698E-2</c:v>
                </c:pt>
                <c:pt idx="49">
                  <c:v>1.5016758540901121E-2</c:v>
                </c:pt>
                <c:pt idx="50">
                  <c:v>2.6762246884860286E-2</c:v>
                </c:pt>
                <c:pt idx="51">
                  <c:v>3.4930588572921639E-2</c:v>
                </c:pt>
                <c:pt idx="52">
                  <c:v>2.4987730146628806E-2</c:v>
                </c:pt>
                <c:pt idx="53">
                  <c:v>2.8490838465666579E-2</c:v>
                </c:pt>
                <c:pt idx="54">
                  <c:v>3.1274703399187809E-2</c:v>
                </c:pt>
                <c:pt idx="55">
                  <c:v>2.5642928475863691E-2</c:v>
                </c:pt>
                <c:pt idx="56">
                  <c:v>3.4053970492629482E-2</c:v>
                </c:pt>
                <c:pt idx="57">
                  <c:v>2.7517684914473817E-2</c:v>
                </c:pt>
                <c:pt idx="58">
                  <c:v>3.5678817081693515E-2</c:v>
                </c:pt>
                <c:pt idx="59">
                  <c:v>3.8372871116406415E-2</c:v>
                </c:pt>
                <c:pt idx="60">
                  <c:v>3.9107490607029893E-2</c:v>
                </c:pt>
                <c:pt idx="61">
                  <c:v>4.2578713471857599E-2</c:v>
                </c:pt>
                <c:pt idx="62">
                  <c:v>3.9498129145790983E-2</c:v>
                </c:pt>
                <c:pt idx="63">
                  <c:v>3.2785222955243443E-2</c:v>
                </c:pt>
                <c:pt idx="64">
                  <c:v>4.5529466256619244E-2</c:v>
                </c:pt>
                <c:pt idx="65">
                  <c:v>3.4264381132227628E-2</c:v>
                </c:pt>
                <c:pt idx="66">
                  <c:v>3.5521321792886473E-2</c:v>
                </c:pt>
                <c:pt idx="67">
                  <c:v>1.5705204403328343E-2</c:v>
                </c:pt>
                <c:pt idx="68">
                  <c:v>1.8784481734664293E-2</c:v>
                </c:pt>
                <c:pt idx="69">
                  <c:v>2.7290743203121082E-2</c:v>
                </c:pt>
                <c:pt idx="70">
                  <c:v>2.6000131913404001E-2</c:v>
                </c:pt>
                <c:pt idx="71">
                  <c:v>2.2517726914607961E-2</c:v>
                </c:pt>
                <c:pt idx="72">
                  <c:v>1.60663602681137E-2</c:v>
                </c:pt>
                <c:pt idx="73">
                  <c:v>1.9564280266604728E-2</c:v>
                </c:pt>
                <c:pt idx="74">
                  <c:v>2.2572597785489146E-2</c:v>
                </c:pt>
                <c:pt idx="75">
                  <c:v>1.946685795234826E-2</c:v>
                </c:pt>
                <c:pt idx="76">
                  <c:v>1.9029526097749772E-2</c:v>
                </c:pt>
                <c:pt idx="77">
                  <c:v>2.2014080122362722E-2</c:v>
                </c:pt>
                <c:pt idx="78">
                  <c:v>2.3476936140456095E-2</c:v>
                </c:pt>
                <c:pt idx="79">
                  <c:v>4.081742726765758E-2</c:v>
                </c:pt>
                <c:pt idx="80">
                  <c:v>2.7488846161964009E-2</c:v>
                </c:pt>
                <c:pt idx="81">
                  <c:v>1.6206874938440752E-2</c:v>
                </c:pt>
                <c:pt idx="82">
                  <c:v>2.0841286575849605E-2</c:v>
                </c:pt>
                <c:pt idx="83">
                  <c:v>1.463578952359601E-2</c:v>
                </c:pt>
                <c:pt idx="84">
                  <c:v>2.4590350084670032E-2</c:v>
                </c:pt>
                <c:pt idx="85">
                  <c:v>2.4527645466273507E-2</c:v>
                </c:pt>
                <c:pt idx="86">
                  <c:v>2.7541383222179805E-2</c:v>
                </c:pt>
                <c:pt idx="87">
                  <c:v>2.9400868130453395E-2</c:v>
                </c:pt>
                <c:pt idx="88">
                  <c:v>2.5728872108598422E-2</c:v>
                </c:pt>
                <c:pt idx="89">
                  <c:v>2.5584996508287494E-2</c:v>
                </c:pt>
                <c:pt idx="90">
                  <c:v>2.4007199426856918E-2</c:v>
                </c:pt>
                <c:pt idx="91">
                  <c:v>2.9343350740599128E-2</c:v>
                </c:pt>
                <c:pt idx="92">
                  <c:v>2.4866501874696301E-2</c:v>
                </c:pt>
                <c:pt idx="93">
                  <c:v>3.1207565161799344E-2</c:v>
                </c:pt>
                <c:pt idx="94">
                  <c:v>2.0366385678619592E-2</c:v>
                </c:pt>
                <c:pt idx="95">
                  <c:v>2.2456770279098315E-2</c:v>
                </c:pt>
                <c:pt idx="96">
                  <c:v>8.7523936090756482E-3</c:v>
                </c:pt>
                <c:pt idx="97">
                  <c:v>4.4644832608331519E-3</c:v>
                </c:pt>
                <c:pt idx="98">
                  <c:v>-1.0194092698053825E-2</c:v>
                </c:pt>
                <c:pt idx="99">
                  <c:v>-1.5588439981785274E-2</c:v>
                </c:pt>
                <c:pt idx="100">
                  <c:v>-1.7275036488825113E-2</c:v>
                </c:pt>
                <c:pt idx="101">
                  <c:v>-2.2003397920564272E-2</c:v>
                </c:pt>
                <c:pt idx="102">
                  <c:v>-3.8362554593269427E-2</c:v>
                </c:pt>
                <c:pt idx="103">
                  <c:v>-8.2948315101960213E-2</c:v>
                </c:pt>
                <c:pt idx="104">
                  <c:v>-6.9825907685259536E-2</c:v>
                </c:pt>
                <c:pt idx="105">
                  <c:v>-8.6112627516507723E-2</c:v>
                </c:pt>
                <c:pt idx="106">
                  <c:v>-0.11277775720580729</c:v>
                </c:pt>
                <c:pt idx="107">
                  <c:v>-0.13128799889544318</c:v>
                </c:pt>
                <c:pt idx="108">
                  <c:v>-0.13408474493690403</c:v>
                </c:pt>
                <c:pt idx="109">
                  <c:v>-0.14582365667189245</c:v>
                </c:pt>
                <c:pt idx="110">
                  <c:v>-0.14716958557626703</c:v>
                </c:pt>
                <c:pt idx="111">
                  <c:v>-0.15201449216333163</c:v>
                </c:pt>
                <c:pt idx="112">
                  <c:v>-0.15428505931126668</c:v>
                </c:pt>
                <c:pt idx="113">
                  <c:v>-0.14087011545097949</c:v>
                </c:pt>
                <c:pt idx="114">
                  <c:v>-0.11829116590261435</c:v>
                </c:pt>
                <c:pt idx="115">
                  <c:v>-7.1687594969749413E-2</c:v>
                </c:pt>
                <c:pt idx="116">
                  <c:v>-7.739476811121293E-2</c:v>
                </c:pt>
                <c:pt idx="117">
                  <c:v>-6.2105168020128998E-2</c:v>
                </c:pt>
                <c:pt idx="118">
                  <c:v>-3.1215687785333124E-2</c:v>
                </c:pt>
                <c:pt idx="119">
                  <c:v>3.6379898653646769E-3</c:v>
                </c:pt>
                <c:pt idx="120">
                  <c:v>1.3900212822529623E-2</c:v>
                </c:pt>
                <c:pt idx="121">
                  <c:v>3.7538414621157035E-2</c:v>
                </c:pt>
                <c:pt idx="122">
                  <c:v>5.1369196584136079E-2</c:v>
                </c:pt>
                <c:pt idx="123">
                  <c:v>7.870323778853261E-2</c:v>
                </c:pt>
                <c:pt idx="124">
                  <c:v>8.54602882903579E-2</c:v>
                </c:pt>
                <c:pt idx="125">
                  <c:v>7.9115945488230421E-2</c:v>
                </c:pt>
                <c:pt idx="126">
                  <c:v>7.1780280461455126E-2</c:v>
                </c:pt>
                <c:pt idx="127">
                  <c:v>6.6761954812888158E-2</c:v>
                </c:pt>
                <c:pt idx="128">
                  <c:v>6.0779459392127588E-2</c:v>
                </c:pt>
                <c:pt idx="129">
                  <c:v>5.6880122196118599E-2</c:v>
                </c:pt>
                <c:pt idx="130">
                  <c:v>6.3162720308417963E-2</c:v>
                </c:pt>
                <c:pt idx="131">
                  <c:v>5.0039535361213527E-2</c:v>
                </c:pt>
                <c:pt idx="132">
                  <c:v>4.161860655416616E-2</c:v>
                </c:pt>
                <c:pt idx="133">
                  <c:v>4.4360564256954227E-2</c:v>
                </c:pt>
                <c:pt idx="134">
                  <c:v>3.5992381198347134E-2</c:v>
                </c:pt>
                <c:pt idx="135">
                  <c:v>2.2928319713668932E-2</c:v>
                </c:pt>
                <c:pt idx="136">
                  <c:v>2.3378508786780827E-2</c:v>
                </c:pt>
                <c:pt idx="137">
                  <c:v>2.306678730210221E-2</c:v>
                </c:pt>
                <c:pt idx="138">
                  <c:v>2.479795675409191E-2</c:v>
                </c:pt>
                <c:pt idx="139">
                  <c:v>2.1154463670281176E-2</c:v>
                </c:pt>
                <c:pt idx="140">
                  <c:v>3.0865446615327308E-2</c:v>
                </c:pt>
                <c:pt idx="141">
                  <c:v>2.9152251764111625E-2</c:v>
                </c:pt>
                <c:pt idx="142">
                  <c:v>2.5434207081139304E-2</c:v>
                </c:pt>
                <c:pt idx="143">
                  <c:v>3.308530621329786E-2</c:v>
                </c:pt>
                <c:pt idx="144">
                  <c:v>4.0723542285854508E-2</c:v>
                </c:pt>
                <c:pt idx="145">
                  <c:v>2.5070231622078998E-2</c:v>
                </c:pt>
                <c:pt idx="146">
                  <c:v>3.7288867976072115E-2</c:v>
                </c:pt>
                <c:pt idx="147">
                  <c:v>3.6805956443918486E-2</c:v>
                </c:pt>
                <c:pt idx="148">
                  <c:v>3.4665770562994247E-2</c:v>
                </c:pt>
                <c:pt idx="149">
                  <c:v>3.2659780483611511E-2</c:v>
                </c:pt>
                <c:pt idx="150">
                  <c:v>2.2624758578831505E-2</c:v>
                </c:pt>
                <c:pt idx="151">
                  <c:v>2.3404978858697412E-2</c:v>
                </c:pt>
                <c:pt idx="152">
                  <c:v>1.9160435465366943E-2</c:v>
                </c:pt>
                <c:pt idx="153">
                  <c:v>2.5483233348167156E-2</c:v>
                </c:pt>
                <c:pt idx="154">
                  <c:v>2.3161888009500142E-2</c:v>
                </c:pt>
                <c:pt idx="155">
                  <c:v>1.5797411362940661E-2</c:v>
                </c:pt>
                <c:pt idx="156">
                  <c:v>1.8524076581708515E-2</c:v>
                </c:pt>
                <c:pt idx="157">
                  <c:v>2.7300605446393122E-2</c:v>
                </c:pt>
                <c:pt idx="158">
                  <c:v>1.8201008185246614E-2</c:v>
                </c:pt>
                <c:pt idx="159">
                  <c:v>1.6525654148806801E-2</c:v>
                </c:pt>
                <c:pt idx="160">
                  <c:v>1.8040786387615526E-2</c:v>
                </c:pt>
                <c:pt idx="161">
                  <c:v>9.8999042909555524E-3</c:v>
                </c:pt>
                <c:pt idx="162">
                  <c:v>2.1658799838259579E-2</c:v>
                </c:pt>
                <c:pt idx="163">
                  <c:v>2.6589920511481013E-2</c:v>
                </c:pt>
                <c:pt idx="164">
                  <c:v>2.2618338367947022E-2</c:v>
                </c:pt>
                <c:pt idx="165">
                  <c:v>2.0936382513259577E-2</c:v>
                </c:pt>
                <c:pt idx="166">
                  <c:v>2.09916595859303E-2</c:v>
                </c:pt>
                <c:pt idx="167">
                  <c:v>1.6956157608615019E-2</c:v>
                </c:pt>
                <c:pt idx="168">
                  <c:v>2.1308384688238702E-2</c:v>
                </c:pt>
                <c:pt idx="169">
                  <c:v>2.7341508469913123E-2</c:v>
                </c:pt>
                <c:pt idx="170">
                  <c:v>3.0492662288233108E-2</c:v>
                </c:pt>
                <c:pt idx="171">
                  <c:v>3.3319369544780431E-2</c:v>
                </c:pt>
                <c:pt idx="172">
                  <c:v>3.5306705407713634E-2</c:v>
                </c:pt>
                <c:pt idx="173">
                  <c:v>4.1411887815038906E-2</c:v>
                </c:pt>
                <c:pt idx="174">
                  <c:v>3.279674599224891E-2</c:v>
                </c:pt>
                <c:pt idx="175">
                  <c:v>3.083147688662935E-2</c:v>
                </c:pt>
                <c:pt idx="176">
                  <c:v>3.2369565387107446E-2</c:v>
                </c:pt>
                <c:pt idx="177">
                  <c:v>3.7008577103471829E-2</c:v>
                </c:pt>
                <c:pt idx="178">
                  <c:v>3.1831880183786465E-2</c:v>
                </c:pt>
                <c:pt idx="179">
                  <c:v>2.9320811685052517E-2</c:v>
                </c:pt>
                <c:pt idx="180">
                  <c:v>1.7397606080139738E-2</c:v>
                </c:pt>
                <c:pt idx="181">
                  <c:v>4.9725215342033557E-3</c:v>
                </c:pt>
                <c:pt idx="182">
                  <c:v>-1.1290247154294164E-3</c:v>
                </c:pt>
                <c:pt idx="183">
                  <c:v>-7.5713813964420895E-3</c:v>
                </c:pt>
                <c:pt idx="184">
                  <c:v>-1.4004956869170249E-2</c:v>
                </c:pt>
                <c:pt idx="185">
                  <c:v>-9.2604266299118887E-3</c:v>
                </c:pt>
                <c:pt idx="186">
                  <c:v>-8.6876926725159009E-3</c:v>
                </c:pt>
                <c:pt idx="187">
                  <c:v>-1.4461912990185621E-2</c:v>
                </c:pt>
                <c:pt idx="188">
                  <c:v>-1.6875918094183096E-2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'IPI Grandes Grupos'!$C$14</c:f>
              <c:strCache>
                <c:ptCount val="1"/>
                <c:pt idx="0">
                  <c:v>Manufactura 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'IPI Grandes Grupos'!$A$18:$A$206</c:f>
              <c:numCache>
                <c:formatCode>m/d/yyyy</c:formatCode>
                <c:ptCount val="18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</c:numCache>
            </c:numRef>
          </c:cat>
          <c:val>
            <c:numRef>
              <c:f>'IPI Grandes Grupos'!$Q$18:$Q$206</c:f>
              <c:numCache>
                <c:formatCode>0.0%</c:formatCode>
                <c:ptCount val="189"/>
                <c:pt idx="11">
                  <c:v>-2.0470829068577334E-3</c:v>
                </c:pt>
                <c:pt idx="12">
                  <c:v>-9.2024539877300082E-3</c:v>
                </c:pt>
                <c:pt idx="13">
                  <c:v>-1.9289340101522945E-2</c:v>
                </c:pt>
                <c:pt idx="14">
                  <c:v>-2.8225806451612878E-2</c:v>
                </c:pt>
                <c:pt idx="15">
                  <c:v>-3.5317860746720497E-2</c:v>
                </c:pt>
                <c:pt idx="16">
                  <c:v>-4.3303121852970805E-2</c:v>
                </c:pt>
                <c:pt idx="17">
                  <c:v>-4.8289738430583595E-2</c:v>
                </c:pt>
                <c:pt idx="18">
                  <c:v>-4.6605876393110535E-2</c:v>
                </c:pt>
                <c:pt idx="19">
                  <c:v>-5.2472250252270314E-2</c:v>
                </c:pt>
                <c:pt idx="20">
                  <c:v>-5.5668016194332037E-2</c:v>
                </c:pt>
                <c:pt idx="21">
                  <c:v>-5.5780933062880345E-2</c:v>
                </c:pt>
                <c:pt idx="22">
                  <c:v>-4.7959183673469408E-2</c:v>
                </c:pt>
                <c:pt idx="23">
                  <c:v>-3.7948717948718014E-2</c:v>
                </c:pt>
                <c:pt idx="24">
                  <c:v>-3.1991744066047545E-2</c:v>
                </c:pt>
                <c:pt idx="25">
                  <c:v>-2.0703933747411973E-2</c:v>
                </c:pt>
                <c:pt idx="26">
                  <c:v>-1.6597510373444035E-2</c:v>
                </c:pt>
                <c:pt idx="27">
                  <c:v>-3.1380753138074979E-3</c:v>
                </c:pt>
                <c:pt idx="28">
                  <c:v>1.3684210526315743E-2</c:v>
                </c:pt>
                <c:pt idx="29">
                  <c:v>1.4799154334038223E-2</c:v>
                </c:pt>
                <c:pt idx="30">
                  <c:v>2.2316684378321128E-2</c:v>
                </c:pt>
                <c:pt idx="31">
                  <c:v>2.5559105431309792E-2</c:v>
                </c:pt>
                <c:pt idx="32">
                  <c:v>2.8938906752411508E-2</c:v>
                </c:pt>
                <c:pt idx="33">
                  <c:v>3.5445757250268661E-2</c:v>
                </c:pt>
                <c:pt idx="34">
                  <c:v>2.7867095391211238E-2</c:v>
                </c:pt>
                <c:pt idx="35">
                  <c:v>2.7718550106609952E-2</c:v>
                </c:pt>
                <c:pt idx="36">
                  <c:v>2.8784648187633266E-2</c:v>
                </c:pt>
                <c:pt idx="37">
                  <c:v>2.114164904862581E-2</c:v>
                </c:pt>
                <c:pt idx="38">
                  <c:v>1.0548523206751037E-2</c:v>
                </c:pt>
                <c:pt idx="39">
                  <c:v>6.2959076600210828E-3</c:v>
                </c:pt>
                <c:pt idx="40">
                  <c:v>1.0384215991694479E-3</c:v>
                </c:pt>
                <c:pt idx="41">
                  <c:v>6.2499999999998668E-3</c:v>
                </c:pt>
                <c:pt idx="42">
                  <c:v>-1.0395010395011228E-3</c:v>
                </c:pt>
                <c:pt idx="43">
                  <c:v>6.230529595015577E-3</c:v>
                </c:pt>
                <c:pt idx="44">
                  <c:v>1.0416666666666741E-2</c:v>
                </c:pt>
                <c:pt idx="45">
                  <c:v>1.6597510373443924E-2</c:v>
                </c:pt>
                <c:pt idx="46">
                  <c:v>1.9812304483837195E-2</c:v>
                </c:pt>
                <c:pt idx="47">
                  <c:v>1.4522821576763434E-2</c:v>
                </c:pt>
                <c:pt idx="48">
                  <c:v>2.0725388601036343E-2</c:v>
                </c:pt>
                <c:pt idx="49">
                  <c:v>1.8633540372670954E-2</c:v>
                </c:pt>
                <c:pt idx="50">
                  <c:v>3.1315240083507279E-2</c:v>
                </c:pt>
                <c:pt idx="51">
                  <c:v>3.8581856100104117E-2</c:v>
                </c:pt>
                <c:pt idx="52">
                  <c:v>2.4896265560165887E-2</c:v>
                </c:pt>
                <c:pt idx="53">
                  <c:v>3.2091097308488692E-2</c:v>
                </c:pt>
                <c:pt idx="54">
                  <c:v>4.2663891779396446E-2</c:v>
                </c:pt>
                <c:pt idx="55">
                  <c:v>3.4055727554179516E-2</c:v>
                </c:pt>
                <c:pt idx="56">
                  <c:v>4.3298969072165017E-2</c:v>
                </c:pt>
                <c:pt idx="57">
                  <c:v>3.1632653061224536E-2</c:v>
                </c:pt>
                <c:pt idx="58">
                  <c:v>4.0899795501022407E-2</c:v>
                </c:pt>
                <c:pt idx="59">
                  <c:v>4.9079754601226933E-2</c:v>
                </c:pt>
                <c:pt idx="60">
                  <c:v>4.9746192893401098E-2</c:v>
                </c:pt>
                <c:pt idx="61">
                  <c:v>4.57317073170731E-2</c:v>
                </c:pt>
                <c:pt idx="62">
                  <c:v>4.4534412955465674E-2</c:v>
                </c:pt>
                <c:pt idx="63">
                  <c:v>4.016064257028118E-2</c:v>
                </c:pt>
                <c:pt idx="64">
                  <c:v>5.0607287449392802E-2</c:v>
                </c:pt>
                <c:pt idx="65">
                  <c:v>3.7111334002005947E-2</c:v>
                </c:pt>
                <c:pt idx="66">
                  <c:v>3.5928143712574689E-2</c:v>
                </c:pt>
                <c:pt idx="67">
                  <c:v>2.5948103792415189E-2</c:v>
                </c:pt>
                <c:pt idx="68">
                  <c:v>3.063241106719361E-2</c:v>
                </c:pt>
                <c:pt idx="69">
                  <c:v>3.9564787339268159E-2</c:v>
                </c:pt>
                <c:pt idx="70">
                  <c:v>3.4381139489194412E-2</c:v>
                </c:pt>
                <c:pt idx="71">
                  <c:v>3.4113060428849984E-2</c:v>
                </c:pt>
                <c:pt idx="72">
                  <c:v>2.3210831721469871E-2</c:v>
                </c:pt>
                <c:pt idx="73">
                  <c:v>2.8182701652089248E-2</c:v>
                </c:pt>
                <c:pt idx="74">
                  <c:v>3.0038759689922534E-2</c:v>
                </c:pt>
                <c:pt idx="75">
                  <c:v>2.1235521235521304E-2</c:v>
                </c:pt>
                <c:pt idx="76">
                  <c:v>2.3121387283236983E-2</c:v>
                </c:pt>
                <c:pt idx="77">
                  <c:v>2.4177949709864643E-2</c:v>
                </c:pt>
                <c:pt idx="78">
                  <c:v>2.6011560693641744E-2</c:v>
                </c:pt>
                <c:pt idx="79">
                  <c:v>3.696498054474695E-2</c:v>
                </c:pt>
                <c:pt idx="80">
                  <c:v>1.8216682646212901E-2</c:v>
                </c:pt>
                <c:pt idx="81">
                  <c:v>1.1417697431018059E-2</c:v>
                </c:pt>
                <c:pt idx="82">
                  <c:v>2.3741690408357163E-2</c:v>
                </c:pt>
                <c:pt idx="83">
                  <c:v>1.1310084825636224E-2</c:v>
                </c:pt>
                <c:pt idx="84">
                  <c:v>1.7958412098298737E-2</c:v>
                </c:pt>
                <c:pt idx="85">
                  <c:v>2.6465028355387554E-2</c:v>
                </c:pt>
                <c:pt idx="86">
                  <c:v>2.9162746942615225E-2</c:v>
                </c:pt>
                <c:pt idx="87">
                  <c:v>3.3081285444234387E-2</c:v>
                </c:pt>
                <c:pt idx="88">
                  <c:v>3.2015065913370888E-2</c:v>
                </c:pt>
                <c:pt idx="89">
                  <c:v>3.5882908404154756E-2</c:v>
                </c:pt>
                <c:pt idx="90">
                  <c:v>2.7230046948356845E-2</c:v>
                </c:pt>
                <c:pt idx="91">
                  <c:v>3.0018761726078758E-2</c:v>
                </c:pt>
                <c:pt idx="92">
                  <c:v>3.0131826741996326E-2</c:v>
                </c:pt>
                <c:pt idx="93">
                  <c:v>3.3866415804327366E-2</c:v>
                </c:pt>
                <c:pt idx="94">
                  <c:v>2.0408163265306145E-2</c:v>
                </c:pt>
                <c:pt idx="95">
                  <c:v>2.0503261882572232E-2</c:v>
                </c:pt>
                <c:pt idx="96">
                  <c:v>1.1142061281337101E-2</c:v>
                </c:pt>
                <c:pt idx="97">
                  <c:v>-9.2081031307544858E-4</c:v>
                </c:pt>
                <c:pt idx="98">
                  <c:v>-1.9195612431444298E-2</c:v>
                </c:pt>
                <c:pt idx="99">
                  <c:v>-2.2872827081427238E-2</c:v>
                </c:pt>
                <c:pt idx="100">
                  <c:v>-3.1021897810218912E-2</c:v>
                </c:pt>
                <c:pt idx="101">
                  <c:v>-4.2844120328167756E-2</c:v>
                </c:pt>
                <c:pt idx="102">
                  <c:v>-5.2102376599634348E-2</c:v>
                </c:pt>
                <c:pt idx="103">
                  <c:v>-8.7431693989071024E-2</c:v>
                </c:pt>
                <c:pt idx="104">
                  <c:v>-8.9579524680073241E-2</c:v>
                </c:pt>
                <c:pt idx="105">
                  <c:v>-0.11464968152866251</c:v>
                </c:pt>
                <c:pt idx="106">
                  <c:v>-0.14636363636363636</c:v>
                </c:pt>
                <c:pt idx="107">
                  <c:v>-0.16803652968036531</c:v>
                </c:pt>
                <c:pt idx="108">
                  <c:v>-0.16528925619834711</c:v>
                </c:pt>
                <c:pt idx="109">
                  <c:v>-0.1778801843317972</c:v>
                </c:pt>
                <c:pt idx="110">
                  <c:v>-0.17520969245107176</c:v>
                </c:pt>
                <c:pt idx="111">
                  <c:v>-0.18071161048689133</c:v>
                </c:pt>
                <c:pt idx="112">
                  <c:v>-0.17890772128060262</c:v>
                </c:pt>
                <c:pt idx="113">
                  <c:v>-0.15809523809523807</c:v>
                </c:pt>
                <c:pt idx="114">
                  <c:v>-0.13789778206364511</c:v>
                </c:pt>
                <c:pt idx="115">
                  <c:v>-0.10079840319361288</c:v>
                </c:pt>
                <c:pt idx="116">
                  <c:v>-9.3373493975903554E-2</c:v>
                </c:pt>
                <c:pt idx="117">
                  <c:v>-6.2692702980472692E-2</c:v>
                </c:pt>
                <c:pt idx="118">
                  <c:v>-3.0883919062832832E-2</c:v>
                </c:pt>
                <c:pt idx="119">
                  <c:v>8.7815587266741879E-3</c:v>
                </c:pt>
                <c:pt idx="120">
                  <c:v>1.1001100110010986E-2</c:v>
                </c:pt>
                <c:pt idx="121">
                  <c:v>4.2600896860986559E-2</c:v>
                </c:pt>
                <c:pt idx="122">
                  <c:v>5.9887005649717384E-2</c:v>
                </c:pt>
                <c:pt idx="123">
                  <c:v>8.8000000000000078E-2</c:v>
                </c:pt>
                <c:pt idx="124">
                  <c:v>9.0596330275229286E-2</c:v>
                </c:pt>
                <c:pt idx="125">
                  <c:v>8.257918552036192E-2</c:v>
                </c:pt>
                <c:pt idx="126">
                  <c:v>7.2706935123042493E-2</c:v>
                </c:pt>
                <c:pt idx="127">
                  <c:v>6.4372918978912397E-2</c:v>
                </c:pt>
                <c:pt idx="128">
                  <c:v>6.4230343300110793E-2</c:v>
                </c:pt>
                <c:pt idx="129">
                  <c:v>5.3728070175438569E-2</c:v>
                </c:pt>
                <c:pt idx="130">
                  <c:v>6.0439560439560447E-2</c:v>
                </c:pt>
                <c:pt idx="131">
                  <c:v>5.2230685527747456E-2</c:v>
                </c:pt>
                <c:pt idx="132">
                  <c:v>5.2230685527747456E-2</c:v>
                </c:pt>
                <c:pt idx="133">
                  <c:v>4.6236559139784861E-2</c:v>
                </c:pt>
                <c:pt idx="134">
                  <c:v>3.0916844349680339E-2</c:v>
                </c:pt>
                <c:pt idx="135">
                  <c:v>1.6806722689075571E-2</c:v>
                </c:pt>
                <c:pt idx="136">
                  <c:v>1.8927444794952786E-2</c:v>
                </c:pt>
                <c:pt idx="137">
                  <c:v>1.7763845350052376E-2</c:v>
                </c:pt>
                <c:pt idx="138">
                  <c:v>1.8769551616266922E-2</c:v>
                </c:pt>
                <c:pt idx="139">
                  <c:v>2.1897810218977964E-2</c:v>
                </c:pt>
                <c:pt idx="140">
                  <c:v>2.6014568158168494E-2</c:v>
                </c:pt>
                <c:pt idx="141">
                  <c:v>2.2892819979188461E-2</c:v>
                </c:pt>
                <c:pt idx="142">
                  <c:v>2.4870466321243567E-2</c:v>
                </c:pt>
                <c:pt idx="143">
                  <c:v>3.2057911065149991E-2</c:v>
                </c:pt>
                <c:pt idx="144">
                  <c:v>3.6194415718717732E-2</c:v>
                </c:pt>
                <c:pt idx="145">
                  <c:v>2.3638232271325776E-2</c:v>
                </c:pt>
                <c:pt idx="146">
                  <c:v>3.7228541882109667E-2</c:v>
                </c:pt>
                <c:pt idx="147">
                  <c:v>3.2024793388429895E-2</c:v>
                </c:pt>
                <c:pt idx="148">
                  <c:v>3.3023735810113308E-2</c:v>
                </c:pt>
                <c:pt idx="149">
                  <c:v>2.5667351129363469E-2</c:v>
                </c:pt>
                <c:pt idx="150">
                  <c:v>2.149437052200609E-2</c:v>
                </c:pt>
                <c:pt idx="151">
                  <c:v>1.7346938775510301E-2</c:v>
                </c:pt>
                <c:pt idx="152">
                  <c:v>9.1277890466532341E-3</c:v>
                </c:pt>
                <c:pt idx="153">
                  <c:v>2.0345879959308144E-2</c:v>
                </c:pt>
                <c:pt idx="154">
                  <c:v>2.123356926188058E-2</c:v>
                </c:pt>
                <c:pt idx="155">
                  <c:v>9.0180360721443531E-3</c:v>
                </c:pt>
                <c:pt idx="156">
                  <c:v>9.9800399201597223E-3</c:v>
                </c:pt>
                <c:pt idx="157">
                  <c:v>1.4056224899598346E-2</c:v>
                </c:pt>
                <c:pt idx="158">
                  <c:v>2.9910269192421346E-3</c:v>
                </c:pt>
                <c:pt idx="159">
                  <c:v>9.009009009008917E-3</c:v>
                </c:pt>
                <c:pt idx="160">
                  <c:v>8.9910089910090196E-3</c:v>
                </c:pt>
                <c:pt idx="161">
                  <c:v>1.0010010010008674E-3</c:v>
                </c:pt>
                <c:pt idx="162">
                  <c:v>1.2024048096192397E-2</c:v>
                </c:pt>
                <c:pt idx="163">
                  <c:v>1.4042126379137265E-2</c:v>
                </c:pt>
                <c:pt idx="164">
                  <c:v>1.7085427135678399E-2</c:v>
                </c:pt>
                <c:pt idx="165">
                  <c:v>8.9730807577268479E-3</c:v>
                </c:pt>
                <c:pt idx="166">
                  <c:v>9.9009900990099098E-4</c:v>
                </c:pt>
                <c:pt idx="167">
                  <c:v>-5.9582919563059278E-3</c:v>
                </c:pt>
                <c:pt idx="168">
                  <c:v>0</c:v>
                </c:pt>
                <c:pt idx="169">
                  <c:v>8.9108910891089188E-3</c:v>
                </c:pt>
                <c:pt idx="170">
                  <c:v>1.2922465208747624E-2</c:v>
                </c:pt>
                <c:pt idx="171">
                  <c:v>1.2896825396825351E-2</c:v>
                </c:pt>
                <c:pt idx="172">
                  <c:v>1.3861386138613874E-2</c:v>
                </c:pt>
                <c:pt idx="173">
                  <c:v>2.7000000000000135E-2</c:v>
                </c:pt>
                <c:pt idx="174">
                  <c:v>1.2871287128712883E-2</c:v>
                </c:pt>
                <c:pt idx="175">
                  <c:v>1.1869436201780381E-2</c:v>
                </c:pt>
                <c:pt idx="176">
                  <c:v>1.0869565217391353E-2</c:v>
                </c:pt>
                <c:pt idx="177">
                  <c:v>1.9762845849802479E-2</c:v>
                </c:pt>
                <c:pt idx="178">
                  <c:v>1.6815034619188873E-2</c:v>
                </c:pt>
                <c:pt idx="179">
                  <c:v>2.2977022977023198E-2</c:v>
                </c:pt>
                <c:pt idx="180">
                  <c:v>6.9169960474309011E-3</c:v>
                </c:pt>
                <c:pt idx="181">
                  <c:v>2.9440628066732533E-3</c:v>
                </c:pt>
                <c:pt idx="182">
                  <c:v>2.9440628066732533E-3</c:v>
                </c:pt>
                <c:pt idx="183">
                  <c:v>9.7943192948091173E-4</c:v>
                </c:pt>
                <c:pt idx="184">
                  <c:v>-4.8828125E-3</c:v>
                </c:pt>
                <c:pt idx="185">
                  <c:v>-1.9474196689386325E-3</c:v>
                </c:pt>
                <c:pt idx="186">
                  <c:v>9.7751710654936375E-4</c:v>
                </c:pt>
                <c:pt idx="187">
                  <c:v>-1.9550342130987275E-3</c:v>
                </c:pt>
                <c:pt idx="18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'IPI Grandes Grupos'!$D$14</c:f>
              <c:strCache>
                <c:ptCount val="1"/>
                <c:pt idx="0">
                  <c:v>Minería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'IPI Grandes Grupos'!$A$18:$A$206</c:f>
              <c:numCache>
                <c:formatCode>m/d/yyyy</c:formatCode>
                <c:ptCount val="18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</c:numCache>
            </c:numRef>
          </c:cat>
          <c:val>
            <c:numRef>
              <c:f>'IPI Grandes Grupos'!$R$18:$R$206</c:f>
              <c:numCache>
                <c:formatCode>0.0%</c:formatCode>
                <c:ptCount val="189"/>
                <c:pt idx="11">
                  <c:v>1.2457531143827971E-2</c:v>
                </c:pt>
                <c:pt idx="12">
                  <c:v>1.916572717023679E-2</c:v>
                </c:pt>
                <c:pt idx="13">
                  <c:v>7.8037904124861335E-3</c:v>
                </c:pt>
                <c:pt idx="14">
                  <c:v>2.2547914317925688E-2</c:v>
                </c:pt>
                <c:pt idx="15">
                  <c:v>2.4858757062147019E-2</c:v>
                </c:pt>
                <c:pt idx="16">
                  <c:v>7.8563411896745983E-3</c:v>
                </c:pt>
                <c:pt idx="17">
                  <c:v>3.3670033670034627E-3</c:v>
                </c:pt>
                <c:pt idx="18">
                  <c:v>-4.4543429844097204E-3</c:v>
                </c:pt>
                <c:pt idx="19">
                  <c:v>0</c:v>
                </c:pt>
                <c:pt idx="20">
                  <c:v>-1.1111111111111072E-2</c:v>
                </c:pt>
                <c:pt idx="21">
                  <c:v>-1.1198208286674172E-2</c:v>
                </c:pt>
                <c:pt idx="22">
                  <c:v>-2.1300448430493391E-2</c:v>
                </c:pt>
                <c:pt idx="23">
                  <c:v>-3.1319910514541527E-2</c:v>
                </c:pt>
                <c:pt idx="24">
                  <c:v>-4.6460176991150459E-2</c:v>
                </c:pt>
                <c:pt idx="25">
                  <c:v>-5.8628318584070915E-2</c:v>
                </c:pt>
                <c:pt idx="26">
                  <c:v>-6.0639470782800409E-2</c:v>
                </c:pt>
                <c:pt idx="27">
                  <c:v>-5.1819184123484074E-2</c:v>
                </c:pt>
                <c:pt idx="28">
                  <c:v>-4.231625835189301E-2</c:v>
                </c:pt>
                <c:pt idx="29">
                  <c:v>-4.3624161073825607E-2</c:v>
                </c:pt>
                <c:pt idx="30">
                  <c:v>-3.914988814317677E-2</c:v>
                </c:pt>
                <c:pt idx="31">
                  <c:v>-5.9284116331096315E-2</c:v>
                </c:pt>
                <c:pt idx="32">
                  <c:v>-7.1910112359550582E-2</c:v>
                </c:pt>
                <c:pt idx="33">
                  <c:v>-3.9637599093997777E-2</c:v>
                </c:pt>
                <c:pt idx="34">
                  <c:v>-2.405498281786933E-2</c:v>
                </c:pt>
                <c:pt idx="35">
                  <c:v>-1.2702078521939941E-2</c:v>
                </c:pt>
                <c:pt idx="36">
                  <c:v>-6.9605568445476607E-3</c:v>
                </c:pt>
                <c:pt idx="37">
                  <c:v>4.7003525264395218E-3</c:v>
                </c:pt>
                <c:pt idx="38">
                  <c:v>1.1737089201877549E-3</c:v>
                </c:pt>
                <c:pt idx="39">
                  <c:v>-1.3953488372093092E-2</c:v>
                </c:pt>
                <c:pt idx="40">
                  <c:v>-1.2790697674418539E-2</c:v>
                </c:pt>
                <c:pt idx="41">
                  <c:v>-1.1695906432748537E-2</c:v>
                </c:pt>
                <c:pt idx="42">
                  <c:v>-2.3282887077997749E-3</c:v>
                </c:pt>
                <c:pt idx="43">
                  <c:v>2.4970273483947869E-2</c:v>
                </c:pt>
                <c:pt idx="44">
                  <c:v>4.2372881355932313E-2</c:v>
                </c:pt>
                <c:pt idx="45">
                  <c:v>9.4339622641508303E-3</c:v>
                </c:pt>
                <c:pt idx="46">
                  <c:v>3.5211267605632646E-3</c:v>
                </c:pt>
                <c:pt idx="47">
                  <c:v>8.1871345029240761E-3</c:v>
                </c:pt>
                <c:pt idx="48">
                  <c:v>-3.5046728971962482E-3</c:v>
                </c:pt>
                <c:pt idx="49">
                  <c:v>0</c:v>
                </c:pt>
                <c:pt idx="50">
                  <c:v>-1.1723329425555873E-3</c:v>
                </c:pt>
                <c:pt idx="51">
                  <c:v>1.1792452830190481E-3</c:v>
                </c:pt>
                <c:pt idx="52">
                  <c:v>-1.1778563015313326E-3</c:v>
                </c:pt>
                <c:pt idx="53">
                  <c:v>2.130177514792897E-2</c:v>
                </c:pt>
                <c:pt idx="54">
                  <c:v>-2.333722287047868E-3</c:v>
                </c:pt>
                <c:pt idx="55">
                  <c:v>-3.5962877030162543E-2</c:v>
                </c:pt>
                <c:pt idx="56">
                  <c:v>-2.3228803716608626E-2</c:v>
                </c:pt>
                <c:pt idx="57">
                  <c:v>4.6728971962617383E-3</c:v>
                </c:pt>
                <c:pt idx="58">
                  <c:v>4.6783625730995038E-3</c:v>
                </c:pt>
                <c:pt idx="59">
                  <c:v>-3.4802784222737193E-3</c:v>
                </c:pt>
                <c:pt idx="60">
                  <c:v>1.8757327080891173E-2</c:v>
                </c:pt>
                <c:pt idx="61">
                  <c:v>1.4035087719298289E-2</c:v>
                </c:pt>
                <c:pt idx="62">
                  <c:v>2.1126760563380254E-2</c:v>
                </c:pt>
                <c:pt idx="63">
                  <c:v>1.4134275618374437E-2</c:v>
                </c:pt>
                <c:pt idx="64">
                  <c:v>1.5330188679245182E-2</c:v>
                </c:pt>
                <c:pt idx="65">
                  <c:v>-5.7937427578215184E-3</c:v>
                </c:pt>
                <c:pt idx="66">
                  <c:v>-2.3391812865497519E-3</c:v>
                </c:pt>
                <c:pt idx="67">
                  <c:v>-7.2202166064981976E-2</c:v>
                </c:pt>
                <c:pt idx="68">
                  <c:v>-6.3020214030915511E-2</c:v>
                </c:pt>
                <c:pt idx="69">
                  <c:v>-4.5348837209302384E-2</c:v>
                </c:pt>
                <c:pt idx="70">
                  <c:v>-2.7939464493597299E-2</c:v>
                </c:pt>
                <c:pt idx="71">
                  <c:v>-6.9848661233994358E-3</c:v>
                </c:pt>
                <c:pt idx="72">
                  <c:v>-2.4165707710011586E-2</c:v>
                </c:pt>
                <c:pt idx="73">
                  <c:v>-2.0761245674740469E-2</c:v>
                </c:pt>
                <c:pt idx="74">
                  <c:v>-1.6091954022988575E-2</c:v>
                </c:pt>
                <c:pt idx="75">
                  <c:v>2.3228803716608404E-3</c:v>
                </c:pt>
                <c:pt idx="76">
                  <c:v>6.9686411149827432E-3</c:v>
                </c:pt>
                <c:pt idx="77">
                  <c:v>1.5151515151515138E-2</c:v>
                </c:pt>
                <c:pt idx="78">
                  <c:v>1.7584994138335253E-2</c:v>
                </c:pt>
                <c:pt idx="79">
                  <c:v>0.13099870298313898</c:v>
                </c:pt>
                <c:pt idx="80">
                  <c:v>0.11040609137055846</c:v>
                </c:pt>
                <c:pt idx="81">
                  <c:v>5.1157125456759989E-2</c:v>
                </c:pt>
                <c:pt idx="82">
                  <c:v>5.1497005988023981E-2</c:v>
                </c:pt>
                <c:pt idx="83">
                  <c:v>4.6893317702227932E-3</c:v>
                </c:pt>
                <c:pt idx="84">
                  <c:v>2.1226415094339535E-2</c:v>
                </c:pt>
                <c:pt idx="85">
                  <c:v>2.0023557126030544E-2</c:v>
                </c:pt>
                <c:pt idx="86">
                  <c:v>1.4018691588784993E-2</c:v>
                </c:pt>
                <c:pt idx="87">
                  <c:v>1.274623406720754E-2</c:v>
                </c:pt>
                <c:pt idx="88">
                  <c:v>3.4602076124568004E-3</c:v>
                </c:pt>
                <c:pt idx="89">
                  <c:v>-2.2962112514349764E-3</c:v>
                </c:pt>
                <c:pt idx="90">
                  <c:v>3.4562211981565838E-3</c:v>
                </c:pt>
                <c:pt idx="91">
                  <c:v>-1.1467889908257645E-3</c:v>
                </c:pt>
                <c:pt idx="92">
                  <c:v>-5.7142857142856718E-3</c:v>
                </c:pt>
                <c:pt idx="93">
                  <c:v>1.853997682502917E-2</c:v>
                </c:pt>
                <c:pt idx="94">
                  <c:v>7.9726651480638289E-3</c:v>
                </c:pt>
                <c:pt idx="95">
                  <c:v>2.8004667444573972E-2</c:v>
                </c:pt>
                <c:pt idx="96">
                  <c:v>1.8475750577367389E-2</c:v>
                </c:pt>
                <c:pt idx="97">
                  <c:v>2.4249422632794504E-2</c:v>
                </c:pt>
                <c:pt idx="98">
                  <c:v>2.5345622119815614E-2</c:v>
                </c:pt>
                <c:pt idx="99">
                  <c:v>1.7162471395880896E-2</c:v>
                </c:pt>
                <c:pt idx="100">
                  <c:v>2.8735632183908066E-2</c:v>
                </c:pt>
                <c:pt idx="101">
                  <c:v>5.5235903337169212E-2</c:v>
                </c:pt>
                <c:pt idx="102">
                  <c:v>3.6739380022962065E-2</c:v>
                </c:pt>
                <c:pt idx="103">
                  <c:v>-8.0367393800229614E-2</c:v>
                </c:pt>
                <c:pt idx="104">
                  <c:v>-1.1494252873562871E-3</c:v>
                </c:pt>
                <c:pt idx="105">
                  <c:v>1.0238907849829282E-2</c:v>
                </c:pt>
                <c:pt idx="106">
                  <c:v>-1.6949152542372836E-2</c:v>
                </c:pt>
                <c:pt idx="107">
                  <c:v>-1.929625425652659E-2</c:v>
                </c:pt>
                <c:pt idx="108">
                  <c:v>-3.4013605442176909E-2</c:v>
                </c:pt>
                <c:pt idx="109">
                  <c:v>-6.0879368658399158E-2</c:v>
                </c:pt>
                <c:pt idx="110">
                  <c:v>-7.8651685393258397E-2</c:v>
                </c:pt>
                <c:pt idx="111">
                  <c:v>-8.0989876265466831E-2</c:v>
                </c:pt>
                <c:pt idx="112">
                  <c:v>-9.0502793296089346E-2</c:v>
                </c:pt>
                <c:pt idx="113">
                  <c:v>-0.10250817884405672</c:v>
                </c:pt>
                <c:pt idx="114">
                  <c:v>-7.9734219269103068E-2</c:v>
                </c:pt>
                <c:pt idx="115">
                  <c:v>3.7453183520599342E-2</c:v>
                </c:pt>
                <c:pt idx="116">
                  <c:v>-4.8331415420023061E-2</c:v>
                </c:pt>
                <c:pt idx="117">
                  <c:v>-6.8693693693693603E-2</c:v>
                </c:pt>
                <c:pt idx="118">
                  <c:v>-5.8620689655172309E-2</c:v>
                </c:pt>
                <c:pt idx="119">
                  <c:v>-3.2407407407407551E-2</c:v>
                </c:pt>
                <c:pt idx="120">
                  <c:v>0</c:v>
                </c:pt>
                <c:pt idx="121">
                  <c:v>3.3613445378151141E-2</c:v>
                </c:pt>
                <c:pt idx="122">
                  <c:v>5.7317073170731758E-2</c:v>
                </c:pt>
                <c:pt idx="123">
                  <c:v>6.119951040391669E-2</c:v>
                </c:pt>
                <c:pt idx="124">
                  <c:v>6.7567567567567544E-2</c:v>
                </c:pt>
                <c:pt idx="125">
                  <c:v>6.3183475091129981E-2</c:v>
                </c:pt>
                <c:pt idx="126">
                  <c:v>6.8592057761732939E-2</c:v>
                </c:pt>
                <c:pt idx="127">
                  <c:v>8.4235860409145547E-2</c:v>
                </c:pt>
                <c:pt idx="128">
                  <c:v>9.0689238210398981E-2</c:v>
                </c:pt>
                <c:pt idx="129">
                  <c:v>8.2224909310761651E-2</c:v>
                </c:pt>
                <c:pt idx="130">
                  <c:v>9.7680097680097777E-2</c:v>
                </c:pt>
                <c:pt idx="131">
                  <c:v>7.416267942583743E-2</c:v>
                </c:pt>
                <c:pt idx="132">
                  <c:v>3.1690140845070491E-2</c:v>
                </c:pt>
                <c:pt idx="133">
                  <c:v>5.8072009291521454E-2</c:v>
                </c:pt>
                <c:pt idx="134">
                  <c:v>5.6516724336793445E-2</c:v>
                </c:pt>
                <c:pt idx="135">
                  <c:v>6.8050749711649372E-2</c:v>
                </c:pt>
                <c:pt idx="136">
                  <c:v>7.0195627157652485E-2</c:v>
                </c:pt>
                <c:pt idx="137">
                  <c:v>5.7142857142857162E-2</c:v>
                </c:pt>
                <c:pt idx="138">
                  <c:v>6.0810810810810967E-2</c:v>
                </c:pt>
                <c:pt idx="139">
                  <c:v>3.7735849056603765E-2</c:v>
                </c:pt>
                <c:pt idx="140">
                  <c:v>6.0975609756097615E-2</c:v>
                </c:pt>
                <c:pt idx="141">
                  <c:v>8.0446927374301813E-2</c:v>
                </c:pt>
                <c:pt idx="142">
                  <c:v>8.5650723025583853E-2</c:v>
                </c:pt>
                <c:pt idx="143">
                  <c:v>0.10133630289532314</c:v>
                </c:pt>
                <c:pt idx="144">
                  <c:v>0.12286689419795227</c:v>
                </c:pt>
                <c:pt idx="145">
                  <c:v>8.0131723380900244E-2</c:v>
                </c:pt>
                <c:pt idx="146">
                  <c:v>7.6419213973799138E-2</c:v>
                </c:pt>
                <c:pt idx="147">
                  <c:v>6.9114470842332576E-2</c:v>
                </c:pt>
                <c:pt idx="148">
                  <c:v>6.8817204301075297E-2</c:v>
                </c:pt>
                <c:pt idx="149">
                  <c:v>8.5405405405405421E-2</c:v>
                </c:pt>
                <c:pt idx="150">
                  <c:v>5.5201698513800412E-2</c:v>
                </c:pt>
                <c:pt idx="151">
                  <c:v>7.4866310160427885E-2</c:v>
                </c:pt>
                <c:pt idx="152">
                  <c:v>6.5830721003134807E-2</c:v>
                </c:pt>
                <c:pt idx="153">
                  <c:v>5.7911065149948149E-2</c:v>
                </c:pt>
                <c:pt idx="154">
                  <c:v>4.8155737704917989E-2</c:v>
                </c:pt>
                <c:pt idx="155">
                  <c:v>3.5389282103134523E-2</c:v>
                </c:pt>
                <c:pt idx="156">
                  <c:v>4.6605876393110313E-2</c:v>
                </c:pt>
                <c:pt idx="157">
                  <c:v>5.4878048780487632E-2</c:v>
                </c:pt>
                <c:pt idx="158">
                  <c:v>6.2880324543610477E-2</c:v>
                </c:pt>
                <c:pt idx="159">
                  <c:v>6.0606060606060552E-2</c:v>
                </c:pt>
                <c:pt idx="160">
                  <c:v>6.3380281690140761E-2</c:v>
                </c:pt>
                <c:pt idx="161">
                  <c:v>6.3745019920318668E-2</c:v>
                </c:pt>
                <c:pt idx="162">
                  <c:v>7.8470824949698148E-2</c:v>
                </c:pt>
                <c:pt idx="163">
                  <c:v>8.0597014925372967E-2</c:v>
                </c:pt>
                <c:pt idx="164">
                  <c:v>4.9019607843137303E-2</c:v>
                </c:pt>
                <c:pt idx="165">
                  <c:v>5.8651026392961825E-2</c:v>
                </c:pt>
                <c:pt idx="166">
                  <c:v>6.1583577712609916E-2</c:v>
                </c:pt>
                <c:pt idx="167">
                  <c:v>7.12890625E-2</c:v>
                </c:pt>
                <c:pt idx="168">
                  <c:v>7.9380445304937153E-2</c:v>
                </c:pt>
                <c:pt idx="169">
                  <c:v>9.4412331406551031E-2</c:v>
                </c:pt>
                <c:pt idx="170">
                  <c:v>0.10877862595419852</c:v>
                </c:pt>
                <c:pt idx="171">
                  <c:v>0.11428571428571432</c:v>
                </c:pt>
                <c:pt idx="172">
                  <c:v>0.12109744560075675</c:v>
                </c:pt>
                <c:pt idx="173">
                  <c:v>0.11423220973782766</c:v>
                </c:pt>
                <c:pt idx="174">
                  <c:v>0.11567164179104461</c:v>
                </c:pt>
                <c:pt idx="175">
                  <c:v>0.10865561694290982</c:v>
                </c:pt>
                <c:pt idx="176">
                  <c:v>0.12616822429906538</c:v>
                </c:pt>
                <c:pt idx="177">
                  <c:v>0.10803324099723</c:v>
                </c:pt>
                <c:pt idx="178">
                  <c:v>0.12246777163904254</c:v>
                </c:pt>
                <c:pt idx="179">
                  <c:v>8.5688240656335291E-2</c:v>
                </c:pt>
                <c:pt idx="180">
                  <c:v>5.2017937219730914E-2</c:v>
                </c:pt>
                <c:pt idx="181">
                  <c:v>1.6725352112676006E-2</c:v>
                </c:pt>
                <c:pt idx="182">
                  <c:v>-1.807228915662662E-2</c:v>
                </c:pt>
                <c:pt idx="183">
                  <c:v>-4.1025641025640991E-2</c:v>
                </c:pt>
                <c:pt idx="184">
                  <c:v>-6.2447257383966281E-2</c:v>
                </c:pt>
                <c:pt idx="185">
                  <c:v>-5.8823529411764719E-2</c:v>
                </c:pt>
                <c:pt idx="186">
                  <c:v>-6.3545150501672198E-2</c:v>
                </c:pt>
                <c:pt idx="187">
                  <c:v>-7.8903654485049879E-2</c:v>
                </c:pt>
                <c:pt idx="188">
                  <c:v>-9.4605809128630702E-2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'IPI Grandes Grupos'!$E$14</c:f>
              <c:strCache>
                <c:ptCount val="1"/>
                <c:pt idx="0">
                  <c:v>Servicios</c:v>
                </c:pt>
              </c:strCache>
            </c:strRef>
          </c:tx>
          <c:spPr>
            <a:ln w="1905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'IPI Grandes Grupos'!$A$18:$A$206</c:f>
              <c:numCache>
                <c:formatCode>m/d/yyyy</c:formatCode>
                <c:ptCount val="18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</c:numCache>
            </c:numRef>
          </c:cat>
          <c:val>
            <c:numRef>
              <c:f>'IPI Grandes Grupos'!$S$18:$S$206</c:f>
              <c:numCache>
                <c:formatCode>0.0%</c:formatCode>
                <c:ptCount val="189"/>
                <c:pt idx="11">
                  <c:v>5.921787709497206E-2</c:v>
                </c:pt>
                <c:pt idx="12">
                  <c:v>2.5358324145534628E-2</c:v>
                </c:pt>
                <c:pt idx="13">
                  <c:v>4.8697621744054231E-2</c:v>
                </c:pt>
                <c:pt idx="14">
                  <c:v>2.1087680355160954E-2</c:v>
                </c:pt>
                <c:pt idx="15">
                  <c:v>-2.2435897435897356E-2</c:v>
                </c:pt>
                <c:pt idx="16">
                  <c:v>-5.4229934924078238E-3</c:v>
                </c:pt>
                <c:pt idx="17">
                  <c:v>7.8299776286352429E-3</c:v>
                </c:pt>
                <c:pt idx="18">
                  <c:v>4.3572984749455923E-3</c:v>
                </c:pt>
                <c:pt idx="19">
                  <c:v>-2.265372168284796E-2</c:v>
                </c:pt>
                <c:pt idx="20">
                  <c:v>-1.0928961748633004E-3</c:v>
                </c:pt>
                <c:pt idx="21">
                  <c:v>-5.5966209081309337E-2</c:v>
                </c:pt>
                <c:pt idx="22">
                  <c:v>-8.8751289989680182E-2</c:v>
                </c:pt>
                <c:pt idx="23">
                  <c:v>-5.0632911392405E-2</c:v>
                </c:pt>
                <c:pt idx="24">
                  <c:v>-2.6881720430107503E-2</c:v>
                </c:pt>
                <c:pt idx="25">
                  <c:v>3.2397408207345268E-3</c:v>
                </c:pt>
                <c:pt idx="26">
                  <c:v>3.3695652173912904E-2</c:v>
                </c:pt>
                <c:pt idx="27">
                  <c:v>3.1693989071038375E-2</c:v>
                </c:pt>
                <c:pt idx="28">
                  <c:v>2.9443838604144013E-2</c:v>
                </c:pt>
                <c:pt idx="29">
                  <c:v>5.9933407325194255E-2</c:v>
                </c:pt>
                <c:pt idx="30">
                  <c:v>1.626898047722336E-2</c:v>
                </c:pt>
                <c:pt idx="31">
                  <c:v>5.1876379690949159E-2</c:v>
                </c:pt>
                <c:pt idx="32">
                  <c:v>5.4704595185995686E-2</c:v>
                </c:pt>
                <c:pt idx="33">
                  <c:v>7.3825503355704702E-2</c:v>
                </c:pt>
                <c:pt idx="34">
                  <c:v>7.7010192525481358E-2</c:v>
                </c:pt>
                <c:pt idx="35">
                  <c:v>7.333333333333325E-2</c:v>
                </c:pt>
                <c:pt idx="36">
                  <c:v>9.0607734806629869E-2</c:v>
                </c:pt>
                <c:pt idx="37">
                  <c:v>2.5834230355220589E-2</c:v>
                </c:pt>
                <c:pt idx="38">
                  <c:v>2.103049421661396E-3</c:v>
                </c:pt>
                <c:pt idx="39">
                  <c:v>8.4745762711864181E-3</c:v>
                </c:pt>
                <c:pt idx="40">
                  <c:v>-2.012711864406791E-2</c:v>
                </c:pt>
                <c:pt idx="41">
                  <c:v>0</c:v>
                </c:pt>
                <c:pt idx="42">
                  <c:v>2.4546424759871899E-2</c:v>
                </c:pt>
                <c:pt idx="43">
                  <c:v>-2.0986358866736943E-3</c:v>
                </c:pt>
                <c:pt idx="44">
                  <c:v>-8.2987551867220732E-3</c:v>
                </c:pt>
                <c:pt idx="45">
                  <c:v>-2.0833333333333259E-3</c:v>
                </c:pt>
                <c:pt idx="46">
                  <c:v>1.8927444794952786E-2</c:v>
                </c:pt>
                <c:pt idx="47">
                  <c:v>2.0703933747411973E-2</c:v>
                </c:pt>
                <c:pt idx="48">
                  <c:v>1.0131712259371817E-2</c:v>
                </c:pt>
                <c:pt idx="49">
                  <c:v>3.1479538300105414E-3</c:v>
                </c:pt>
                <c:pt idx="50">
                  <c:v>1.8887722980063026E-2</c:v>
                </c:pt>
                <c:pt idx="51">
                  <c:v>3.8865546218487479E-2</c:v>
                </c:pt>
                <c:pt idx="52">
                  <c:v>4.4324324324324316E-2</c:v>
                </c:pt>
                <c:pt idx="53">
                  <c:v>-2.0942408376963817E-3</c:v>
                </c:pt>
                <c:pt idx="54">
                  <c:v>-3.0208333333333393E-2</c:v>
                </c:pt>
                <c:pt idx="55">
                  <c:v>1.8927444794952786E-2</c:v>
                </c:pt>
                <c:pt idx="56">
                  <c:v>1.5690376569037712E-2</c:v>
                </c:pt>
                <c:pt idx="57">
                  <c:v>1.6701461377870652E-2</c:v>
                </c:pt>
                <c:pt idx="58">
                  <c:v>2.270381836945301E-2</c:v>
                </c:pt>
                <c:pt idx="59">
                  <c:v>-1.0141987829614618E-2</c:v>
                </c:pt>
                <c:pt idx="60">
                  <c:v>-3.2096288866599876E-2</c:v>
                </c:pt>
                <c:pt idx="61">
                  <c:v>3.8702928870292919E-2</c:v>
                </c:pt>
                <c:pt idx="62">
                  <c:v>4.1194644696189719E-3</c:v>
                </c:pt>
                <c:pt idx="63">
                  <c:v>-1.5166835187057637E-2</c:v>
                </c:pt>
                <c:pt idx="64">
                  <c:v>3.9337474120082927E-2</c:v>
                </c:pt>
                <c:pt idx="65">
                  <c:v>5.561385099685201E-2</c:v>
                </c:pt>
                <c:pt idx="66">
                  <c:v>7.6262083780880952E-2</c:v>
                </c:pt>
                <c:pt idx="67">
                  <c:v>4.6439628482972228E-2</c:v>
                </c:pt>
                <c:pt idx="68">
                  <c:v>2.4716786817713832E-2</c:v>
                </c:pt>
                <c:pt idx="69">
                  <c:v>1.2320328542094305E-2</c:v>
                </c:pt>
                <c:pt idx="70">
                  <c:v>2.5227043390514625E-2</c:v>
                </c:pt>
                <c:pt idx="71">
                  <c:v>-4.3032786885245811E-2</c:v>
                </c:pt>
                <c:pt idx="72">
                  <c:v>5.1813471502590858E-3</c:v>
                </c:pt>
                <c:pt idx="73">
                  <c:v>1.0070493454179541E-3</c:v>
                </c:pt>
                <c:pt idx="74">
                  <c:v>1.025641025641022E-2</c:v>
                </c:pt>
                <c:pt idx="75">
                  <c:v>2.4640657084188833E-2</c:v>
                </c:pt>
                <c:pt idx="76">
                  <c:v>-9.9601593625509022E-4</c:v>
                </c:pt>
                <c:pt idx="77">
                  <c:v>1.2922465208747624E-2</c:v>
                </c:pt>
                <c:pt idx="78">
                  <c:v>7.9840319361277334E-3</c:v>
                </c:pt>
                <c:pt idx="79">
                  <c:v>-3.4516765285996009E-2</c:v>
                </c:pt>
                <c:pt idx="80">
                  <c:v>4.020100502512669E-3</c:v>
                </c:pt>
                <c:pt idx="81">
                  <c:v>1.7241379310344751E-2</c:v>
                </c:pt>
                <c:pt idx="82">
                  <c:v>-4.4291338582677198E-2</c:v>
                </c:pt>
                <c:pt idx="83">
                  <c:v>6.3169164882226791E-2</c:v>
                </c:pt>
                <c:pt idx="84">
                  <c:v>8.6597938144330033E-2</c:v>
                </c:pt>
                <c:pt idx="85">
                  <c:v>1.0060362173038184E-2</c:v>
                </c:pt>
                <c:pt idx="86">
                  <c:v>3.5532994923857864E-2</c:v>
                </c:pt>
                <c:pt idx="87">
                  <c:v>2.4048096192384794E-2</c:v>
                </c:pt>
                <c:pt idx="88">
                  <c:v>9.9700897308085956E-4</c:v>
                </c:pt>
                <c:pt idx="89">
                  <c:v>-2.4533856722276703E-2</c:v>
                </c:pt>
                <c:pt idx="90">
                  <c:v>2.9702970297029729E-2</c:v>
                </c:pt>
                <c:pt idx="91">
                  <c:v>6.3329928498467636E-2</c:v>
                </c:pt>
                <c:pt idx="92">
                  <c:v>2.902902902902893E-2</c:v>
                </c:pt>
                <c:pt idx="93">
                  <c:v>2.5922233300099684E-2</c:v>
                </c:pt>
                <c:pt idx="94">
                  <c:v>3.9134912461380233E-2</c:v>
                </c:pt>
                <c:pt idx="95">
                  <c:v>2.9204431017120003E-2</c:v>
                </c:pt>
                <c:pt idx="96">
                  <c:v>-1.7077798861480198E-2</c:v>
                </c:pt>
                <c:pt idx="97">
                  <c:v>2.2908366533864521E-2</c:v>
                </c:pt>
                <c:pt idx="98">
                  <c:v>7.8431372549019329E-3</c:v>
                </c:pt>
                <c:pt idx="99">
                  <c:v>-5.8708414872798986E-3</c:v>
                </c:pt>
                <c:pt idx="100">
                  <c:v>2.6892430278884438E-2</c:v>
                </c:pt>
                <c:pt idx="101">
                  <c:v>2.4144869215291687E-2</c:v>
                </c:pt>
                <c:pt idx="102">
                  <c:v>-5.7692307692307709E-2</c:v>
                </c:pt>
                <c:pt idx="103">
                  <c:v>-3.9385206532180583E-2</c:v>
                </c:pt>
                <c:pt idx="104">
                  <c:v>-2.1400778210116767E-2</c:v>
                </c:pt>
                <c:pt idx="105">
                  <c:v>-8.7463556851312685E-3</c:v>
                </c:pt>
                <c:pt idx="106">
                  <c:v>6.9375619425171564E-3</c:v>
                </c:pt>
                <c:pt idx="107">
                  <c:v>-6.8493150684931781E-3</c:v>
                </c:pt>
                <c:pt idx="108">
                  <c:v>-4.8262548262548277E-2</c:v>
                </c:pt>
                <c:pt idx="109">
                  <c:v>-2.7263875365141188E-2</c:v>
                </c:pt>
                <c:pt idx="110">
                  <c:v>-3.2101167315175094E-2</c:v>
                </c:pt>
                <c:pt idx="111">
                  <c:v>-3.4448818897637845E-2</c:v>
                </c:pt>
                <c:pt idx="112">
                  <c:v>-5.7225994180407302E-2</c:v>
                </c:pt>
                <c:pt idx="113">
                  <c:v>-5.6974459724950854E-2</c:v>
                </c:pt>
                <c:pt idx="114">
                  <c:v>-1.0204081632653073E-2</c:v>
                </c:pt>
                <c:pt idx="115">
                  <c:v>-1.9000000000000017E-2</c:v>
                </c:pt>
                <c:pt idx="116">
                  <c:v>-2.9821073558647937E-3</c:v>
                </c:pt>
                <c:pt idx="117">
                  <c:v>-4.6078431372549078E-2</c:v>
                </c:pt>
                <c:pt idx="118">
                  <c:v>8.8582677165354173E-3</c:v>
                </c:pt>
                <c:pt idx="119">
                  <c:v>1.4778325123152802E-2</c:v>
                </c:pt>
                <c:pt idx="120">
                  <c:v>5.9837728194726214E-2</c:v>
                </c:pt>
                <c:pt idx="121">
                  <c:v>1.1011011011010874E-2</c:v>
                </c:pt>
                <c:pt idx="122">
                  <c:v>-1.5075376884422065E-2</c:v>
                </c:pt>
                <c:pt idx="123">
                  <c:v>4.0774719673802196E-2</c:v>
                </c:pt>
                <c:pt idx="124">
                  <c:v>7.0987654320987525E-2</c:v>
                </c:pt>
                <c:pt idx="125">
                  <c:v>7.4999999999999956E-2</c:v>
                </c:pt>
                <c:pt idx="126">
                  <c:v>6.7010309278350499E-2</c:v>
                </c:pt>
                <c:pt idx="127">
                  <c:v>5.6065239551478019E-2</c:v>
                </c:pt>
                <c:pt idx="128">
                  <c:v>-1.9940179461614971E-3</c:v>
                </c:pt>
                <c:pt idx="129">
                  <c:v>4.3165467625899234E-2</c:v>
                </c:pt>
                <c:pt idx="130">
                  <c:v>4.0975609756097597E-2</c:v>
                </c:pt>
                <c:pt idx="131">
                  <c:v>1.3592233009708687E-2</c:v>
                </c:pt>
                <c:pt idx="132">
                  <c:v>-1.6267942583732098E-2</c:v>
                </c:pt>
                <c:pt idx="133">
                  <c:v>1.2871287128712883E-2</c:v>
                </c:pt>
                <c:pt idx="134">
                  <c:v>4.081632653061229E-2</c:v>
                </c:pt>
                <c:pt idx="135">
                  <c:v>-5.8765915768853594E-3</c:v>
                </c:pt>
                <c:pt idx="136">
                  <c:v>-1.4409221902017322E-2</c:v>
                </c:pt>
                <c:pt idx="137">
                  <c:v>1.0658914728682189E-2</c:v>
                </c:pt>
                <c:pt idx="138">
                  <c:v>7.7294685990338952E-3</c:v>
                </c:pt>
                <c:pt idx="139">
                  <c:v>-1.0617760617760541E-2</c:v>
                </c:pt>
                <c:pt idx="140">
                  <c:v>9.9900099900100958E-3</c:v>
                </c:pt>
                <c:pt idx="141">
                  <c:v>-8.8669950738916592E-3</c:v>
                </c:pt>
                <c:pt idx="142">
                  <c:v>-7.0290534208059974E-2</c:v>
                </c:pt>
                <c:pt idx="143">
                  <c:v>-7.5670498084291271E-2</c:v>
                </c:pt>
                <c:pt idx="144">
                  <c:v>-5.5447470817120648E-2</c:v>
                </c:pt>
                <c:pt idx="145">
                  <c:v>-6.4516129032258007E-2</c:v>
                </c:pt>
                <c:pt idx="146">
                  <c:v>-2.8431372549019618E-2</c:v>
                </c:pt>
                <c:pt idx="147">
                  <c:v>1.8719211822660231E-2</c:v>
                </c:pt>
                <c:pt idx="148">
                  <c:v>-1.2670565302144277E-2</c:v>
                </c:pt>
                <c:pt idx="149">
                  <c:v>-1.2464046021092967E-2</c:v>
                </c:pt>
                <c:pt idx="150">
                  <c:v>-2.2051773729626079E-2</c:v>
                </c:pt>
                <c:pt idx="151">
                  <c:v>-2.1463414634146361E-2</c:v>
                </c:pt>
                <c:pt idx="152">
                  <c:v>9.8911968348169843E-3</c:v>
                </c:pt>
                <c:pt idx="153">
                  <c:v>3.9761431411531323E-3</c:v>
                </c:pt>
                <c:pt idx="154">
                  <c:v>-8.0645161290322509E-3</c:v>
                </c:pt>
                <c:pt idx="155">
                  <c:v>3.2124352331606154E-2</c:v>
                </c:pt>
                <c:pt idx="156">
                  <c:v>3.1925849639546922E-2</c:v>
                </c:pt>
                <c:pt idx="157">
                  <c:v>8.6729362591431602E-2</c:v>
                </c:pt>
                <c:pt idx="158">
                  <c:v>4.9445005045408719E-2</c:v>
                </c:pt>
                <c:pt idx="159">
                  <c:v>-1.5473887814313469E-2</c:v>
                </c:pt>
                <c:pt idx="160">
                  <c:v>-4.9358341559723184E-3</c:v>
                </c:pt>
                <c:pt idx="161">
                  <c:v>-2.4271844660194164E-2</c:v>
                </c:pt>
                <c:pt idx="162">
                  <c:v>-1.4705882352941124E-2</c:v>
                </c:pt>
                <c:pt idx="163">
                  <c:v>1.4955134596211339E-2</c:v>
                </c:pt>
                <c:pt idx="164">
                  <c:v>1.1753183153770941E-2</c:v>
                </c:pt>
                <c:pt idx="165">
                  <c:v>3.2673267326732702E-2</c:v>
                </c:pt>
                <c:pt idx="166">
                  <c:v>8.9430894308943021E-2</c:v>
                </c:pt>
                <c:pt idx="167">
                  <c:v>8.13253012048194E-2</c:v>
                </c:pt>
                <c:pt idx="168">
                  <c:v>6.2874251497005984E-2</c:v>
                </c:pt>
                <c:pt idx="169">
                  <c:v>2.1153846153846079E-2</c:v>
                </c:pt>
                <c:pt idx="170">
                  <c:v>-4.8076923076922906E-3</c:v>
                </c:pt>
                <c:pt idx="171">
                  <c:v>1.6699410609037457E-2</c:v>
                </c:pt>
                <c:pt idx="172">
                  <c:v>1.1904761904761862E-2</c:v>
                </c:pt>
                <c:pt idx="173">
                  <c:v>-9.9502487562188602E-3</c:v>
                </c:pt>
                <c:pt idx="174">
                  <c:v>0</c:v>
                </c:pt>
                <c:pt idx="175">
                  <c:v>7.8585461689586467E-3</c:v>
                </c:pt>
                <c:pt idx="176">
                  <c:v>0</c:v>
                </c:pt>
                <c:pt idx="177">
                  <c:v>1.7257909875359578E-2</c:v>
                </c:pt>
                <c:pt idx="178">
                  <c:v>-3.4514925373134386E-2</c:v>
                </c:pt>
                <c:pt idx="179">
                  <c:v>-3.9925719591457742E-2</c:v>
                </c:pt>
                <c:pt idx="180">
                  <c:v>1.5962441314554043E-2</c:v>
                </c:pt>
                <c:pt idx="181">
                  <c:v>-7.532956685499026E-3</c:v>
                </c:pt>
                <c:pt idx="182">
                  <c:v>-4.8309178743961567E-3</c:v>
                </c:pt>
                <c:pt idx="183">
                  <c:v>-9.6618357487923134E-3</c:v>
                </c:pt>
                <c:pt idx="184">
                  <c:v>1.2745098039215641E-2</c:v>
                </c:pt>
                <c:pt idx="185">
                  <c:v>3.2160804020100464E-2</c:v>
                </c:pt>
                <c:pt idx="186">
                  <c:v>2.7860696517412853E-2</c:v>
                </c:pt>
                <c:pt idx="187">
                  <c:v>1.1695906432748648E-2</c:v>
                </c:pt>
                <c:pt idx="188">
                  <c:v>-4.8402710551790351E-3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'IPI Grandes Grupos'!$F$14</c:f>
              <c:strCache>
                <c:ptCount val="1"/>
                <c:pt idx="0">
                  <c:v>Servicio Electrico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'IPI Grandes Grupos'!$A$18:$A$206</c:f>
              <c:numCache>
                <c:formatCode>m/d/yyyy</c:formatCode>
                <c:ptCount val="189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</c:numCache>
            </c:numRef>
          </c:cat>
          <c:val>
            <c:numRef>
              <c:f>'IPI Grandes Grupos'!$T$18:$T$206</c:f>
              <c:numCache>
                <c:formatCode>0.0%</c:formatCode>
                <c:ptCount val="189"/>
                <c:pt idx="11">
                  <c:v>5.3348467650397247E-2</c:v>
                </c:pt>
                <c:pt idx="12">
                  <c:v>2.4746906636670341E-2</c:v>
                </c:pt>
                <c:pt idx="13">
                  <c:v>3.302961275626437E-2</c:v>
                </c:pt>
                <c:pt idx="14">
                  <c:v>2.0293122886132942E-2</c:v>
                </c:pt>
                <c:pt idx="15">
                  <c:v>-2.386117136659438E-2</c:v>
                </c:pt>
                <c:pt idx="16">
                  <c:v>-3.3112582781457123E-3</c:v>
                </c:pt>
                <c:pt idx="17">
                  <c:v>6.8415051311288E-3</c:v>
                </c:pt>
                <c:pt idx="18">
                  <c:v>7.7951002227172328E-3</c:v>
                </c:pt>
                <c:pt idx="19">
                  <c:v>-2.2050716648291058E-2</c:v>
                </c:pt>
                <c:pt idx="20">
                  <c:v>-3.3407572383072903E-3</c:v>
                </c:pt>
                <c:pt idx="21">
                  <c:v>-3.7919826652221045E-2</c:v>
                </c:pt>
                <c:pt idx="22">
                  <c:v>-7.2110286320254513E-2</c:v>
                </c:pt>
                <c:pt idx="23">
                  <c:v>-3.9870689655172487E-2</c:v>
                </c:pt>
                <c:pt idx="24">
                  <c:v>-1.7563117453347932E-2</c:v>
                </c:pt>
                <c:pt idx="25">
                  <c:v>7.717750826901959E-3</c:v>
                </c:pt>
                <c:pt idx="26">
                  <c:v>3.3149171270718147E-2</c:v>
                </c:pt>
                <c:pt idx="27">
                  <c:v>2.6666666666666838E-2</c:v>
                </c:pt>
                <c:pt idx="28">
                  <c:v>2.5470653377630104E-2</c:v>
                </c:pt>
                <c:pt idx="29">
                  <c:v>6.5685164212910596E-2</c:v>
                </c:pt>
                <c:pt idx="30">
                  <c:v>1.9889502762430844E-2</c:v>
                </c:pt>
                <c:pt idx="31">
                  <c:v>6.0879368658399047E-2</c:v>
                </c:pt>
                <c:pt idx="32">
                  <c:v>5.4748603351955305E-2</c:v>
                </c:pt>
                <c:pt idx="33">
                  <c:v>5.1801801801801828E-2</c:v>
                </c:pt>
                <c:pt idx="34">
                  <c:v>6.1714285714285833E-2</c:v>
                </c:pt>
                <c:pt idx="35">
                  <c:v>6.509539842873191E-2</c:v>
                </c:pt>
                <c:pt idx="36">
                  <c:v>7.8212290502793325E-2</c:v>
                </c:pt>
                <c:pt idx="37">
                  <c:v>2.5164113785558051E-2</c:v>
                </c:pt>
                <c:pt idx="38">
                  <c:v>4.2780748663102663E-3</c:v>
                </c:pt>
                <c:pt idx="39">
                  <c:v>1.1904761904761862E-2</c:v>
                </c:pt>
                <c:pt idx="40">
                  <c:v>-1.8358531317494431E-2</c:v>
                </c:pt>
                <c:pt idx="41">
                  <c:v>0</c:v>
                </c:pt>
                <c:pt idx="42">
                  <c:v>2.8169014084507227E-2</c:v>
                </c:pt>
                <c:pt idx="43">
                  <c:v>-4.2507970244419768E-3</c:v>
                </c:pt>
                <c:pt idx="44">
                  <c:v>-3.1779661016950733E-3</c:v>
                </c:pt>
                <c:pt idx="45">
                  <c:v>1.2847965738757905E-2</c:v>
                </c:pt>
                <c:pt idx="46">
                  <c:v>3.0139935414424057E-2</c:v>
                </c:pt>
                <c:pt idx="47">
                  <c:v>2.2128556375131669E-2</c:v>
                </c:pt>
                <c:pt idx="48">
                  <c:v>1.2435233160621895E-2</c:v>
                </c:pt>
                <c:pt idx="49">
                  <c:v>1.7075773745997891E-2</c:v>
                </c:pt>
                <c:pt idx="50">
                  <c:v>2.5559105431309792E-2</c:v>
                </c:pt>
                <c:pt idx="51">
                  <c:v>5.1336898395721864E-2</c:v>
                </c:pt>
                <c:pt idx="52">
                  <c:v>5.6105610561056007E-2</c:v>
                </c:pt>
                <c:pt idx="53">
                  <c:v>1.0626992561106885E-3</c:v>
                </c:pt>
                <c:pt idx="54">
                  <c:v>-3.4773445732349972E-2</c:v>
                </c:pt>
                <c:pt idx="55">
                  <c:v>2.3479188900747072E-2</c:v>
                </c:pt>
                <c:pt idx="56">
                  <c:v>2.4442082890542061E-2</c:v>
                </c:pt>
                <c:pt idx="57">
                  <c:v>2.008456659619462E-2</c:v>
                </c:pt>
                <c:pt idx="58">
                  <c:v>2.612330198537105E-2</c:v>
                </c:pt>
                <c:pt idx="59">
                  <c:v>-3.0927835051546282E-3</c:v>
                </c:pt>
                <c:pt idx="60">
                  <c:v>-1.842374616171949E-2</c:v>
                </c:pt>
                <c:pt idx="61">
                  <c:v>3.147953830010497E-2</c:v>
                </c:pt>
                <c:pt idx="62">
                  <c:v>4.1536863966771254E-3</c:v>
                </c:pt>
                <c:pt idx="63">
                  <c:v>-2.4415055951169773E-2</c:v>
                </c:pt>
                <c:pt idx="64">
                  <c:v>3.9583333333333304E-2</c:v>
                </c:pt>
                <c:pt idx="65">
                  <c:v>6.2632696390658049E-2</c:v>
                </c:pt>
                <c:pt idx="66">
                  <c:v>9.0611353711790521E-2</c:v>
                </c:pt>
                <c:pt idx="67">
                  <c:v>6.2565172054223073E-2</c:v>
                </c:pt>
                <c:pt idx="68">
                  <c:v>4.0456431535269566E-2</c:v>
                </c:pt>
                <c:pt idx="69">
                  <c:v>2.6943005181347068E-2</c:v>
                </c:pt>
                <c:pt idx="70">
                  <c:v>2.9531568228105876E-2</c:v>
                </c:pt>
                <c:pt idx="71">
                  <c:v>-1.8614270941054833E-2</c:v>
                </c:pt>
                <c:pt idx="72">
                  <c:v>1.9812304483837195E-2</c:v>
                </c:pt>
                <c:pt idx="73">
                  <c:v>1.3224821973550238E-2</c:v>
                </c:pt>
                <c:pt idx="74">
                  <c:v>2.6887280248190315E-2</c:v>
                </c:pt>
                <c:pt idx="75">
                  <c:v>4.7966631908237689E-2</c:v>
                </c:pt>
                <c:pt idx="76">
                  <c:v>6.0120240480963094E-3</c:v>
                </c:pt>
                <c:pt idx="77">
                  <c:v>2.0979020979021046E-2</c:v>
                </c:pt>
                <c:pt idx="78">
                  <c:v>1.3013013013013053E-2</c:v>
                </c:pt>
                <c:pt idx="79">
                  <c:v>-4.3179587831207122E-2</c:v>
                </c:pt>
                <c:pt idx="80">
                  <c:v>-1.5952143569292088E-2</c:v>
                </c:pt>
                <c:pt idx="81">
                  <c:v>1.2108980827447047E-2</c:v>
                </c:pt>
                <c:pt idx="82">
                  <c:v>-2.8684470820969254E-2</c:v>
                </c:pt>
                <c:pt idx="83">
                  <c:v>5.0579557428872546E-2</c:v>
                </c:pt>
                <c:pt idx="84">
                  <c:v>6.4417177914110502E-2</c:v>
                </c:pt>
                <c:pt idx="85">
                  <c:v>9.0361445783133654E-3</c:v>
                </c:pt>
                <c:pt idx="86">
                  <c:v>2.0140986908358416E-2</c:v>
                </c:pt>
                <c:pt idx="87">
                  <c:v>1.5920398009950265E-2</c:v>
                </c:pt>
                <c:pt idx="88">
                  <c:v>-2.9880478087650486E-3</c:v>
                </c:pt>
                <c:pt idx="89">
                  <c:v>-3.131115459882583E-2</c:v>
                </c:pt>
                <c:pt idx="90">
                  <c:v>2.0750988142292481E-2</c:v>
                </c:pt>
                <c:pt idx="91">
                  <c:v>6.5641025641025808E-2</c:v>
                </c:pt>
                <c:pt idx="92">
                  <c:v>5.0658561296859084E-2</c:v>
                </c:pt>
                <c:pt idx="93">
                  <c:v>2.4925224327019047E-2</c:v>
                </c:pt>
                <c:pt idx="94">
                  <c:v>2.3421588594704668E-2</c:v>
                </c:pt>
                <c:pt idx="95">
                  <c:v>2.006018054162495E-2</c:v>
                </c:pt>
                <c:pt idx="96">
                  <c:v>-1.3448607108549337E-2</c:v>
                </c:pt>
                <c:pt idx="97">
                  <c:v>1.3930348258706537E-2</c:v>
                </c:pt>
                <c:pt idx="98">
                  <c:v>8.884501480750373E-3</c:v>
                </c:pt>
                <c:pt idx="99">
                  <c:v>-1.4691478942213565E-2</c:v>
                </c:pt>
                <c:pt idx="100">
                  <c:v>2.4975024975024906E-2</c:v>
                </c:pt>
                <c:pt idx="101">
                  <c:v>2.4242424242424399E-2</c:v>
                </c:pt>
                <c:pt idx="102">
                  <c:v>-5.7115198451113236E-2</c:v>
                </c:pt>
                <c:pt idx="103">
                  <c:v>-3.9461020211742137E-2</c:v>
                </c:pt>
                <c:pt idx="104">
                  <c:v>-3.4715525554484206E-2</c:v>
                </c:pt>
                <c:pt idx="105">
                  <c:v>-1.1673151750972832E-2</c:v>
                </c:pt>
                <c:pt idx="106">
                  <c:v>5.9701492537311829E-3</c:v>
                </c:pt>
                <c:pt idx="107">
                  <c:v>-8.8495575221239076E-3</c:v>
                </c:pt>
                <c:pt idx="108">
                  <c:v>-4.284323271665047E-2</c:v>
                </c:pt>
                <c:pt idx="109">
                  <c:v>-2.3552502453385693E-2</c:v>
                </c:pt>
                <c:pt idx="110">
                  <c:v>-3.4246575342465779E-2</c:v>
                </c:pt>
                <c:pt idx="111">
                  <c:v>-2.8827037773359709E-2</c:v>
                </c:pt>
                <c:pt idx="112">
                  <c:v>-6.0428849902534054E-2</c:v>
                </c:pt>
                <c:pt idx="113">
                  <c:v>-6.4102564102564097E-2</c:v>
                </c:pt>
                <c:pt idx="114">
                  <c:v>-1.4373716632443578E-2</c:v>
                </c:pt>
                <c:pt idx="115">
                  <c:v>-2.6052104208416749E-2</c:v>
                </c:pt>
                <c:pt idx="116">
                  <c:v>-1.6983016983016852E-2</c:v>
                </c:pt>
                <c:pt idx="117">
                  <c:v>-3.740157480314954E-2</c:v>
                </c:pt>
                <c:pt idx="118">
                  <c:v>7.9129574678538095E-3</c:v>
                </c:pt>
                <c:pt idx="119">
                  <c:v>1.6865079365079305E-2</c:v>
                </c:pt>
                <c:pt idx="120">
                  <c:v>5.7985757884028599E-2</c:v>
                </c:pt>
                <c:pt idx="121">
                  <c:v>1.306532663316573E-2</c:v>
                </c:pt>
                <c:pt idx="122">
                  <c:v>-4.0526849037487711E-3</c:v>
                </c:pt>
                <c:pt idx="123">
                  <c:v>3.9918116683725691E-2</c:v>
                </c:pt>
                <c:pt idx="124">
                  <c:v>7.5726141078838127E-2</c:v>
                </c:pt>
                <c:pt idx="125">
                  <c:v>8.4299262381454243E-2</c:v>
                </c:pt>
                <c:pt idx="126">
                  <c:v>7.2916666666666741E-2</c:v>
                </c:pt>
                <c:pt idx="127">
                  <c:v>6.1728395061728447E-2</c:v>
                </c:pt>
                <c:pt idx="128">
                  <c:v>1.3211382113821113E-2</c:v>
                </c:pt>
                <c:pt idx="129">
                  <c:v>3.0674846625766916E-2</c:v>
                </c:pt>
                <c:pt idx="130">
                  <c:v>3.2384690873405342E-2</c:v>
                </c:pt>
                <c:pt idx="131">
                  <c:v>9.7560975609756184E-3</c:v>
                </c:pt>
                <c:pt idx="132">
                  <c:v>-1.7307692307692246E-2</c:v>
                </c:pt>
                <c:pt idx="133">
                  <c:v>9.9206349206348854E-3</c:v>
                </c:pt>
                <c:pt idx="134">
                  <c:v>3.4587995930824178E-2</c:v>
                </c:pt>
                <c:pt idx="135">
                  <c:v>-1.0826771653543288E-2</c:v>
                </c:pt>
                <c:pt idx="136">
                  <c:v>-1.4464802314368419E-2</c:v>
                </c:pt>
                <c:pt idx="137">
                  <c:v>9.7181729834792119E-3</c:v>
                </c:pt>
                <c:pt idx="138">
                  <c:v>6.7961165048544547E-3</c:v>
                </c:pt>
                <c:pt idx="139">
                  <c:v>-1.2596899224806224E-2</c:v>
                </c:pt>
                <c:pt idx="140">
                  <c:v>5.015045135406293E-3</c:v>
                </c:pt>
                <c:pt idx="141">
                  <c:v>-1.9841269841269771E-3</c:v>
                </c:pt>
                <c:pt idx="142">
                  <c:v>-5.8935361216730042E-2</c:v>
                </c:pt>
                <c:pt idx="143">
                  <c:v>-6.4734299516908234E-2</c:v>
                </c:pt>
                <c:pt idx="144">
                  <c:v>-4.6966731898238745E-2</c:v>
                </c:pt>
                <c:pt idx="145">
                  <c:v>-3.6345776031434185E-2</c:v>
                </c:pt>
                <c:pt idx="146">
                  <c:v>-1.7699115044247704E-2</c:v>
                </c:pt>
                <c:pt idx="147">
                  <c:v>3.8805970149253799E-2</c:v>
                </c:pt>
                <c:pt idx="148">
                  <c:v>-1.1741682974559686E-2</c:v>
                </c:pt>
                <c:pt idx="149">
                  <c:v>-9.6246390760346134E-3</c:v>
                </c:pt>
                <c:pt idx="150">
                  <c:v>-2.0250723240115787E-2</c:v>
                </c:pt>
                <c:pt idx="151">
                  <c:v>-2.4533856722276703E-2</c:v>
                </c:pt>
                <c:pt idx="152">
                  <c:v>9.9800399201588341E-4</c:v>
                </c:pt>
                <c:pt idx="153">
                  <c:v>-4.9701789264413598E-3</c:v>
                </c:pt>
                <c:pt idx="154">
                  <c:v>-8.0808080808080218E-3</c:v>
                </c:pt>
                <c:pt idx="155">
                  <c:v>2.3760330578512345E-2</c:v>
                </c:pt>
                <c:pt idx="156">
                  <c:v>2.0533880903490731E-2</c:v>
                </c:pt>
                <c:pt idx="157">
                  <c:v>4.7910295616717669E-2</c:v>
                </c:pt>
                <c:pt idx="158">
                  <c:v>2.7027027027026973E-2</c:v>
                </c:pt>
                <c:pt idx="159">
                  <c:v>-3.3524904214559337E-2</c:v>
                </c:pt>
                <c:pt idx="160">
                  <c:v>-1.1881188118811892E-2</c:v>
                </c:pt>
                <c:pt idx="161">
                  <c:v>-3.4013605442176909E-2</c:v>
                </c:pt>
                <c:pt idx="162">
                  <c:v>-2.2637795275590511E-2</c:v>
                </c:pt>
                <c:pt idx="163">
                  <c:v>1.4084507042253502E-2</c:v>
                </c:pt>
                <c:pt idx="164">
                  <c:v>1.6949152542372836E-2</c:v>
                </c:pt>
                <c:pt idx="165">
                  <c:v>2.4975024975024906E-2</c:v>
                </c:pt>
                <c:pt idx="166">
                  <c:v>6.7209775967413288E-2</c:v>
                </c:pt>
                <c:pt idx="167">
                  <c:v>6.8617558022199932E-2</c:v>
                </c:pt>
                <c:pt idx="168">
                  <c:v>5.4325955734406239E-2</c:v>
                </c:pt>
                <c:pt idx="169">
                  <c:v>1.6536964980544688E-2</c:v>
                </c:pt>
                <c:pt idx="170">
                  <c:v>-4.873294346978585E-3</c:v>
                </c:pt>
                <c:pt idx="171">
                  <c:v>9.9108027750247629E-3</c:v>
                </c:pt>
                <c:pt idx="172">
                  <c:v>1.102204408817653E-2</c:v>
                </c:pt>
                <c:pt idx="173">
                  <c:v>-1.3078470824949839E-2</c:v>
                </c:pt>
                <c:pt idx="174">
                  <c:v>1.0070493454179541E-3</c:v>
                </c:pt>
                <c:pt idx="175">
                  <c:v>2.9761904761904656E-3</c:v>
                </c:pt>
                <c:pt idx="176">
                  <c:v>9.8039215686274161E-4</c:v>
                </c:pt>
                <c:pt idx="177">
                  <c:v>1.2670565302144388E-2</c:v>
                </c:pt>
                <c:pt idx="178">
                  <c:v>-2.3854961832061039E-2</c:v>
                </c:pt>
                <c:pt idx="179">
                  <c:v>-3.4938621340887654E-2</c:v>
                </c:pt>
                <c:pt idx="180">
                  <c:v>1.0496183206107013E-2</c:v>
                </c:pt>
                <c:pt idx="181">
                  <c:v>-9.5693779904304499E-4</c:v>
                </c:pt>
                <c:pt idx="182">
                  <c:v>1.9588638589618235E-3</c:v>
                </c:pt>
                <c:pt idx="183">
                  <c:v>0</c:v>
                </c:pt>
                <c:pt idx="184">
                  <c:v>1.2884043607532147E-2</c:v>
                </c:pt>
                <c:pt idx="185">
                  <c:v>3.669724770642202E-2</c:v>
                </c:pt>
                <c:pt idx="186">
                  <c:v>3.0181086519114775E-2</c:v>
                </c:pt>
                <c:pt idx="187">
                  <c:v>2.2749752720079286E-2</c:v>
                </c:pt>
                <c:pt idx="188">
                  <c:v>-1.9588638589617124E-3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76064"/>
        <c:axId val="309990144"/>
      </c:lineChart>
      <c:lineChart>
        <c:grouping val="standard"/>
        <c:varyColors val="0"/>
        <c:ser>
          <c:idx val="6"/>
          <c:order val="5"/>
          <c:tx>
            <c:strRef>
              <c:f>'IPI Grandes Grupos'!$G$14</c:f>
              <c:strCache>
                <c:ptCount val="1"/>
                <c:pt idx="0">
                  <c:v>Servicio: Gas, eje der.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'IPI Grandes Grupos'!$A$18:$A$203</c:f>
              <c:numCache>
                <c:formatCode>m/d/yyyy</c:formatCode>
                <c:ptCount val="186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</c:numCache>
            </c:numRef>
          </c:cat>
          <c:val>
            <c:numRef>
              <c:f>'IPI Grandes Grupos'!$U$18:$U$206</c:f>
              <c:numCache>
                <c:formatCode>0.0%</c:formatCode>
                <c:ptCount val="189"/>
                <c:pt idx="11">
                  <c:v>0.10494450050454085</c:v>
                </c:pt>
                <c:pt idx="12">
                  <c:v>2.4271844660194164E-2</c:v>
                </c:pt>
                <c:pt idx="13">
                  <c:v>0.16629955947136565</c:v>
                </c:pt>
                <c:pt idx="14">
                  <c:v>3.015075376884413E-2</c:v>
                </c:pt>
                <c:pt idx="15">
                  <c:v>-1.6472868217054293E-2</c:v>
                </c:pt>
                <c:pt idx="16">
                  <c:v>-1.2695312500000111E-2</c:v>
                </c:pt>
                <c:pt idx="17">
                  <c:v>1.1869436201780381E-2</c:v>
                </c:pt>
                <c:pt idx="18">
                  <c:v>-1.9905213270142164E-2</c:v>
                </c:pt>
                <c:pt idx="19">
                  <c:v>-2.6266416510318913E-2</c:v>
                </c:pt>
                <c:pt idx="20">
                  <c:v>1.3539651837524147E-2</c:v>
                </c:pt>
                <c:pt idx="21">
                  <c:v>-0.18044444444444441</c:v>
                </c:pt>
                <c:pt idx="22">
                  <c:v>-0.19393939393939397</c:v>
                </c:pt>
                <c:pt idx="23">
                  <c:v>-0.12876712328767115</c:v>
                </c:pt>
                <c:pt idx="24">
                  <c:v>-8.1516587677725072E-2</c:v>
                </c:pt>
                <c:pt idx="25">
                  <c:v>-2.8328611898016942E-2</c:v>
                </c:pt>
                <c:pt idx="26">
                  <c:v>3.9024390243902474E-2</c:v>
                </c:pt>
                <c:pt idx="27">
                  <c:v>7.2906403940886655E-2</c:v>
                </c:pt>
                <c:pt idx="28">
                  <c:v>5.6379821958457033E-2</c:v>
                </c:pt>
                <c:pt idx="29">
                  <c:v>2.5415444770283457E-2</c:v>
                </c:pt>
                <c:pt idx="30">
                  <c:v>-4.8355899419729731E-3</c:v>
                </c:pt>
                <c:pt idx="31">
                  <c:v>-1.1560693641618491E-2</c:v>
                </c:pt>
                <c:pt idx="32">
                  <c:v>4.961832061068705E-2</c:v>
                </c:pt>
                <c:pt idx="33">
                  <c:v>0.24078091106290667</c:v>
                </c:pt>
                <c:pt idx="34">
                  <c:v>0.18152524167561768</c:v>
                </c:pt>
                <c:pt idx="35">
                  <c:v>0.13312368972746325</c:v>
                </c:pt>
                <c:pt idx="36">
                  <c:v>0.17853457172342613</c:v>
                </c:pt>
                <c:pt idx="37">
                  <c:v>3.0126336248785135E-2</c:v>
                </c:pt>
                <c:pt idx="38">
                  <c:v>-1.2206572769953072E-2</c:v>
                </c:pt>
                <c:pt idx="39">
                  <c:v>-2.5711662075298514E-2</c:v>
                </c:pt>
                <c:pt idx="40">
                  <c:v>-3.0898876404494402E-2</c:v>
                </c:pt>
                <c:pt idx="41">
                  <c:v>-3.8131553860820677E-3</c:v>
                </c:pt>
                <c:pt idx="42">
                  <c:v>4.8590864917394949E-3</c:v>
                </c:pt>
                <c:pt idx="43">
                  <c:v>1.1695906432748648E-2</c:v>
                </c:pt>
                <c:pt idx="44">
                  <c:v>-4.4545454545454555E-2</c:v>
                </c:pt>
                <c:pt idx="45">
                  <c:v>-9.7027972027972087E-2</c:v>
                </c:pt>
                <c:pt idx="46">
                  <c:v>-4.4545454545454555E-2</c:v>
                </c:pt>
                <c:pt idx="47">
                  <c:v>1.2025901942645856E-2</c:v>
                </c:pt>
                <c:pt idx="48">
                  <c:v>-1.488616462346759E-2</c:v>
                </c:pt>
                <c:pt idx="49">
                  <c:v>-7.4528301886792492E-2</c:v>
                </c:pt>
                <c:pt idx="50">
                  <c:v>-2.9467680608365132E-2</c:v>
                </c:pt>
                <c:pt idx="51">
                  <c:v>-2.8275212064090449E-2</c:v>
                </c:pt>
                <c:pt idx="52">
                  <c:v>-2.2222222222222143E-2</c:v>
                </c:pt>
                <c:pt idx="53">
                  <c:v>-2.2009569377990368E-2</c:v>
                </c:pt>
                <c:pt idx="54">
                  <c:v>-7.7369439071567347E-3</c:v>
                </c:pt>
                <c:pt idx="55">
                  <c:v>0</c:v>
                </c:pt>
                <c:pt idx="56">
                  <c:v>-2.6641294005708804E-2</c:v>
                </c:pt>
                <c:pt idx="57">
                  <c:v>9.6805421103596245E-4</c:v>
                </c:pt>
                <c:pt idx="58">
                  <c:v>0</c:v>
                </c:pt>
                <c:pt idx="59">
                  <c:v>-5.7586837294332782E-2</c:v>
                </c:pt>
                <c:pt idx="60">
                  <c:v>-0.10577777777777786</c:v>
                </c:pt>
                <c:pt idx="61">
                  <c:v>8.0530071355759514E-2</c:v>
                </c:pt>
                <c:pt idx="62">
                  <c:v>7.8354554358472939E-3</c:v>
                </c:pt>
                <c:pt idx="63">
                  <c:v>4.1707080504364891E-2</c:v>
                </c:pt>
                <c:pt idx="64">
                  <c:v>3.6561264822134509E-2</c:v>
                </c:pt>
                <c:pt idx="65">
                  <c:v>1.5655577299412915E-2</c:v>
                </c:pt>
                <c:pt idx="66">
                  <c:v>-4.873294346978585E-3</c:v>
                </c:pt>
                <c:pt idx="67">
                  <c:v>-4.6242774566473965E-2</c:v>
                </c:pt>
                <c:pt idx="68">
                  <c:v>-7.8201368523949211E-2</c:v>
                </c:pt>
                <c:pt idx="69">
                  <c:v>-7.4468085106383031E-2</c:v>
                </c:pt>
                <c:pt idx="70">
                  <c:v>-2.8544243577545148E-3</c:v>
                </c:pt>
                <c:pt idx="71">
                  <c:v>-0.18719689621726476</c:v>
                </c:pt>
                <c:pt idx="72">
                  <c:v>-8.0516898608349874E-2</c:v>
                </c:pt>
                <c:pt idx="73">
                  <c:v>-7.3584905660377342E-2</c:v>
                </c:pt>
                <c:pt idx="74">
                  <c:v>-8.6491739552964075E-2</c:v>
                </c:pt>
                <c:pt idx="75">
                  <c:v>-0.11173184357541899</c:v>
                </c:pt>
                <c:pt idx="76">
                  <c:v>-5.3384175405147838E-2</c:v>
                </c:pt>
                <c:pt idx="77">
                  <c:v>-3.5645472061657024E-2</c:v>
                </c:pt>
                <c:pt idx="78">
                  <c:v>-2.3506366307541549E-2</c:v>
                </c:pt>
                <c:pt idx="79">
                  <c:v>1.8181818181818077E-2</c:v>
                </c:pt>
                <c:pt idx="80">
                  <c:v>0.14740190880169668</c:v>
                </c:pt>
                <c:pt idx="81">
                  <c:v>4.9111807732497459E-2</c:v>
                </c:pt>
                <c:pt idx="82">
                  <c:v>-0.14312977099236646</c:v>
                </c:pt>
                <c:pt idx="83">
                  <c:v>0.14916467780429588</c:v>
                </c:pt>
                <c:pt idx="84">
                  <c:v>0.24216216216216213</c:v>
                </c:pt>
                <c:pt idx="85">
                  <c:v>2.1384928716904117E-2</c:v>
                </c:pt>
                <c:pt idx="86">
                  <c:v>0.14255319148936185</c:v>
                </c:pt>
                <c:pt idx="87">
                  <c:v>8.5953878406708428E-2</c:v>
                </c:pt>
                <c:pt idx="88">
                  <c:v>3.2225579053373643E-2</c:v>
                </c:pt>
                <c:pt idx="89">
                  <c:v>2.8971028971028989E-2</c:v>
                </c:pt>
                <c:pt idx="90">
                  <c:v>0.10030090270812431</c:v>
                </c:pt>
                <c:pt idx="91">
                  <c:v>5.1587301587301626E-2</c:v>
                </c:pt>
                <c:pt idx="92">
                  <c:v>-0.11182994454713502</c:v>
                </c:pt>
                <c:pt idx="93">
                  <c:v>3.2868525896414313E-2</c:v>
                </c:pt>
                <c:pt idx="94">
                  <c:v>0.16035634743875282</c:v>
                </c:pt>
                <c:pt idx="95">
                  <c:v>9.7611630321910781E-2</c:v>
                </c:pt>
                <c:pt idx="96">
                  <c:v>-3.8294168842471721E-2</c:v>
                </c:pt>
                <c:pt idx="97">
                  <c:v>8.67397806580259E-2</c:v>
                </c:pt>
                <c:pt idx="98">
                  <c:v>1.8621973929235924E-3</c:v>
                </c:pt>
                <c:pt idx="99">
                  <c:v>5.3088803088803038E-2</c:v>
                </c:pt>
                <c:pt idx="100">
                  <c:v>4.0000000000000036E-2</c:v>
                </c:pt>
                <c:pt idx="101">
                  <c:v>2.2330097087378542E-2</c:v>
                </c:pt>
                <c:pt idx="102">
                  <c:v>-6.2898814949863269E-2</c:v>
                </c:pt>
                <c:pt idx="103">
                  <c:v>-4.339622641509433E-2</c:v>
                </c:pt>
                <c:pt idx="104">
                  <c:v>9.0530697190426723E-2</c:v>
                </c:pt>
                <c:pt idx="105">
                  <c:v>1.2536162005786E-2</c:v>
                </c:pt>
                <c:pt idx="106">
                  <c:v>1.2476007677543199E-2</c:v>
                </c:pt>
                <c:pt idx="107">
                  <c:v>6.6225165562914245E-3</c:v>
                </c:pt>
                <c:pt idx="108">
                  <c:v>-8.5067873303167452E-2</c:v>
                </c:pt>
                <c:pt idx="109">
                  <c:v>-5.3211009174311874E-2</c:v>
                </c:pt>
                <c:pt idx="110">
                  <c:v>-2.0446096654274992E-2</c:v>
                </c:pt>
                <c:pt idx="111">
                  <c:v>-7.5160403299724954E-2</c:v>
                </c:pt>
                <c:pt idx="112">
                  <c:v>-2.5328330206378924E-2</c:v>
                </c:pt>
                <c:pt idx="113">
                  <c:v>-8.5470085470085166E-3</c:v>
                </c:pt>
                <c:pt idx="114">
                  <c:v>1.4591439688715901E-2</c:v>
                </c:pt>
                <c:pt idx="115">
                  <c:v>3.451676528599612E-2</c:v>
                </c:pt>
                <c:pt idx="116">
                  <c:v>8.9694656488549684E-2</c:v>
                </c:pt>
                <c:pt idx="117">
                  <c:v>-0.10666666666666669</c:v>
                </c:pt>
                <c:pt idx="118">
                  <c:v>1.9905213270142053E-2</c:v>
                </c:pt>
                <c:pt idx="119">
                  <c:v>6.5789473684210176E-3</c:v>
                </c:pt>
                <c:pt idx="120">
                  <c:v>7.5173095944609303E-2</c:v>
                </c:pt>
                <c:pt idx="121">
                  <c:v>-4.8449612403100861E-3</c:v>
                </c:pt>
                <c:pt idx="122">
                  <c:v>-9.2030360531309308E-2</c:v>
                </c:pt>
                <c:pt idx="123">
                  <c:v>4.658077304261643E-2</c:v>
                </c:pt>
                <c:pt idx="124">
                  <c:v>2.6948989412896918E-2</c:v>
                </c:pt>
                <c:pt idx="125">
                  <c:v>1.2452107279693481E-2</c:v>
                </c:pt>
                <c:pt idx="126">
                  <c:v>2.3010546500479512E-2</c:v>
                </c:pt>
                <c:pt idx="127">
                  <c:v>2.0019065776930356E-2</c:v>
                </c:pt>
                <c:pt idx="128">
                  <c:v>-0.10157618213660258</c:v>
                </c:pt>
                <c:pt idx="129">
                  <c:v>0.13752665245202556</c:v>
                </c:pt>
                <c:pt idx="130">
                  <c:v>0.10687732342007439</c:v>
                </c:pt>
                <c:pt idx="131">
                  <c:v>4.2950513538748902E-2</c:v>
                </c:pt>
                <c:pt idx="132">
                  <c:v>-1.6559337626494863E-2</c:v>
                </c:pt>
                <c:pt idx="133">
                  <c:v>3.5053554040895829E-2</c:v>
                </c:pt>
                <c:pt idx="134">
                  <c:v>9.2998955067920441E-2</c:v>
                </c:pt>
                <c:pt idx="135">
                  <c:v>3.3143939393939448E-2</c:v>
                </c:pt>
                <c:pt idx="136">
                  <c:v>-6.5604498594189486E-3</c:v>
                </c:pt>
                <c:pt idx="137">
                  <c:v>1.7029328287606393E-2</c:v>
                </c:pt>
                <c:pt idx="138">
                  <c:v>1.6869728209934376E-2</c:v>
                </c:pt>
                <c:pt idx="139">
                  <c:v>1.8691588785046953E-3</c:v>
                </c:pt>
                <c:pt idx="140">
                  <c:v>5.7504873294347059E-2</c:v>
                </c:pt>
                <c:pt idx="141">
                  <c:v>-5.8106841611996307E-2</c:v>
                </c:pt>
                <c:pt idx="142">
                  <c:v>-0.15785054575986568</c:v>
                </c:pt>
                <c:pt idx="143">
                  <c:v>-0.15666965085049234</c:v>
                </c:pt>
                <c:pt idx="144">
                  <c:v>-0.10851262862488309</c:v>
                </c:pt>
                <c:pt idx="145">
                  <c:v>-0.26340545625587963</c:v>
                </c:pt>
                <c:pt idx="146">
                  <c:v>-0.11185468451242819</c:v>
                </c:pt>
                <c:pt idx="147">
                  <c:v>-0.11549037580201649</c:v>
                </c:pt>
                <c:pt idx="148">
                  <c:v>-2.264150943396237E-2</c:v>
                </c:pt>
                <c:pt idx="149">
                  <c:v>-3.4418604651162865E-2</c:v>
                </c:pt>
                <c:pt idx="150">
                  <c:v>-3.1336405529953981E-2</c:v>
                </c:pt>
                <c:pt idx="151">
                  <c:v>-2.7985074626865059E-3</c:v>
                </c:pt>
                <c:pt idx="152">
                  <c:v>6.6359447004608274E-2</c:v>
                </c:pt>
                <c:pt idx="153">
                  <c:v>7.5621890547263648E-2</c:v>
                </c:pt>
                <c:pt idx="154">
                  <c:v>-5.9820538384844912E-3</c:v>
                </c:pt>
                <c:pt idx="155">
                  <c:v>9.2356687898089262E-2</c:v>
                </c:pt>
                <c:pt idx="156">
                  <c:v>0.11122770199370424</c:v>
                </c:pt>
                <c:pt idx="157">
                  <c:v>0.45083014048531278</c:v>
                </c:pt>
                <c:pt idx="158">
                  <c:v>0.24219590958019377</c:v>
                </c:pt>
                <c:pt idx="159">
                  <c:v>0.13367875647668392</c:v>
                </c:pt>
                <c:pt idx="160">
                  <c:v>4.5366795366795332E-2</c:v>
                </c:pt>
                <c:pt idx="161">
                  <c:v>5.2023121387283267E-2</c:v>
                </c:pt>
                <c:pt idx="162">
                  <c:v>4.4719314938154175E-2</c:v>
                </c:pt>
                <c:pt idx="163">
                  <c:v>2.6192703461178635E-2</c:v>
                </c:pt>
                <c:pt idx="164">
                  <c:v>-1.728608470181503E-2</c:v>
                </c:pt>
                <c:pt idx="165">
                  <c:v>9.9907493061979658E-2</c:v>
                </c:pt>
                <c:pt idx="166">
                  <c:v>0.27482447342026073</c:v>
                </c:pt>
                <c:pt idx="167">
                  <c:v>0.18756073858114664</c:v>
                </c:pt>
                <c:pt idx="168">
                  <c:v>0.13786591123701597</c:v>
                </c:pt>
                <c:pt idx="169">
                  <c:v>6.1619718309859239E-2</c:v>
                </c:pt>
                <c:pt idx="170">
                  <c:v>-4.3327556325822858E-3</c:v>
                </c:pt>
                <c:pt idx="171">
                  <c:v>6.1243144424131479E-2</c:v>
                </c:pt>
                <c:pt idx="172">
                  <c:v>1.6620498614958512E-2</c:v>
                </c:pt>
                <c:pt idx="173">
                  <c:v>1.3736263736263687E-2</c:v>
                </c:pt>
                <c:pt idx="174">
                  <c:v>9.107468123863427E-4</c:v>
                </c:pt>
                <c:pt idx="175">
                  <c:v>4.1932543299908698E-2</c:v>
                </c:pt>
                <c:pt idx="176">
                  <c:v>-1.1433597185576017E-2</c:v>
                </c:pt>
                <c:pt idx="177">
                  <c:v>3.9529015979814952E-2</c:v>
                </c:pt>
                <c:pt idx="178">
                  <c:v>-0.11014948859166007</c:v>
                </c:pt>
                <c:pt idx="179">
                  <c:v>-7.2831423895253766E-2</c:v>
                </c:pt>
                <c:pt idx="180">
                  <c:v>6.1410788381742742E-2</c:v>
                </c:pt>
                <c:pt idx="181">
                  <c:v>-6.2189054726368154E-2</c:v>
                </c:pt>
                <c:pt idx="182">
                  <c:v>-5.9181897302001851E-2</c:v>
                </c:pt>
                <c:pt idx="183">
                  <c:v>-7.8380706287683011E-2</c:v>
                </c:pt>
                <c:pt idx="184">
                  <c:v>1.180744777475029E-2</c:v>
                </c:pt>
                <c:pt idx="185">
                  <c:v>-9.0334236675704283E-4</c:v>
                </c:pt>
                <c:pt idx="186">
                  <c:v>-9.0991810737039991E-4</c:v>
                </c:pt>
                <c:pt idx="187">
                  <c:v>-6.2992125984251968E-2</c:v>
                </c:pt>
                <c:pt idx="188">
                  <c:v>-2.4021352313167266E-2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10624"/>
        <c:axId val="309992064"/>
      </c:lineChart>
      <c:dateAx>
        <c:axId val="309976064"/>
        <c:scaling>
          <c:orientation val="minMax"/>
          <c:min val="40360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09990144"/>
        <c:crosses val="autoZero"/>
        <c:auto val="1"/>
        <c:lblOffset val="100"/>
        <c:baseTimeUnit val="months"/>
      </c:dateAx>
      <c:valAx>
        <c:axId val="309990144"/>
        <c:scaling>
          <c:orientation val="minMax"/>
          <c:max val="0.15000000000000002"/>
          <c:min val="-8.0000000000000043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09976064"/>
        <c:crosses val="autoZero"/>
        <c:crossBetween val="between"/>
      </c:valAx>
      <c:valAx>
        <c:axId val="309992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10010624"/>
        <c:crosses val="max"/>
        <c:crossBetween val="between"/>
      </c:valAx>
      <c:dateAx>
        <c:axId val="310010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09992064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"/>
          <c:y val="0.82945989173228352"/>
          <c:w val="1"/>
          <c:h val="0.13072178477690291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16185476815379E-2"/>
          <c:y val="7.5557742782152215E-2"/>
          <c:w val="0.85474715660542477"/>
          <c:h val="0.54569968227655785"/>
        </c:manualLayout>
      </c:layout>
      <c:lineChart>
        <c:grouping val="standard"/>
        <c:varyColors val="0"/>
        <c:ser>
          <c:idx val="1"/>
          <c:order val="0"/>
          <c:tx>
            <c:strRef>
              <c:f>'IPI Grandes Grupos'!$A$15</c:f>
              <c:strCache>
                <c:ptCount val="1"/>
                <c:pt idx="0">
                  <c:v>IP Index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'IPI Grandes Grupos'!$A$18:$A$199</c:f>
              <c:numCache>
                <c:formatCode>m/d/yyyy</c:formatCode>
                <c:ptCount val="18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</c:numCache>
            </c:numRef>
          </c:cat>
          <c:val>
            <c:numRef>
              <c:f>'IPI Grandes Grupos'!$I$18:$I$202</c:f>
              <c:numCache>
                <c:formatCode>0.0%</c:formatCode>
                <c:ptCount val="185"/>
                <c:pt idx="0">
                  <c:v>2.8843163842287023E-3</c:v>
                </c:pt>
                <c:pt idx="1">
                  <c:v>4.0055474406366365E-3</c:v>
                </c:pt>
                <c:pt idx="2">
                  <c:v>7.2879452679301959E-3</c:v>
                </c:pt>
                <c:pt idx="3">
                  <c:v>1.845824629974846E-3</c:v>
                </c:pt>
                <c:pt idx="4">
                  <c:v>9.1288457995331029E-4</c:v>
                </c:pt>
                <c:pt idx="5">
                  <c:v>-1.3821175413492037E-3</c:v>
                </c:pt>
                <c:pt idx="6">
                  <c:v>-3.1835824206265517E-3</c:v>
                </c:pt>
                <c:pt idx="7">
                  <c:v>4.098489106564962E-3</c:v>
                </c:pt>
                <c:pt idx="8">
                  <c:v>-2.9965508451209599E-3</c:v>
                </c:pt>
                <c:pt idx="9">
                  <c:v>1.7323697461457677E-4</c:v>
                </c:pt>
                <c:pt idx="10">
                  <c:v>-2.7128802336416902E-3</c:v>
                </c:pt>
                <c:pt idx="11">
                  <c:v>-6.5830291350305048E-3</c:v>
                </c:pt>
                <c:pt idx="12">
                  <c:v>-6.1179632627311742E-3</c:v>
                </c:pt>
                <c:pt idx="13">
                  <c:v>-2.5760578155962222E-3</c:v>
                </c:pt>
                <c:pt idx="14">
                  <c:v>-2.3351702347601533E-3</c:v>
                </c:pt>
                <c:pt idx="15">
                  <c:v>-6.6641038228613114E-3</c:v>
                </c:pt>
                <c:pt idx="16">
                  <c:v>-6.1599287309325179E-3</c:v>
                </c:pt>
                <c:pt idx="17">
                  <c:v>-5.7558488852357259E-3</c:v>
                </c:pt>
                <c:pt idx="18">
                  <c:v>-1.8422060471661172E-3</c:v>
                </c:pt>
                <c:pt idx="19">
                  <c:v>-3.5086079369754941E-3</c:v>
                </c:pt>
                <c:pt idx="20">
                  <c:v>-4.4862810115675611E-3</c:v>
                </c:pt>
                <c:pt idx="21">
                  <c:v>-5.2460769468445356E-3</c:v>
                </c:pt>
                <c:pt idx="22">
                  <c:v>4.5930472059518834E-4</c:v>
                </c:pt>
                <c:pt idx="23">
                  <c:v>5.6808736214797317E-3</c:v>
                </c:pt>
                <c:pt idx="24">
                  <c:v>2.200398261138492E-4</c:v>
                </c:pt>
                <c:pt idx="25">
                  <c:v>8.079485854880053E-3</c:v>
                </c:pt>
                <c:pt idx="26">
                  <c:v>4.0562225450406775E-3</c:v>
                </c:pt>
                <c:pt idx="27">
                  <c:v>4.362071389180322E-3</c:v>
                </c:pt>
                <c:pt idx="28">
                  <c:v>9.4883422478315715E-3</c:v>
                </c:pt>
                <c:pt idx="29">
                  <c:v>-2.320727531016864E-3</c:v>
                </c:pt>
                <c:pt idx="30">
                  <c:v>3.2497346228232971E-4</c:v>
                </c:pt>
                <c:pt idx="31">
                  <c:v>1.4437385454681984E-3</c:v>
                </c:pt>
                <c:pt idx="32">
                  <c:v>-3.3186926698509644E-3</c:v>
                </c:pt>
                <c:pt idx="33">
                  <c:v>5.0877617488538363E-3</c:v>
                </c:pt>
                <c:pt idx="34">
                  <c:v>-4.8649385677671519E-3</c:v>
                </c:pt>
                <c:pt idx="35">
                  <c:v>5.7589936105142403E-3</c:v>
                </c:pt>
                <c:pt idx="36">
                  <c:v>3.1791104663723146E-3</c:v>
                </c:pt>
                <c:pt idx="37">
                  <c:v>-2.2725391965268127E-3</c:v>
                </c:pt>
                <c:pt idx="38">
                  <c:v>-7.1776745610453441E-3</c:v>
                </c:pt>
                <c:pt idx="39">
                  <c:v>1.9921470847172884E-4</c:v>
                </c:pt>
                <c:pt idx="40">
                  <c:v>1.4638293862412333E-3</c:v>
                </c:pt>
                <c:pt idx="41">
                  <c:v>4.1968779505121567E-3</c:v>
                </c:pt>
                <c:pt idx="42">
                  <c:v>-1.8878893971532307E-3</c:v>
                </c:pt>
                <c:pt idx="43">
                  <c:v>6.2845980940311463E-3</c:v>
                </c:pt>
                <c:pt idx="44">
                  <c:v>1.2509779891483053E-3</c:v>
                </c:pt>
                <c:pt idx="45">
                  <c:v>8.2397860323872862E-3</c:v>
                </c:pt>
                <c:pt idx="46">
                  <c:v>-7.130675135261777E-4</c:v>
                </c:pt>
                <c:pt idx="47">
                  <c:v>1.9851925027192241E-3</c:v>
                </c:pt>
                <c:pt idx="48">
                  <c:v>6.0769806824594319E-3</c:v>
                </c:pt>
                <c:pt idx="49">
                  <c:v>-4.8893485177663454E-3</c:v>
                </c:pt>
                <c:pt idx="50">
                  <c:v>4.3109860477006379E-3</c:v>
                </c:pt>
                <c:pt idx="51">
                  <c:v>8.1562358851430261E-3</c:v>
                </c:pt>
                <c:pt idx="52">
                  <c:v>-8.157504821660555E-3</c:v>
                </c:pt>
                <c:pt idx="53">
                  <c:v>7.6289292167228684E-3</c:v>
                </c:pt>
                <c:pt idx="54">
                  <c:v>8.1374799280675703E-4</c:v>
                </c:pt>
                <c:pt idx="55">
                  <c:v>7.8929374244207651E-4</c:v>
                </c:pt>
                <c:pt idx="56">
                  <c:v>9.4619876996226981E-3</c:v>
                </c:pt>
                <c:pt idx="57">
                  <c:v>1.8666726738780781E-3</c:v>
                </c:pt>
                <c:pt idx="58">
                  <c:v>7.2238398981221419E-3</c:v>
                </c:pt>
                <c:pt idx="59">
                  <c:v>4.59160117504398E-3</c:v>
                </c:pt>
                <c:pt idx="60">
                  <c:v>6.7887517423890209E-3</c:v>
                </c:pt>
                <c:pt idx="61">
                  <c:v>-1.5651006630608144E-3</c:v>
                </c:pt>
                <c:pt idx="62">
                  <c:v>1.3434742021802837E-3</c:v>
                </c:pt>
                <c:pt idx="63">
                  <c:v>1.6457304333690193E-3</c:v>
                </c:pt>
                <c:pt idx="64">
                  <c:v>4.0815181564441971E-3</c:v>
                </c:pt>
                <c:pt idx="65">
                  <c:v>-3.2277955603094988E-3</c:v>
                </c:pt>
                <c:pt idx="66">
                  <c:v>2.0300361262346467E-3</c:v>
                </c:pt>
                <c:pt idx="67">
                  <c:v>-1.8362178766764159E-2</c:v>
                </c:pt>
                <c:pt idx="68">
                  <c:v>1.2522337692999708E-2</c:v>
                </c:pt>
                <c:pt idx="69">
                  <c:v>1.0231680216775008E-2</c:v>
                </c:pt>
                <c:pt idx="70">
                  <c:v>5.9584391655200797E-3</c:v>
                </c:pt>
                <c:pt idx="71">
                  <c:v>1.1818600796347223E-3</c:v>
                </c:pt>
                <c:pt idx="72">
                  <c:v>4.3662385052822827E-4</c:v>
                </c:pt>
                <c:pt idx="73">
                  <c:v>1.8721210954280032E-3</c:v>
                </c:pt>
                <c:pt idx="74">
                  <c:v>4.2980295687875536E-3</c:v>
                </c:pt>
                <c:pt idx="75">
                  <c:v>-1.3964506796779741E-3</c:v>
                </c:pt>
                <c:pt idx="76">
                  <c:v>3.6507863194275014E-3</c:v>
                </c:pt>
                <c:pt idx="77">
                  <c:v>-3.0842922381579818E-4</c:v>
                </c:pt>
                <c:pt idx="78">
                  <c:v>3.4642880579516255E-3</c:v>
                </c:pt>
                <c:pt idx="79">
                  <c:v>-1.7305563743623686E-3</c:v>
                </c:pt>
                <c:pt idx="80">
                  <c:v>-4.4389994456139892E-4</c:v>
                </c:pt>
                <c:pt idx="81">
                  <c:v>-8.6080491128326386E-4</c:v>
                </c:pt>
                <c:pt idx="82">
                  <c:v>1.0546112809728392E-2</c:v>
                </c:pt>
                <c:pt idx="83">
                  <c:v>-4.9041311152683287E-3</c:v>
                </c:pt>
                <c:pt idx="84">
                  <c:v>1.0251876833387019E-2</c:v>
                </c:pt>
                <c:pt idx="85">
                  <c:v>1.8108068257491894E-3</c:v>
                </c:pt>
                <c:pt idx="86">
                  <c:v>7.2522601386384444E-3</c:v>
                </c:pt>
                <c:pt idx="87">
                  <c:v>4.1066702830816482E-4</c:v>
                </c:pt>
                <c:pt idx="88">
                  <c:v>7.0643919324764326E-5</c:v>
                </c:pt>
                <c:pt idx="89">
                  <c:v>-4.486526578851846E-4</c:v>
                </c:pt>
                <c:pt idx="90">
                  <c:v>1.920522275097758E-3</c:v>
                </c:pt>
                <c:pt idx="91">
                  <c:v>3.471474242271233E-3</c:v>
                </c:pt>
                <c:pt idx="92">
                  <c:v>-4.79119726738364E-3</c:v>
                </c:pt>
                <c:pt idx="93">
                  <c:v>5.3210781506507487E-3</c:v>
                </c:pt>
                <c:pt idx="94">
                  <c:v>-7.7850934448564502E-5</c:v>
                </c:pt>
                <c:pt idx="95">
                  <c:v>-2.8655172315571464E-3</c:v>
                </c:pt>
                <c:pt idx="96">
                  <c:v>-3.2889130113931131E-3</c:v>
                </c:pt>
                <c:pt idx="97">
                  <c:v>-2.4475968744893661E-3</c:v>
                </c:pt>
                <c:pt idx="98">
                  <c:v>-7.446999029859902E-3</c:v>
                </c:pt>
                <c:pt idx="99">
                  <c:v>-5.0414751790567314E-3</c:v>
                </c:pt>
                <c:pt idx="100">
                  <c:v>-1.6427813626744836E-3</c:v>
                </c:pt>
                <c:pt idx="101">
                  <c:v>-5.2579738976031853E-3</c:v>
                </c:pt>
                <c:pt idx="102">
                  <c:v>-1.4838814886858454E-2</c:v>
                </c:pt>
                <c:pt idx="103">
                  <c:v>-4.3053896667079705E-2</c:v>
                </c:pt>
                <c:pt idx="104">
                  <c:v>9.4495871826185684E-3</c:v>
                </c:pt>
                <c:pt idx="105">
                  <c:v>-1.2281414625236797E-2</c:v>
                </c:pt>
                <c:pt idx="106">
                  <c:v>-2.9253277345669404E-2</c:v>
                </c:pt>
                <c:pt idx="107">
                  <c:v>-2.3668873350070618E-2</c:v>
                </c:pt>
                <c:pt idx="108">
                  <c:v>-6.4977414648635934E-3</c:v>
                </c:pt>
                <c:pt idx="109">
                  <c:v>-1.5971067610043854E-2</c:v>
                </c:pt>
                <c:pt idx="110">
                  <c:v>-9.0109685585925137E-3</c:v>
                </c:pt>
                <c:pt idx="111">
                  <c:v>-1.0693807728685889E-2</c:v>
                </c:pt>
                <c:pt idx="112">
                  <c:v>-4.3159840077583445E-3</c:v>
                </c:pt>
                <c:pt idx="113">
                  <c:v>1.0520875208177793E-2</c:v>
                </c:pt>
                <c:pt idx="114">
                  <c:v>1.105238631068084E-2</c:v>
                </c:pt>
                <c:pt idx="115">
                  <c:v>7.5264127059786468E-3</c:v>
                </c:pt>
                <c:pt idx="116">
                  <c:v>3.2435906448018414E-3</c:v>
                </c:pt>
                <c:pt idx="117">
                  <c:v>4.0872571001493441E-3</c:v>
                </c:pt>
                <c:pt idx="118">
                  <c:v>2.7181768941673123E-3</c:v>
                </c:pt>
                <c:pt idx="119">
                  <c:v>1.1456313897035608E-2</c:v>
                </c:pt>
                <c:pt idx="120">
                  <c:v>3.6608433919156358E-3</c:v>
                </c:pt>
                <c:pt idx="121">
                  <c:v>6.9707112606476329E-3</c:v>
                </c:pt>
                <c:pt idx="122">
                  <c:v>4.1992924095033413E-3</c:v>
                </c:pt>
                <c:pt idx="123">
                  <c:v>1.5026687327823751E-2</c:v>
                </c:pt>
                <c:pt idx="124">
                  <c:v>1.9210299773972928E-3</c:v>
                </c:pt>
                <c:pt idx="125">
                  <c:v>4.6145413605118701E-3</c:v>
                </c:pt>
                <c:pt idx="126">
                  <c:v>4.179406941312358E-3</c:v>
                </c:pt>
                <c:pt idx="127">
                  <c:v>2.8089386764005297E-3</c:v>
                </c:pt>
                <c:pt idx="128">
                  <c:v>-2.3826881701310976E-3</c:v>
                </c:pt>
                <c:pt idx="129">
                  <c:v>3.9631573153275923E-4</c:v>
                </c:pt>
                <c:pt idx="130">
                  <c:v>8.6788106434643186E-3</c:v>
                </c:pt>
                <c:pt idx="131">
                  <c:v>-1.0286312762093353E-3</c:v>
                </c:pt>
                <c:pt idx="132">
                  <c:v>-4.3881454546966792E-3</c:v>
                </c:pt>
                <c:pt idx="133">
                  <c:v>9.6214618144969677E-3</c:v>
                </c:pt>
                <c:pt idx="134">
                  <c:v>-3.8470890738737662E-3</c:v>
                </c:pt>
                <c:pt idx="135">
                  <c:v>2.2270072408896446E-3</c:v>
                </c:pt>
                <c:pt idx="136">
                  <c:v>2.3619737768054705E-3</c:v>
                </c:pt>
                <c:pt idx="137">
                  <c:v>4.3085353874785515E-3</c:v>
                </c:pt>
                <c:pt idx="138">
                  <c:v>5.8786163528488089E-3</c:v>
                </c:pt>
                <c:pt idx="139">
                  <c:v>-7.5637623115831776E-4</c:v>
                </c:pt>
                <c:pt idx="140">
                  <c:v>7.1044609787276336E-3</c:v>
                </c:pt>
                <c:pt idx="141">
                  <c:v>-1.2662424839100517E-3</c:v>
                </c:pt>
                <c:pt idx="142">
                  <c:v>5.0347308852836115E-3</c:v>
                </c:pt>
                <c:pt idx="143">
                  <c:v>6.4250199863615798E-3</c:v>
                </c:pt>
                <c:pt idx="144">
                  <c:v>2.973026305191695E-3</c:v>
                </c:pt>
                <c:pt idx="145">
                  <c:v>-5.5640487965975538E-3</c:v>
                </c:pt>
                <c:pt idx="146">
                  <c:v>8.0268584822049682E-3</c:v>
                </c:pt>
                <c:pt idx="147">
                  <c:v>1.7604188154523026E-3</c:v>
                </c:pt>
                <c:pt idx="148">
                  <c:v>2.9288753118805744E-4</c:v>
                </c:pt>
                <c:pt idx="149">
                  <c:v>2.3614013312986959E-3</c:v>
                </c:pt>
                <c:pt idx="150">
                  <c:v>-3.8961556867124214E-3</c:v>
                </c:pt>
                <c:pt idx="151">
                  <c:v>6.0052125243625909E-6</c:v>
                </c:pt>
                <c:pt idx="152">
                  <c:v>2.9275235252788079E-3</c:v>
                </c:pt>
                <c:pt idx="153">
                  <c:v>4.9298297612025976E-3</c:v>
                </c:pt>
                <c:pt idx="154">
                  <c:v>2.7596740029574018E-3</c:v>
                </c:pt>
                <c:pt idx="155">
                  <c:v>-8.1898865299645518E-4</c:v>
                </c:pt>
                <c:pt idx="156">
                  <c:v>5.6652675292754306E-3</c:v>
                </c:pt>
                <c:pt idx="157">
                  <c:v>3.0049148935960002E-3</c:v>
                </c:pt>
                <c:pt idx="158">
                  <c:v>-9.02016271666084E-4</c:v>
                </c:pt>
                <c:pt idx="159">
                  <c:v>1.1211622321738446E-4</c:v>
                </c:pt>
                <c:pt idx="160">
                  <c:v>1.7838248193557948E-3</c:v>
                </c:pt>
                <c:pt idx="161">
                  <c:v>-5.6540987307727164E-3</c:v>
                </c:pt>
                <c:pt idx="162">
                  <c:v>7.7021037148188309E-3</c:v>
                </c:pt>
                <c:pt idx="163">
                  <c:v>4.8326168821244408E-3</c:v>
                </c:pt>
                <c:pt idx="164">
                  <c:v>-9.5251558684017468E-4</c:v>
                </c:pt>
                <c:pt idx="165">
                  <c:v>3.2769671561623248E-3</c:v>
                </c:pt>
                <c:pt idx="166">
                  <c:v>2.8139669249458432E-3</c:v>
                </c:pt>
                <c:pt idx="167">
                  <c:v>-4.7682833500972688E-3</c:v>
                </c:pt>
                <c:pt idx="168">
                  <c:v>9.9691734328202219E-3</c:v>
                </c:pt>
                <c:pt idx="169">
                  <c:v>8.9299155064401781E-3</c:v>
                </c:pt>
                <c:pt idx="170">
                  <c:v>2.1625064798680427E-3</c:v>
                </c:pt>
                <c:pt idx="171">
                  <c:v>2.8554876995476874E-3</c:v>
                </c:pt>
                <c:pt idx="172">
                  <c:v>3.7105098120573388E-3</c:v>
                </c:pt>
                <c:pt idx="173">
                  <c:v>2.0953865466699639E-4</c:v>
                </c:pt>
                <c:pt idx="174">
                  <c:v>-6.3417191272507889E-4</c:v>
                </c:pt>
                <c:pt idx="175">
                  <c:v>2.9205596395542877E-3</c:v>
                </c:pt>
                <c:pt idx="176">
                  <c:v>5.3814848547606431E-4</c:v>
                </c:pt>
                <c:pt idx="177">
                  <c:v>7.7852496176380459E-3</c:v>
                </c:pt>
                <c:pt idx="178">
                  <c:v>-2.1920321460529024E-3</c:v>
                </c:pt>
                <c:pt idx="179">
                  <c:v>-7.1902816044789875E-3</c:v>
                </c:pt>
                <c:pt idx="180">
                  <c:v>-1.7298711922949517E-3</c:v>
                </c:pt>
                <c:pt idx="181">
                  <c:v>-3.3917564005649936E-3</c:v>
                </c:pt>
                <c:pt idx="182">
                  <c:v>-3.9219791671623039E-3</c:v>
                </c:pt>
                <c:pt idx="183">
                  <c:v>-3.6125676460696532E-3</c:v>
                </c:pt>
                <c:pt idx="184">
                  <c:v>-2.7962023046613771E-3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'IPI Grandes Grupos'!$C$15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'IPI Grandes Grupos'!$A$18:$A$199</c:f>
              <c:numCache>
                <c:formatCode>m/d/yyyy</c:formatCode>
                <c:ptCount val="18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</c:numCache>
            </c:numRef>
          </c:cat>
          <c:val>
            <c:numRef>
              <c:f>'IPI Grandes Grupos'!$J$18:$J$202</c:f>
              <c:numCache>
                <c:formatCode>0.0%</c:formatCode>
                <c:ptCount val="185"/>
                <c:pt idx="0">
                  <c:v>1.0235414534287557E-3</c:v>
                </c:pt>
                <c:pt idx="1">
                  <c:v>7.1574642126790433E-3</c:v>
                </c:pt>
                <c:pt idx="2">
                  <c:v>7.1065989847716171E-3</c:v>
                </c:pt>
                <c:pt idx="3">
                  <c:v>-1.0080645161291146E-3</c:v>
                </c:pt>
                <c:pt idx="4">
                  <c:v>2.0181634712412855E-3</c:v>
                </c:pt>
                <c:pt idx="5">
                  <c:v>1.0070493454179541E-3</c:v>
                </c:pt>
                <c:pt idx="6">
                  <c:v>-7.0422535211267512E-3</c:v>
                </c:pt>
                <c:pt idx="7">
                  <c:v>4.0526849037485491E-3</c:v>
                </c:pt>
                <c:pt idx="8">
                  <c:v>-3.0272452068617062E-3</c:v>
                </c:pt>
                <c:pt idx="9">
                  <c:v>-2.0242914979757831E-3</c:v>
                </c:pt>
                <c:pt idx="10">
                  <c:v>-6.0851926977687487E-3</c:v>
                </c:pt>
                <c:pt idx="11">
                  <c:v>-5.1020408163264808E-3</c:v>
                </c:pt>
                <c:pt idx="12">
                  <c:v>-6.1538461538460654E-3</c:v>
                </c:pt>
                <c:pt idx="13">
                  <c:v>-3.0959752321982892E-3</c:v>
                </c:pt>
                <c:pt idx="14">
                  <c:v>-2.0703933747411307E-3</c:v>
                </c:pt>
                <c:pt idx="15">
                  <c:v>-8.2987551867220732E-3</c:v>
                </c:pt>
                <c:pt idx="16">
                  <c:v>-6.2761506276149959E-3</c:v>
                </c:pt>
                <c:pt idx="17">
                  <c:v>-4.2105263157895534E-3</c:v>
                </c:pt>
                <c:pt idx="18">
                  <c:v>-5.285412262156397E-3</c:v>
                </c:pt>
                <c:pt idx="19">
                  <c:v>-2.1253985122209329E-3</c:v>
                </c:pt>
                <c:pt idx="20">
                  <c:v>-6.389776357827559E-3</c:v>
                </c:pt>
                <c:pt idx="21">
                  <c:v>-2.143622722400873E-3</c:v>
                </c:pt>
                <c:pt idx="22">
                  <c:v>2.1482277121374072E-3</c:v>
                </c:pt>
                <c:pt idx="23">
                  <c:v>5.3590568060022381E-3</c:v>
                </c:pt>
                <c:pt idx="24">
                  <c:v>0</c:v>
                </c:pt>
                <c:pt idx="25">
                  <c:v>8.5287846481876262E-3</c:v>
                </c:pt>
                <c:pt idx="26">
                  <c:v>2.1141649048626032E-3</c:v>
                </c:pt>
                <c:pt idx="27">
                  <c:v>5.2742616033756295E-3</c:v>
                </c:pt>
                <c:pt idx="28">
                  <c:v>1.0493179433368249E-2</c:v>
                </c:pt>
                <c:pt idx="29">
                  <c:v>-3.1152647975077885E-3</c:v>
                </c:pt>
                <c:pt idx="30">
                  <c:v>2.083333333333437E-3</c:v>
                </c:pt>
                <c:pt idx="31">
                  <c:v>1.0395010395010118E-3</c:v>
                </c:pt>
                <c:pt idx="32">
                  <c:v>-3.1152647975077885E-3</c:v>
                </c:pt>
                <c:pt idx="33">
                  <c:v>4.1666666666666519E-3</c:v>
                </c:pt>
                <c:pt idx="34">
                  <c:v>-5.1867219917012264E-3</c:v>
                </c:pt>
                <c:pt idx="35">
                  <c:v>5.2137643378520337E-3</c:v>
                </c:pt>
                <c:pt idx="36">
                  <c:v>1.0373443983402453E-3</c:v>
                </c:pt>
                <c:pt idx="37">
                  <c:v>1.0362694300518616E-3</c:v>
                </c:pt>
                <c:pt idx="38">
                  <c:v>-8.2815734989647449E-3</c:v>
                </c:pt>
                <c:pt idx="39">
                  <c:v>1.0438413361169019E-3</c:v>
                </c:pt>
                <c:pt idx="40">
                  <c:v>5.2137643378520337E-3</c:v>
                </c:pt>
                <c:pt idx="41">
                  <c:v>2.0746887966804906E-3</c:v>
                </c:pt>
                <c:pt idx="42">
                  <c:v>-5.1759834368529933E-3</c:v>
                </c:pt>
                <c:pt idx="43">
                  <c:v>8.3246618106140868E-3</c:v>
                </c:pt>
                <c:pt idx="44">
                  <c:v>1.0319917440659854E-3</c:v>
                </c:pt>
                <c:pt idx="45">
                  <c:v>1.0309278350515427E-2</c:v>
                </c:pt>
                <c:pt idx="46">
                  <c:v>-2.0408163265306367E-3</c:v>
                </c:pt>
                <c:pt idx="47">
                  <c:v>0</c:v>
                </c:pt>
                <c:pt idx="48">
                  <c:v>7.1574642126790433E-3</c:v>
                </c:pt>
                <c:pt idx="49">
                  <c:v>-1.0152284263958977E-3</c:v>
                </c:pt>
                <c:pt idx="50">
                  <c:v>4.0650406504063596E-3</c:v>
                </c:pt>
                <c:pt idx="51">
                  <c:v>8.0971659919029104E-3</c:v>
                </c:pt>
                <c:pt idx="52">
                  <c:v>-8.0321285140562138E-3</c:v>
                </c:pt>
                <c:pt idx="53">
                  <c:v>9.109311740890691E-3</c:v>
                </c:pt>
                <c:pt idx="54">
                  <c:v>5.015045135406293E-3</c:v>
                </c:pt>
                <c:pt idx="55">
                  <c:v>0</c:v>
                </c:pt>
                <c:pt idx="56">
                  <c:v>9.9800399201597223E-3</c:v>
                </c:pt>
                <c:pt idx="57">
                  <c:v>-9.8814229249022389E-4</c:v>
                </c:pt>
                <c:pt idx="58">
                  <c:v>6.923837784371889E-3</c:v>
                </c:pt>
                <c:pt idx="59">
                  <c:v>7.8585461689586467E-3</c:v>
                </c:pt>
                <c:pt idx="60">
                  <c:v>7.7972709551659136E-3</c:v>
                </c:pt>
                <c:pt idx="61">
                  <c:v>-4.8355899419729731E-3</c:v>
                </c:pt>
                <c:pt idx="62">
                  <c:v>2.9154518950436081E-3</c:v>
                </c:pt>
                <c:pt idx="63">
                  <c:v>3.8759689922480689E-3</c:v>
                </c:pt>
                <c:pt idx="64">
                  <c:v>1.9305019305020377E-3</c:v>
                </c:pt>
                <c:pt idx="65">
                  <c:v>-3.8535645472060898E-3</c:v>
                </c:pt>
                <c:pt idx="66">
                  <c:v>3.8684719535782008E-3</c:v>
                </c:pt>
                <c:pt idx="67">
                  <c:v>-9.6339113680153909E-3</c:v>
                </c:pt>
                <c:pt idx="68">
                  <c:v>1.4591439688715901E-2</c:v>
                </c:pt>
                <c:pt idx="69">
                  <c:v>7.6701821668263559E-3</c:v>
                </c:pt>
                <c:pt idx="70">
                  <c:v>1.9029495718363432E-3</c:v>
                </c:pt>
                <c:pt idx="71">
                  <c:v>7.5973409306742123E-3</c:v>
                </c:pt>
                <c:pt idx="72">
                  <c:v>-2.827521206409056E-3</c:v>
                </c:pt>
                <c:pt idx="73">
                  <c:v>0</c:v>
                </c:pt>
                <c:pt idx="74">
                  <c:v>4.725897920604849E-3</c:v>
                </c:pt>
                <c:pt idx="75">
                  <c:v>-4.7036688617121403E-3</c:v>
                </c:pt>
                <c:pt idx="76">
                  <c:v>3.780718336483968E-3</c:v>
                </c:pt>
                <c:pt idx="77">
                  <c:v>-2.8248587570620654E-3</c:v>
                </c:pt>
                <c:pt idx="78">
                  <c:v>5.6657223796032774E-3</c:v>
                </c:pt>
                <c:pt idx="79">
                  <c:v>9.3896713615015948E-4</c:v>
                </c:pt>
                <c:pt idx="80">
                  <c:v>-3.7523452157597337E-3</c:v>
                </c:pt>
                <c:pt idx="81">
                  <c:v>9.416195856872811E-4</c:v>
                </c:pt>
                <c:pt idx="82">
                  <c:v>1.4111006585136421E-2</c:v>
                </c:pt>
                <c:pt idx="83">
                  <c:v>-4.638218923933235E-3</c:v>
                </c:pt>
                <c:pt idx="84">
                  <c:v>3.7278657968313755E-3</c:v>
                </c:pt>
                <c:pt idx="85">
                  <c:v>8.3565459610026593E-3</c:v>
                </c:pt>
                <c:pt idx="86">
                  <c:v>7.3664825046042548E-3</c:v>
                </c:pt>
                <c:pt idx="87">
                  <c:v>-9.1407678244981305E-4</c:v>
                </c:pt>
                <c:pt idx="88">
                  <c:v>2.7447392497712553E-3</c:v>
                </c:pt>
                <c:pt idx="89">
                  <c:v>9.1240875912412811E-4</c:v>
                </c:pt>
                <c:pt idx="90">
                  <c:v>-2.7347310847766204E-3</c:v>
                </c:pt>
                <c:pt idx="91">
                  <c:v>3.6563071297988081E-3</c:v>
                </c:pt>
                <c:pt idx="92">
                  <c:v>-3.6429872495445936E-3</c:v>
                </c:pt>
                <c:pt idx="93">
                  <c:v>4.5703839122486212E-3</c:v>
                </c:pt>
                <c:pt idx="94">
                  <c:v>9.0991810737017786E-4</c:v>
                </c:pt>
                <c:pt idx="95">
                  <c:v>-4.5454545454545192E-3</c:v>
                </c:pt>
                <c:pt idx="96">
                  <c:v>-5.479452054794498E-3</c:v>
                </c:pt>
                <c:pt idx="97">
                  <c:v>-3.6730945821855654E-3</c:v>
                </c:pt>
                <c:pt idx="98">
                  <c:v>-1.1059907834101379E-2</c:v>
                </c:pt>
                <c:pt idx="99">
                  <c:v>-4.6598322460391639E-3</c:v>
                </c:pt>
                <c:pt idx="100">
                  <c:v>-5.6179775280897903E-3</c:v>
                </c:pt>
                <c:pt idx="101">
                  <c:v>-1.1299435028248594E-2</c:v>
                </c:pt>
                <c:pt idx="102">
                  <c:v>-1.2380952380952381E-2</c:v>
                </c:pt>
                <c:pt idx="103">
                  <c:v>-3.375120540019283E-2</c:v>
                </c:pt>
                <c:pt idx="104">
                  <c:v>-5.9880239520958556E-3</c:v>
                </c:pt>
                <c:pt idx="105">
                  <c:v>-2.3092369477911601E-2</c:v>
                </c:pt>
                <c:pt idx="106">
                  <c:v>-3.4943473792394597E-2</c:v>
                </c:pt>
                <c:pt idx="107">
                  <c:v>-2.9818956336528313E-2</c:v>
                </c:pt>
                <c:pt idx="108">
                  <c:v>-2.1953896816683249E-3</c:v>
                </c:pt>
                <c:pt idx="109">
                  <c:v>-1.8701870187018743E-2</c:v>
                </c:pt>
                <c:pt idx="110">
                  <c:v>-7.8475336322870737E-3</c:v>
                </c:pt>
                <c:pt idx="111">
                  <c:v>-1.1299435028248594E-2</c:v>
                </c:pt>
                <c:pt idx="112">
                  <c:v>-3.4285714285714475E-3</c:v>
                </c:pt>
                <c:pt idx="113">
                  <c:v>1.3761467889908285E-2</c:v>
                </c:pt>
                <c:pt idx="114">
                  <c:v>1.1312217194570096E-2</c:v>
                </c:pt>
                <c:pt idx="115">
                  <c:v>7.8299776286352429E-3</c:v>
                </c:pt>
                <c:pt idx="116">
                  <c:v>2.2197558268590711E-3</c:v>
                </c:pt>
                <c:pt idx="117">
                  <c:v>9.966777408637828E-3</c:v>
                </c:pt>
                <c:pt idx="118">
                  <c:v>-2.1929824561404132E-3</c:v>
                </c:pt>
                <c:pt idx="119">
                  <c:v>9.890109890109855E-3</c:v>
                </c:pt>
                <c:pt idx="120">
                  <c:v>0</c:v>
                </c:pt>
                <c:pt idx="121">
                  <c:v>1.196953210010876E-2</c:v>
                </c:pt>
                <c:pt idx="122">
                  <c:v>8.6021505376343566E-3</c:v>
                </c:pt>
                <c:pt idx="123">
                  <c:v>1.4925373134328401E-2</c:v>
                </c:pt>
                <c:pt idx="124">
                  <c:v>-1.0504201680673342E-3</c:v>
                </c:pt>
                <c:pt idx="125">
                  <c:v>6.3091482649844099E-3</c:v>
                </c:pt>
                <c:pt idx="126">
                  <c:v>2.089864158829613E-3</c:v>
                </c:pt>
                <c:pt idx="127">
                  <c:v>0</c:v>
                </c:pt>
                <c:pt idx="128">
                  <c:v>2.085505735140547E-3</c:v>
                </c:pt>
                <c:pt idx="129">
                  <c:v>0</c:v>
                </c:pt>
                <c:pt idx="130">
                  <c:v>4.1623309053069324E-3</c:v>
                </c:pt>
                <c:pt idx="131">
                  <c:v>2.0725388601037231E-3</c:v>
                </c:pt>
                <c:pt idx="132">
                  <c:v>0</c:v>
                </c:pt>
                <c:pt idx="133">
                  <c:v>6.2047569803516112E-3</c:v>
                </c:pt>
                <c:pt idx="134">
                  <c:v>-6.1664953751283669E-3</c:v>
                </c:pt>
                <c:pt idx="135">
                  <c:v>1.0341261633919352E-3</c:v>
                </c:pt>
                <c:pt idx="136">
                  <c:v>1.0330578512398603E-3</c:v>
                </c:pt>
                <c:pt idx="137">
                  <c:v>5.1599587203301489E-3</c:v>
                </c:pt>
                <c:pt idx="138">
                  <c:v>3.0800821355236874E-3</c:v>
                </c:pt>
                <c:pt idx="139">
                  <c:v>3.0706243602864891E-3</c:v>
                </c:pt>
                <c:pt idx="140">
                  <c:v>6.1224489795916881E-3</c:v>
                </c:pt>
                <c:pt idx="141">
                  <c:v>-3.0425963488843744E-3</c:v>
                </c:pt>
                <c:pt idx="142">
                  <c:v>6.1037639877925542E-3</c:v>
                </c:pt>
                <c:pt idx="143">
                  <c:v>9.100101112234471E-3</c:v>
                </c:pt>
                <c:pt idx="144">
                  <c:v>4.0080160320641323E-3</c:v>
                </c:pt>
                <c:pt idx="145">
                  <c:v>-5.9880239520958556E-3</c:v>
                </c:pt>
                <c:pt idx="146">
                  <c:v>7.0281124497992842E-3</c:v>
                </c:pt>
                <c:pt idx="147">
                  <c:v>-3.9880358923229942E-3</c:v>
                </c:pt>
                <c:pt idx="148">
                  <c:v>2.0020020020019569E-3</c:v>
                </c:pt>
                <c:pt idx="149">
                  <c:v>-1.9980019980019303E-3</c:v>
                </c:pt>
                <c:pt idx="150">
                  <c:v>-1.0010010010010895E-3</c:v>
                </c:pt>
                <c:pt idx="151">
                  <c:v>-1.0020040080159776E-3</c:v>
                </c:pt>
                <c:pt idx="152">
                  <c:v>-2.0060180541625616E-3</c:v>
                </c:pt>
                <c:pt idx="153">
                  <c:v>8.040201005025116E-3</c:v>
                </c:pt>
                <c:pt idx="154">
                  <c:v>6.9790628115653508E-3</c:v>
                </c:pt>
                <c:pt idx="155">
                  <c:v>-2.9702970297029729E-3</c:v>
                </c:pt>
                <c:pt idx="156">
                  <c:v>4.9652432969216065E-3</c:v>
                </c:pt>
                <c:pt idx="157">
                  <c:v>-1.9762845849802257E-3</c:v>
                </c:pt>
                <c:pt idx="158">
                  <c:v>-3.9603960396039639E-3</c:v>
                </c:pt>
                <c:pt idx="159">
                  <c:v>1.9880715705766772E-3</c:v>
                </c:pt>
                <c:pt idx="160">
                  <c:v>1.9841269841269771E-3</c:v>
                </c:pt>
                <c:pt idx="161">
                  <c:v>-9.9009900990099098E-3</c:v>
                </c:pt>
                <c:pt idx="162">
                  <c:v>1.0000000000000009E-2</c:v>
                </c:pt>
                <c:pt idx="163">
                  <c:v>9.9009900990099098E-4</c:v>
                </c:pt>
                <c:pt idx="164">
                  <c:v>9.8911968348169843E-4</c:v>
                </c:pt>
                <c:pt idx="165">
                  <c:v>0</c:v>
                </c:pt>
                <c:pt idx="166">
                  <c:v>-9.8814229249022389E-4</c:v>
                </c:pt>
                <c:pt idx="167">
                  <c:v>-9.8911968348169843E-3</c:v>
                </c:pt>
                <c:pt idx="168">
                  <c:v>1.0989010989011172E-2</c:v>
                </c:pt>
                <c:pt idx="169">
                  <c:v>6.9169960474309011E-3</c:v>
                </c:pt>
                <c:pt idx="170">
                  <c:v>0</c:v>
                </c:pt>
                <c:pt idx="171">
                  <c:v>1.9627085377820208E-3</c:v>
                </c:pt>
                <c:pt idx="172">
                  <c:v>2.9382957884427352E-3</c:v>
                </c:pt>
                <c:pt idx="173">
                  <c:v>2.9296875E-3</c:v>
                </c:pt>
                <c:pt idx="174">
                  <c:v>-3.894839337877376E-3</c:v>
                </c:pt>
                <c:pt idx="175">
                  <c:v>0</c:v>
                </c:pt>
                <c:pt idx="176">
                  <c:v>0</c:v>
                </c:pt>
                <c:pt idx="177">
                  <c:v>8.7976539589442737E-3</c:v>
                </c:pt>
                <c:pt idx="178">
                  <c:v>-3.8759689922480689E-3</c:v>
                </c:pt>
                <c:pt idx="179">
                  <c:v>-3.8910505836574627E-3</c:v>
                </c:pt>
                <c:pt idx="180">
                  <c:v>-4.8828125E-3</c:v>
                </c:pt>
                <c:pt idx="181">
                  <c:v>2.9440628066732533E-3</c:v>
                </c:pt>
                <c:pt idx="182">
                  <c:v>0</c:v>
                </c:pt>
                <c:pt idx="183">
                  <c:v>0</c:v>
                </c:pt>
                <c:pt idx="184">
                  <c:v>-2.9354207436398383E-3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'IPI Grandes Grupos'!$D$15</c:f>
              <c:strCache>
                <c:ptCount val="1"/>
                <c:pt idx="0">
                  <c:v>Mining</c:v>
                </c:pt>
              </c:strCache>
            </c:strRef>
          </c:tx>
          <c:spPr>
            <a:ln w="1905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'IPI Grandes Grupos'!$A$18:$A$199</c:f>
              <c:numCache>
                <c:formatCode>m/d/yyyy</c:formatCode>
                <c:ptCount val="18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</c:numCache>
            </c:numRef>
          </c:cat>
          <c:val>
            <c:numRef>
              <c:f>'IPI Grandes Grupos'!$K$18:$K$202</c:f>
              <c:numCache>
                <c:formatCode>0.0%</c:formatCode>
                <c:ptCount val="185"/>
                <c:pt idx="0">
                  <c:v>4.5300113250283935E-3</c:v>
                </c:pt>
                <c:pt idx="1">
                  <c:v>1.1273957158962844E-2</c:v>
                </c:pt>
                <c:pt idx="2">
                  <c:v>-1.1148272017837191E-2</c:v>
                </c:pt>
                <c:pt idx="3">
                  <c:v>-2.2547914317926354E-3</c:v>
                </c:pt>
                <c:pt idx="4">
                  <c:v>6.7796610169490457E-3</c:v>
                </c:pt>
                <c:pt idx="5">
                  <c:v>0</c:v>
                </c:pt>
                <c:pt idx="6">
                  <c:v>7.8563411896745983E-3</c:v>
                </c:pt>
                <c:pt idx="7">
                  <c:v>-4.4543429844097204E-3</c:v>
                </c:pt>
                <c:pt idx="8">
                  <c:v>6.7114093959730337E-3</c:v>
                </c:pt>
                <c:pt idx="9">
                  <c:v>-7.7777777777777724E-3</c:v>
                </c:pt>
                <c:pt idx="10">
                  <c:v>-1.1198208286673506E-3</c:v>
                </c:pt>
                <c:pt idx="11">
                  <c:v>2.2421524663678305E-3</c:v>
                </c:pt>
                <c:pt idx="12">
                  <c:v>1.1185682326621871E-2</c:v>
                </c:pt>
                <c:pt idx="13">
                  <c:v>0</c:v>
                </c:pt>
                <c:pt idx="14">
                  <c:v>3.3185840707963266E-3</c:v>
                </c:pt>
                <c:pt idx="15">
                  <c:v>0</c:v>
                </c:pt>
                <c:pt idx="16">
                  <c:v>-9.9228224917310426E-3</c:v>
                </c:pt>
                <c:pt idx="17">
                  <c:v>-4.4543429844097204E-3</c:v>
                </c:pt>
                <c:pt idx="18">
                  <c:v>0</c:v>
                </c:pt>
                <c:pt idx="19">
                  <c:v>0</c:v>
                </c:pt>
                <c:pt idx="20">
                  <c:v>-4.4742729306488371E-3</c:v>
                </c:pt>
                <c:pt idx="21">
                  <c:v>-7.8651685393258397E-3</c:v>
                </c:pt>
                <c:pt idx="22">
                  <c:v>-1.1325028312570762E-2</c:v>
                </c:pt>
                <c:pt idx="23">
                  <c:v>-8.0183276059565545E-3</c:v>
                </c:pt>
                <c:pt idx="24">
                  <c:v>-4.6189376443417363E-3</c:v>
                </c:pt>
                <c:pt idx="25">
                  <c:v>-1.2761020881670637E-2</c:v>
                </c:pt>
                <c:pt idx="26">
                  <c:v>1.175088131609936E-3</c:v>
                </c:pt>
                <c:pt idx="27">
                  <c:v>9.3896713615022609E-3</c:v>
                </c:pt>
                <c:pt idx="28">
                  <c:v>0</c:v>
                </c:pt>
                <c:pt idx="29">
                  <c:v>-5.8139534883721034E-3</c:v>
                </c:pt>
                <c:pt idx="30">
                  <c:v>4.6783625730995038E-3</c:v>
                </c:pt>
                <c:pt idx="31">
                  <c:v>-2.0954598370198085E-2</c:v>
                </c:pt>
                <c:pt idx="32">
                  <c:v>-1.7835909631391256E-2</c:v>
                </c:pt>
                <c:pt idx="33">
                  <c:v>2.6634382566586012E-2</c:v>
                </c:pt>
                <c:pt idx="34">
                  <c:v>4.7169811320755262E-3</c:v>
                </c:pt>
                <c:pt idx="35">
                  <c:v>3.5211267605632646E-3</c:v>
                </c:pt>
                <c:pt idx="36">
                  <c:v>1.1695906432747094E-3</c:v>
                </c:pt>
                <c:pt idx="37">
                  <c:v>-1.1682242990653791E-3</c:v>
                </c:pt>
                <c:pt idx="38">
                  <c:v>-2.3391812865497519E-3</c:v>
                </c:pt>
                <c:pt idx="39">
                  <c:v>-5.8616647127783805E-3</c:v>
                </c:pt>
                <c:pt idx="40">
                  <c:v>1.1792452830190481E-3</c:v>
                </c:pt>
                <c:pt idx="41">
                  <c:v>-4.7114252061248862E-3</c:v>
                </c:pt>
                <c:pt idx="42">
                  <c:v>1.4201183431952646E-2</c:v>
                </c:pt>
                <c:pt idx="43">
                  <c:v>5.834305717619559E-3</c:v>
                </c:pt>
                <c:pt idx="44">
                  <c:v>-1.1600928074246841E-3</c:v>
                </c:pt>
                <c:pt idx="45">
                  <c:v>-5.807200929152101E-3</c:v>
                </c:pt>
                <c:pt idx="46">
                  <c:v>-1.1682242990653791E-3</c:v>
                </c:pt>
                <c:pt idx="47">
                  <c:v>8.1871345029240761E-3</c:v>
                </c:pt>
                <c:pt idx="48">
                  <c:v>-1.044083526682138E-2</c:v>
                </c:pt>
                <c:pt idx="49">
                  <c:v>2.3446658851113966E-3</c:v>
                </c:pt>
                <c:pt idx="50">
                  <c:v>-3.5087719298245723E-3</c:v>
                </c:pt>
                <c:pt idx="51">
                  <c:v>-3.5211267605633756E-3</c:v>
                </c:pt>
                <c:pt idx="52">
                  <c:v>-1.1778563015313326E-3</c:v>
                </c:pt>
                <c:pt idx="53">
                  <c:v>1.7688679245283057E-2</c:v>
                </c:pt>
                <c:pt idx="54">
                  <c:v>-9.2699884125144738E-3</c:v>
                </c:pt>
                <c:pt idx="55">
                  <c:v>-2.8070175438596578E-2</c:v>
                </c:pt>
                <c:pt idx="56">
                  <c:v>1.2033694344163681E-2</c:v>
                </c:pt>
                <c:pt idx="57">
                  <c:v>2.2592152199762294E-2</c:v>
                </c:pt>
                <c:pt idx="58">
                  <c:v>-1.1627906976743319E-3</c:v>
                </c:pt>
                <c:pt idx="59">
                  <c:v>0</c:v>
                </c:pt>
                <c:pt idx="60">
                  <c:v>1.1641443538998875E-2</c:v>
                </c:pt>
                <c:pt idx="61">
                  <c:v>-2.3014959723820505E-3</c:v>
                </c:pt>
                <c:pt idx="62">
                  <c:v>3.4602076124568004E-3</c:v>
                </c:pt>
                <c:pt idx="63">
                  <c:v>-1.0344827586206917E-2</c:v>
                </c:pt>
                <c:pt idx="64">
                  <c:v>0</c:v>
                </c:pt>
                <c:pt idx="65">
                  <c:v>-3.4843205574912606E-3</c:v>
                </c:pt>
                <c:pt idx="66">
                  <c:v>-5.8275058275057967E-3</c:v>
                </c:pt>
                <c:pt idx="67">
                  <c:v>-9.6131301289566262E-2</c:v>
                </c:pt>
                <c:pt idx="68">
                  <c:v>2.2049286640726473E-2</c:v>
                </c:pt>
                <c:pt idx="69">
                  <c:v>4.1878172588832419E-2</c:v>
                </c:pt>
                <c:pt idx="70">
                  <c:v>1.705237515225333E-2</c:v>
                </c:pt>
                <c:pt idx="71">
                  <c:v>2.1556886227544814E-2</c:v>
                </c:pt>
                <c:pt idx="72">
                  <c:v>-5.8616647127783805E-3</c:v>
                </c:pt>
                <c:pt idx="73">
                  <c:v>1.1792452830190481E-3</c:v>
                </c:pt>
                <c:pt idx="74">
                  <c:v>8.2449941107183289E-3</c:v>
                </c:pt>
                <c:pt idx="75">
                  <c:v>8.1775700934578754E-3</c:v>
                </c:pt>
                <c:pt idx="76">
                  <c:v>4.6349942062573479E-3</c:v>
                </c:pt>
                <c:pt idx="77">
                  <c:v>4.6136101499423265E-3</c:v>
                </c:pt>
                <c:pt idx="78">
                  <c:v>-3.4443168771526311E-3</c:v>
                </c:pt>
                <c:pt idx="79">
                  <c:v>4.6082949308756671E-3</c:v>
                </c:pt>
                <c:pt idx="80">
                  <c:v>3.4403669724769603E-3</c:v>
                </c:pt>
                <c:pt idx="81">
                  <c:v>-1.371428571428579E-2</c:v>
                </c:pt>
                <c:pt idx="82">
                  <c:v>1.7381228273464666E-2</c:v>
                </c:pt>
                <c:pt idx="83">
                  <c:v>-2.3917995444191265E-2</c:v>
                </c:pt>
                <c:pt idx="84">
                  <c:v>1.0501750291715295E-2</c:v>
                </c:pt>
                <c:pt idx="85">
                  <c:v>0</c:v>
                </c:pt>
                <c:pt idx="86">
                  <c:v>2.3094688221709792E-3</c:v>
                </c:pt>
                <c:pt idx="87">
                  <c:v>6.9124423963133896E-3</c:v>
                </c:pt>
                <c:pt idx="88">
                  <c:v>-4.5766590389016981E-3</c:v>
                </c:pt>
                <c:pt idx="89">
                  <c:v>-1.1494252873562871E-3</c:v>
                </c:pt>
                <c:pt idx="90">
                  <c:v>2.3014959723819395E-3</c:v>
                </c:pt>
                <c:pt idx="91">
                  <c:v>0</c:v>
                </c:pt>
                <c:pt idx="92">
                  <c:v>-1.1481056257175437E-3</c:v>
                </c:pt>
                <c:pt idx="93">
                  <c:v>1.0344827586207028E-2</c:v>
                </c:pt>
                <c:pt idx="94">
                  <c:v>6.8259385665527805E-3</c:v>
                </c:pt>
                <c:pt idx="95">
                  <c:v>-4.5197740112995488E-3</c:v>
                </c:pt>
                <c:pt idx="96">
                  <c:v>1.1350737797957144E-3</c:v>
                </c:pt>
                <c:pt idx="97">
                  <c:v>5.6689342403628551E-3</c:v>
                </c:pt>
                <c:pt idx="98">
                  <c:v>3.3821871476888976E-3</c:v>
                </c:pt>
                <c:pt idx="99">
                  <c:v>-1.1235955056179137E-3</c:v>
                </c:pt>
                <c:pt idx="100">
                  <c:v>6.7491563554555878E-3</c:v>
                </c:pt>
                <c:pt idx="101">
                  <c:v>2.4581005586592264E-2</c:v>
                </c:pt>
                <c:pt idx="102">
                  <c:v>-1.5267175572519109E-2</c:v>
                </c:pt>
                <c:pt idx="103">
                  <c:v>-0.11295681063122931</c:v>
                </c:pt>
                <c:pt idx="104">
                  <c:v>8.4893882646691843E-2</c:v>
                </c:pt>
                <c:pt idx="105">
                  <c:v>2.1864211737629313E-2</c:v>
                </c:pt>
                <c:pt idx="106">
                  <c:v>-2.0270270270270285E-2</c:v>
                </c:pt>
                <c:pt idx="107">
                  <c:v>-6.8965517241378338E-3</c:v>
                </c:pt>
                <c:pt idx="108">
                  <c:v>-1.3888888888888951E-2</c:v>
                </c:pt>
                <c:pt idx="109">
                  <c:v>-2.2300469483568119E-2</c:v>
                </c:pt>
                <c:pt idx="110">
                  <c:v>-1.5606242496998712E-2</c:v>
                </c:pt>
                <c:pt idx="111">
                  <c:v>-3.6585365853658569E-3</c:v>
                </c:pt>
                <c:pt idx="112">
                  <c:v>-3.6719706242349659E-3</c:v>
                </c:pt>
                <c:pt idx="113">
                  <c:v>1.1056511056510843E-2</c:v>
                </c:pt>
                <c:pt idx="114">
                  <c:v>9.7205346294044759E-3</c:v>
                </c:pt>
                <c:pt idx="115">
                  <c:v>0</c:v>
                </c:pt>
                <c:pt idx="116">
                  <c:v>-4.8134777376653837E-3</c:v>
                </c:pt>
                <c:pt idx="117">
                  <c:v>0</c:v>
                </c:pt>
                <c:pt idx="118">
                  <c:v>-9.6735187424424884E-3</c:v>
                </c:pt>
                <c:pt idx="119">
                  <c:v>2.0757020757020683E-2</c:v>
                </c:pt>
                <c:pt idx="120">
                  <c:v>1.9138755980861344E-2</c:v>
                </c:pt>
                <c:pt idx="121">
                  <c:v>1.0563380281690016E-2</c:v>
                </c:pt>
                <c:pt idx="122">
                  <c:v>6.9686411149827432E-3</c:v>
                </c:pt>
                <c:pt idx="123">
                  <c:v>0</c:v>
                </c:pt>
                <c:pt idx="124">
                  <c:v>2.3068050749712743E-3</c:v>
                </c:pt>
                <c:pt idx="125">
                  <c:v>6.9044879171460405E-3</c:v>
                </c:pt>
                <c:pt idx="126">
                  <c:v>1.4857142857142902E-2</c:v>
                </c:pt>
                <c:pt idx="127">
                  <c:v>1.4639639639639546E-2</c:v>
                </c:pt>
                <c:pt idx="128">
                  <c:v>1.1098779134295356E-3</c:v>
                </c:pt>
                <c:pt idx="129">
                  <c:v>-7.7605321507761005E-3</c:v>
                </c:pt>
                <c:pt idx="130">
                  <c:v>4.4692737430167551E-3</c:v>
                </c:pt>
                <c:pt idx="131">
                  <c:v>-1.1123470522803602E-3</c:v>
                </c:pt>
                <c:pt idx="132">
                  <c:v>-2.1158129175946505E-2</c:v>
                </c:pt>
                <c:pt idx="133">
                  <c:v>3.6405005688282088E-2</c:v>
                </c:pt>
                <c:pt idx="134">
                  <c:v>5.4884742041712009E-3</c:v>
                </c:pt>
                <c:pt idx="135">
                  <c:v>1.0917030567685559E-2</c:v>
                </c:pt>
                <c:pt idx="136">
                  <c:v>4.3196544276458138E-3</c:v>
                </c:pt>
                <c:pt idx="137">
                  <c:v>-5.3763440860215006E-3</c:v>
                </c:pt>
                <c:pt idx="138">
                  <c:v>1.8378378378378413E-2</c:v>
                </c:pt>
                <c:pt idx="139">
                  <c:v>-7.4309978768577478E-3</c:v>
                </c:pt>
                <c:pt idx="140">
                  <c:v>2.3529411764706021E-2</c:v>
                </c:pt>
                <c:pt idx="141">
                  <c:v>1.0449320794148287E-2</c:v>
                </c:pt>
                <c:pt idx="142">
                  <c:v>9.3071354705274167E-3</c:v>
                </c:pt>
                <c:pt idx="143">
                  <c:v>1.3319672131147708E-2</c:v>
                </c:pt>
                <c:pt idx="144">
                  <c:v>-2.0222446916077219E-3</c:v>
                </c:pt>
                <c:pt idx="145">
                  <c:v>-3.0395136778115228E-3</c:v>
                </c:pt>
                <c:pt idx="146">
                  <c:v>2.0325203252031798E-3</c:v>
                </c:pt>
                <c:pt idx="147">
                  <c:v>4.0567951318459805E-3</c:v>
                </c:pt>
                <c:pt idx="148">
                  <c:v>4.0404040404040664E-3</c:v>
                </c:pt>
                <c:pt idx="149">
                  <c:v>1.0060362173038184E-2</c:v>
                </c:pt>
                <c:pt idx="150">
                  <c:v>-9.960159362549792E-3</c:v>
                </c:pt>
                <c:pt idx="151">
                  <c:v>1.1066398390342069E-2</c:v>
                </c:pt>
                <c:pt idx="152">
                  <c:v>1.4925373134328401E-2</c:v>
                </c:pt>
                <c:pt idx="153">
                  <c:v>2.9411764705882248E-3</c:v>
                </c:pt>
                <c:pt idx="154">
                  <c:v>0</c:v>
                </c:pt>
                <c:pt idx="155">
                  <c:v>9.7751710654936375E-4</c:v>
                </c:pt>
                <c:pt idx="156">
                  <c:v>8.7890625E-3</c:v>
                </c:pt>
                <c:pt idx="157">
                  <c:v>4.8402710551791461E-3</c:v>
                </c:pt>
                <c:pt idx="158">
                  <c:v>9.633911368015502E-3</c:v>
                </c:pt>
                <c:pt idx="159">
                  <c:v>1.9083969465649719E-3</c:v>
                </c:pt>
                <c:pt idx="160">
                  <c:v>6.6666666666665986E-3</c:v>
                </c:pt>
                <c:pt idx="161">
                  <c:v>1.0406811731314969E-2</c:v>
                </c:pt>
                <c:pt idx="162">
                  <c:v>3.7453183520599342E-3</c:v>
                </c:pt>
                <c:pt idx="163">
                  <c:v>1.3059701492537323E-2</c:v>
                </c:pt>
                <c:pt idx="164">
                  <c:v>-1.4732965009208066E-2</c:v>
                </c:pt>
                <c:pt idx="165">
                  <c:v>1.2149532710280297E-2</c:v>
                </c:pt>
                <c:pt idx="166">
                  <c:v>2.7700831024930483E-3</c:v>
                </c:pt>
                <c:pt idx="167">
                  <c:v>1.0128913443830712E-2</c:v>
                </c:pt>
                <c:pt idx="168">
                  <c:v>1.6408386508659945E-2</c:v>
                </c:pt>
                <c:pt idx="169">
                  <c:v>1.883408071748871E-2</c:v>
                </c:pt>
                <c:pt idx="170">
                  <c:v>2.2887323943661997E-2</c:v>
                </c:pt>
                <c:pt idx="171">
                  <c:v>6.8846815834766595E-3</c:v>
                </c:pt>
                <c:pt idx="172">
                  <c:v>1.2820512820512775E-2</c:v>
                </c:pt>
                <c:pt idx="173">
                  <c:v>4.2194092827003704E-3</c:v>
                </c:pt>
                <c:pt idx="174">
                  <c:v>5.0420168067226712E-3</c:v>
                </c:pt>
                <c:pt idx="175">
                  <c:v>6.6889632107023367E-3</c:v>
                </c:pt>
                <c:pt idx="176">
                  <c:v>8.3056478405318934E-4</c:v>
                </c:pt>
                <c:pt idx="177">
                  <c:v>-4.1493775933609811E-3</c:v>
                </c:pt>
                <c:pt idx="178">
                  <c:v>1.5833333333333366E-2</c:v>
                </c:pt>
                <c:pt idx="179">
                  <c:v>-2.2969647251845915E-2</c:v>
                </c:pt>
                <c:pt idx="180">
                  <c:v>-1.5113350125944613E-2</c:v>
                </c:pt>
                <c:pt idx="181">
                  <c:v>-1.5345268542199419E-2</c:v>
                </c:pt>
                <c:pt idx="182">
                  <c:v>-1.2121212121212199E-2</c:v>
                </c:pt>
                <c:pt idx="183">
                  <c:v>-1.6652059596844793E-2</c:v>
                </c:pt>
                <c:pt idx="184">
                  <c:v>-9.8039215686275272E-3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'IPI Grandes Grupos'!$E$15</c:f>
              <c:strCache>
                <c:ptCount val="1"/>
                <c:pt idx="0">
                  <c:v> Utilities</c:v>
                </c:pt>
              </c:strCache>
            </c:strRef>
          </c:tx>
          <c:spPr>
            <a:ln w="19050"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'IPI Grandes Grupos'!$A$18:$A$199</c:f>
              <c:numCache>
                <c:formatCode>m/d/yyyy</c:formatCode>
                <c:ptCount val="18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</c:numCache>
            </c:numRef>
          </c:cat>
          <c:val>
            <c:numRef>
              <c:f>'IPI Grandes Grupos'!$L$18:$L$202</c:f>
              <c:numCache>
                <c:formatCode>0.0%</c:formatCode>
                <c:ptCount val="185"/>
                <c:pt idx="0">
                  <c:v>1.3407821229050265E-2</c:v>
                </c:pt>
                <c:pt idx="1">
                  <c:v>-2.6460859977949336E-2</c:v>
                </c:pt>
                <c:pt idx="2">
                  <c:v>2.0385050962627327E-2</c:v>
                </c:pt>
                <c:pt idx="3">
                  <c:v>3.8845726970033301E-2</c:v>
                </c:pt>
                <c:pt idx="4">
                  <c:v>-1.4957264957264904E-2</c:v>
                </c:pt>
                <c:pt idx="5">
                  <c:v>-3.0368763557483747E-2</c:v>
                </c:pt>
                <c:pt idx="6">
                  <c:v>2.6845637583892579E-2</c:v>
                </c:pt>
                <c:pt idx="7">
                  <c:v>9.8039215686274161E-3</c:v>
                </c:pt>
                <c:pt idx="8">
                  <c:v>-1.2944983818770295E-2</c:v>
                </c:pt>
                <c:pt idx="9">
                  <c:v>3.4972677595628499E-2</c:v>
                </c:pt>
                <c:pt idx="10">
                  <c:v>2.3231256599788752E-2</c:v>
                </c:pt>
                <c:pt idx="11">
                  <c:v>-2.1671826625387136E-2</c:v>
                </c:pt>
                <c:pt idx="12">
                  <c:v>-1.8987341772151889E-2</c:v>
                </c:pt>
                <c:pt idx="13">
                  <c:v>-4.3010752688172893E-3</c:v>
                </c:pt>
                <c:pt idx="14">
                  <c:v>-6.4794816414686096E-3</c:v>
                </c:pt>
                <c:pt idx="15">
                  <c:v>-5.4347826086956763E-3</c:v>
                </c:pt>
                <c:pt idx="16">
                  <c:v>2.1857923497268228E-3</c:v>
                </c:pt>
                <c:pt idx="17">
                  <c:v>-1.7448200654307633E-2</c:v>
                </c:pt>
                <c:pt idx="18">
                  <c:v>2.3307436182020025E-2</c:v>
                </c:pt>
                <c:pt idx="19">
                  <c:v>-1.7353579175705125E-2</c:v>
                </c:pt>
                <c:pt idx="20">
                  <c:v>8.8300220750552327E-3</c:v>
                </c:pt>
                <c:pt idx="21">
                  <c:v>-2.1881838074398252E-2</c:v>
                </c:pt>
                <c:pt idx="22">
                  <c:v>-1.2304250559284191E-2</c:v>
                </c:pt>
                <c:pt idx="23">
                  <c:v>1.9252548131370339E-2</c:v>
                </c:pt>
                <c:pt idx="24">
                  <c:v>5.5555555555555358E-3</c:v>
                </c:pt>
                <c:pt idx="25">
                  <c:v>2.6519337016574607E-2</c:v>
                </c:pt>
                <c:pt idx="26">
                  <c:v>2.3681377825618855E-2</c:v>
                </c:pt>
                <c:pt idx="27">
                  <c:v>-7.3606729758147749E-3</c:v>
                </c:pt>
                <c:pt idx="28">
                  <c:v>0</c:v>
                </c:pt>
                <c:pt idx="29">
                  <c:v>1.1652542372881269E-2</c:v>
                </c:pt>
                <c:pt idx="30">
                  <c:v>-1.8848167539266991E-2</c:v>
                </c:pt>
                <c:pt idx="31">
                  <c:v>1.7075773745997891E-2</c:v>
                </c:pt>
                <c:pt idx="32">
                  <c:v>1.1542497376705319E-2</c:v>
                </c:pt>
                <c:pt idx="33">
                  <c:v>-4.1493775933610921E-3</c:v>
                </c:pt>
                <c:pt idx="34">
                  <c:v>-9.3750000000000222E-3</c:v>
                </c:pt>
                <c:pt idx="35">
                  <c:v>1.577287066246047E-2</c:v>
                </c:pt>
                <c:pt idx="36">
                  <c:v>2.1739130434782705E-2</c:v>
                </c:pt>
                <c:pt idx="37">
                  <c:v>-3.4447821681864332E-2</c:v>
                </c:pt>
                <c:pt idx="38">
                  <c:v>0</c:v>
                </c:pt>
                <c:pt idx="39">
                  <c:v>-1.0493179433367361E-3</c:v>
                </c:pt>
                <c:pt idx="40">
                  <c:v>-2.8361344537815136E-2</c:v>
                </c:pt>
                <c:pt idx="41">
                  <c:v>3.2432432432432323E-2</c:v>
                </c:pt>
                <c:pt idx="42">
                  <c:v>5.2356020942407877E-3</c:v>
                </c:pt>
                <c:pt idx="43">
                  <c:v>-9.3750000000000222E-3</c:v>
                </c:pt>
                <c:pt idx="44">
                  <c:v>5.2576235541534899E-3</c:v>
                </c:pt>
                <c:pt idx="45">
                  <c:v>2.0920502092049986E-3</c:v>
                </c:pt>
                <c:pt idx="46">
                  <c:v>1.1482254697286143E-2</c:v>
                </c:pt>
                <c:pt idx="47">
                  <c:v>1.754385964912264E-2</c:v>
                </c:pt>
                <c:pt idx="48">
                  <c:v>1.1156186612576224E-2</c:v>
                </c:pt>
                <c:pt idx="49">
                  <c:v>-4.112337011033107E-2</c:v>
                </c:pt>
                <c:pt idx="50">
                  <c:v>1.5690376569037712E-2</c:v>
                </c:pt>
                <c:pt idx="51">
                  <c:v>1.8537590113285374E-2</c:v>
                </c:pt>
                <c:pt idx="52">
                  <c:v>-2.3255813953488524E-2</c:v>
                </c:pt>
                <c:pt idx="53">
                  <c:v>-1.3457556935817738E-2</c:v>
                </c:pt>
                <c:pt idx="54">
                  <c:v>-2.3084994753410304E-2</c:v>
                </c:pt>
                <c:pt idx="55">
                  <c:v>4.081632653061229E-2</c:v>
                </c:pt>
                <c:pt idx="56">
                  <c:v>2.0639834881319707E-3</c:v>
                </c:pt>
                <c:pt idx="57">
                  <c:v>3.08959835221434E-3</c:v>
                </c:pt>
                <c:pt idx="58">
                  <c:v>1.7453798767967044E-2</c:v>
                </c:pt>
                <c:pt idx="59">
                  <c:v>-1.5136226034308753E-2</c:v>
                </c:pt>
                <c:pt idx="60">
                  <c:v>-1.1270491803278659E-2</c:v>
                </c:pt>
                <c:pt idx="61">
                  <c:v>2.9015544041450791E-2</c:v>
                </c:pt>
                <c:pt idx="62">
                  <c:v>-1.8126888217522619E-2</c:v>
                </c:pt>
                <c:pt idx="63">
                  <c:v>-1.0256410256409554E-3</c:v>
                </c:pt>
                <c:pt idx="64">
                  <c:v>3.0800821355236208E-2</c:v>
                </c:pt>
                <c:pt idx="65">
                  <c:v>1.9920318725097363E-3</c:v>
                </c:pt>
                <c:pt idx="66">
                  <c:v>-3.9761431411530213E-3</c:v>
                </c:pt>
                <c:pt idx="67">
                  <c:v>1.1976047904191711E-2</c:v>
                </c:pt>
                <c:pt idx="68">
                  <c:v>-1.8737672583826526E-2</c:v>
                </c:pt>
                <c:pt idx="69">
                  <c:v>-9.0452261306532833E-3</c:v>
                </c:pt>
                <c:pt idx="70">
                  <c:v>3.0425963488843744E-2</c:v>
                </c:pt>
                <c:pt idx="71">
                  <c:v>-8.0708661417322691E-2</c:v>
                </c:pt>
                <c:pt idx="72">
                  <c:v>3.8543897216273937E-2</c:v>
                </c:pt>
                <c:pt idx="73">
                  <c:v>2.4742268041237248E-2</c:v>
                </c:pt>
                <c:pt idx="74">
                  <c:v>-9.0543259557344102E-3</c:v>
                </c:pt>
                <c:pt idx="75">
                  <c:v>1.3197969543147225E-2</c:v>
                </c:pt>
                <c:pt idx="76">
                  <c:v>5.0100200400802208E-3</c:v>
                </c:pt>
                <c:pt idx="77">
                  <c:v>1.5952143569292199E-2</c:v>
                </c:pt>
                <c:pt idx="78">
                  <c:v>-8.8321884200196488E-3</c:v>
                </c:pt>
                <c:pt idx="79">
                  <c:v>-3.0693069306930609E-2</c:v>
                </c:pt>
                <c:pt idx="80">
                  <c:v>2.0429009193054126E-2</c:v>
                </c:pt>
                <c:pt idx="81">
                  <c:v>4.0040040040039138E-3</c:v>
                </c:pt>
                <c:pt idx="82">
                  <c:v>-3.1904287138584286E-2</c:v>
                </c:pt>
                <c:pt idx="83">
                  <c:v>2.2657054582904346E-2</c:v>
                </c:pt>
                <c:pt idx="84">
                  <c:v>6.1430010070493646E-2</c:v>
                </c:pt>
                <c:pt idx="85">
                  <c:v>-4.7438330170778031E-2</c:v>
                </c:pt>
                <c:pt idx="86">
                  <c:v>1.5936254980079667E-2</c:v>
                </c:pt>
                <c:pt idx="87">
                  <c:v>1.9607843137254832E-3</c:v>
                </c:pt>
                <c:pt idx="88">
                  <c:v>-1.7612524461839474E-2</c:v>
                </c:pt>
                <c:pt idx="89">
                  <c:v>-9.960159362549792E-3</c:v>
                </c:pt>
                <c:pt idx="90">
                  <c:v>4.6277665995975825E-2</c:v>
                </c:pt>
                <c:pt idx="91">
                  <c:v>9.6153846153845812E-4</c:v>
                </c:pt>
                <c:pt idx="92">
                  <c:v>-1.2487992315081575E-2</c:v>
                </c:pt>
                <c:pt idx="93">
                  <c:v>9.7276264591439343E-4</c:v>
                </c:pt>
                <c:pt idx="94">
                  <c:v>-1.9436345966958202E-2</c:v>
                </c:pt>
                <c:pt idx="95">
                  <c:v>1.2884043607532147E-2</c:v>
                </c:pt>
                <c:pt idx="96">
                  <c:v>1.3698630136986134E-2</c:v>
                </c:pt>
                <c:pt idx="97">
                  <c:v>-8.6872586872586144E-3</c:v>
                </c:pt>
                <c:pt idx="98">
                  <c:v>9.7370983446931625E-4</c:v>
                </c:pt>
                <c:pt idx="99">
                  <c:v>-1.1673151750972832E-2</c:v>
                </c:pt>
                <c:pt idx="100">
                  <c:v>1.4763779527559029E-2</c:v>
                </c:pt>
                <c:pt idx="101">
                  <c:v>-1.2609117361784605E-2</c:v>
                </c:pt>
                <c:pt idx="102">
                  <c:v>-3.7328094302554016E-2</c:v>
                </c:pt>
                <c:pt idx="103">
                  <c:v>2.0408163265306145E-2</c:v>
                </c:pt>
                <c:pt idx="104">
                  <c:v>6.0000000000000053E-3</c:v>
                </c:pt>
                <c:pt idx="105">
                  <c:v>1.3916500994035852E-2</c:v>
                </c:pt>
                <c:pt idx="106">
                  <c:v>-3.9215686274510775E-3</c:v>
                </c:pt>
                <c:pt idx="107">
                  <c:v>-9.8425196850393526E-4</c:v>
                </c:pt>
                <c:pt idx="108">
                  <c:v>-2.8571428571428581E-2</c:v>
                </c:pt>
                <c:pt idx="109">
                  <c:v>1.3184584178498993E-2</c:v>
                </c:pt>
                <c:pt idx="110">
                  <c:v>-4.0040040040040248E-3</c:v>
                </c:pt>
                <c:pt idx="111">
                  <c:v>-1.4070351758794009E-2</c:v>
                </c:pt>
                <c:pt idx="112">
                  <c:v>-9.1743119266054496E-3</c:v>
                </c:pt>
                <c:pt idx="113">
                  <c:v>-1.2345679012345734E-2</c:v>
                </c:pt>
                <c:pt idx="114">
                  <c:v>1.0416666666666741E-2</c:v>
                </c:pt>
                <c:pt idx="115">
                  <c:v>1.134020618556697E-2</c:v>
                </c:pt>
                <c:pt idx="116">
                  <c:v>2.2426095820591296E-2</c:v>
                </c:pt>
                <c:pt idx="117">
                  <c:v>-2.9910269192422678E-2</c:v>
                </c:pt>
                <c:pt idx="118">
                  <c:v>5.3442959917780142E-2</c:v>
                </c:pt>
                <c:pt idx="119">
                  <c:v>4.8780487804878092E-3</c:v>
                </c:pt>
                <c:pt idx="120">
                  <c:v>1.4563106796116498E-2</c:v>
                </c:pt>
                <c:pt idx="121">
                  <c:v>-3.349282296650713E-2</c:v>
                </c:pt>
                <c:pt idx="122">
                  <c:v>-2.9702970297029729E-2</c:v>
                </c:pt>
                <c:pt idx="123">
                  <c:v>4.1836734693877498E-2</c:v>
                </c:pt>
                <c:pt idx="124">
                  <c:v>1.9588638589618013E-2</c:v>
                </c:pt>
                <c:pt idx="125">
                  <c:v>-8.6455331412103043E-3</c:v>
                </c:pt>
                <c:pt idx="126">
                  <c:v>2.9069767441860517E-3</c:v>
                </c:pt>
                <c:pt idx="127">
                  <c:v>9.6618357487909812E-4</c:v>
                </c:pt>
                <c:pt idx="128">
                  <c:v>-3.3783783783783772E-2</c:v>
                </c:pt>
                <c:pt idx="129">
                  <c:v>1.3986013986013957E-2</c:v>
                </c:pt>
                <c:pt idx="130">
                  <c:v>5.123152709359613E-2</c:v>
                </c:pt>
                <c:pt idx="131">
                  <c:v>-2.1555763823805085E-2</c:v>
                </c:pt>
                <c:pt idx="132">
                  <c:v>-1.5325670498084421E-2</c:v>
                </c:pt>
                <c:pt idx="133">
                  <c:v>-4.8638132295719672E-3</c:v>
                </c:pt>
                <c:pt idx="134">
                  <c:v>-2.9325513196480912E-3</c:v>
                </c:pt>
                <c:pt idx="135">
                  <c:v>-4.9019607843137081E-3</c:v>
                </c:pt>
                <c:pt idx="136">
                  <c:v>1.0837438423645374E-2</c:v>
                </c:pt>
                <c:pt idx="137">
                  <c:v>1.6569200779727122E-2</c:v>
                </c:pt>
                <c:pt idx="138">
                  <c:v>0</c:v>
                </c:pt>
                <c:pt idx="139">
                  <c:v>-1.7257909875359467E-2</c:v>
                </c:pt>
                <c:pt idx="140">
                  <c:v>-1.3658536585365866E-2</c:v>
                </c:pt>
                <c:pt idx="141">
                  <c:v>-4.9455984174084922E-3</c:v>
                </c:pt>
                <c:pt idx="142">
                  <c:v>-1.3916500994035741E-2</c:v>
                </c:pt>
                <c:pt idx="143">
                  <c:v>-2.7217741935483875E-2</c:v>
                </c:pt>
                <c:pt idx="144">
                  <c:v>6.2176165803107253E-3</c:v>
                </c:pt>
                <c:pt idx="145">
                  <c:v>-1.4418125643666291E-2</c:v>
                </c:pt>
                <c:pt idx="146">
                  <c:v>3.5527690700104309E-2</c:v>
                </c:pt>
                <c:pt idx="147">
                  <c:v>4.3390514631685306E-2</c:v>
                </c:pt>
                <c:pt idx="148">
                  <c:v>-2.0309477756286332E-2</c:v>
                </c:pt>
                <c:pt idx="149">
                  <c:v>1.6781836130306038E-2</c:v>
                </c:pt>
                <c:pt idx="150">
                  <c:v>-9.7087378640776656E-3</c:v>
                </c:pt>
                <c:pt idx="151">
                  <c:v>-1.6666666666666718E-2</c:v>
                </c:pt>
                <c:pt idx="152">
                  <c:v>1.7946161515453696E-2</c:v>
                </c:pt>
                <c:pt idx="153">
                  <c:v>-1.0773751224289807E-2</c:v>
                </c:pt>
                <c:pt idx="154">
                  <c:v>-2.5742574257425654E-2</c:v>
                </c:pt>
                <c:pt idx="155">
                  <c:v>1.2195121951219301E-2</c:v>
                </c:pt>
                <c:pt idx="156">
                  <c:v>6.0240963855422436E-3</c:v>
                </c:pt>
                <c:pt idx="157">
                  <c:v>3.7924151696606678E-2</c:v>
                </c:pt>
                <c:pt idx="158">
                  <c:v>0</c:v>
                </c:pt>
                <c:pt idx="159">
                  <c:v>-2.115384615384619E-2</c:v>
                </c:pt>
                <c:pt idx="160">
                  <c:v>-9.8231827111984193E-3</c:v>
                </c:pt>
                <c:pt idx="161">
                  <c:v>-2.9761904761904656E-3</c:v>
                </c:pt>
                <c:pt idx="162">
                  <c:v>0</c:v>
                </c:pt>
                <c:pt idx="163">
                  <c:v>1.2935323383084452E-2</c:v>
                </c:pt>
                <c:pt idx="164">
                  <c:v>1.4734774066797574E-2</c:v>
                </c:pt>
                <c:pt idx="165">
                  <c:v>9.6805421103580702E-3</c:v>
                </c:pt>
                <c:pt idx="166">
                  <c:v>2.7804410354745901E-2</c:v>
                </c:pt>
                <c:pt idx="167">
                  <c:v>4.6641791044776948E-3</c:v>
                </c:pt>
                <c:pt idx="168">
                  <c:v>-1.1142061281337101E-2</c:v>
                </c:pt>
                <c:pt idx="169">
                  <c:v>-2.8169014084507005E-3</c:v>
                </c:pt>
                <c:pt idx="170">
                  <c:v>-2.5423728813559365E-2</c:v>
                </c:pt>
                <c:pt idx="171">
                  <c:v>0</c:v>
                </c:pt>
                <c:pt idx="172">
                  <c:v>-1.4492753623188359E-2</c:v>
                </c:pt>
                <c:pt idx="173">
                  <c:v>-2.4509803921568651E-2</c:v>
                </c:pt>
                <c:pt idx="174">
                  <c:v>1.0050251256281451E-2</c:v>
                </c:pt>
                <c:pt idx="175">
                  <c:v>2.0895522388059584E-2</c:v>
                </c:pt>
                <c:pt idx="176">
                  <c:v>6.8226120857699524E-3</c:v>
                </c:pt>
                <c:pt idx="177">
                  <c:v>2.7105517909002952E-2</c:v>
                </c:pt>
                <c:pt idx="178">
                  <c:v>-2.4505183788878337E-2</c:v>
                </c:pt>
                <c:pt idx="179">
                  <c:v>-9.6618357487920914E-4</c:v>
                </c:pt>
                <c:pt idx="180">
                  <c:v>4.6421663442939964E-2</c:v>
                </c:pt>
                <c:pt idx="181">
                  <c:v>-2.5878003696857665E-2</c:v>
                </c:pt>
                <c:pt idx="182">
                  <c:v>-2.2770398481973486E-2</c:v>
                </c:pt>
                <c:pt idx="183">
                  <c:v>-4.8543689320388328E-3</c:v>
                </c:pt>
                <c:pt idx="184">
                  <c:v>7.8048780487804947E-3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'IPI Grandes Grupos'!$F$15</c:f>
              <c:strCache>
                <c:ptCount val="1"/>
                <c:pt idx="0">
                  <c:v>Utilities Electric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'IPI Grandes Grupos'!$A$18:$A$199</c:f>
              <c:numCache>
                <c:formatCode>m/d/yyyy</c:formatCode>
                <c:ptCount val="18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</c:numCache>
            </c:numRef>
          </c:cat>
          <c:val>
            <c:numRef>
              <c:f>'IPI Grandes Grupos'!$M$18:$M$202</c:f>
              <c:numCache>
                <c:formatCode>0.0%</c:formatCode>
                <c:ptCount val="185"/>
                <c:pt idx="0">
                  <c:v>9.0805902383657155E-3</c:v>
                </c:pt>
                <c:pt idx="1">
                  <c:v>-1.2373453318335281E-2</c:v>
                </c:pt>
                <c:pt idx="2">
                  <c:v>1.0250569476082161E-2</c:v>
                </c:pt>
                <c:pt idx="3">
                  <c:v>3.9458850056369732E-2</c:v>
                </c:pt>
                <c:pt idx="4">
                  <c:v>-1.7353579175705125E-2</c:v>
                </c:pt>
                <c:pt idx="5">
                  <c:v>-3.2008830022074997E-2</c:v>
                </c:pt>
                <c:pt idx="6">
                  <c:v>2.3945267958950911E-2</c:v>
                </c:pt>
                <c:pt idx="7">
                  <c:v>1.0022271714922093E-2</c:v>
                </c:pt>
                <c:pt idx="8">
                  <c:v>-9.9228224917310426E-3</c:v>
                </c:pt>
                <c:pt idx="9">
                  <c:v>2.7839643652561197E-2</c:v>
                </c:pt>
                <c:pt idx="10">
                  <c:v>2.1668472372697645E-2</c:v>
                </c:pt>
                <c:pt idx="11">
                  <c:v>-1.5906680805938489E-2</c:v>
                </c:pt>
                <c:pt idx="12">
                  <c:v>-1.8318965517241437E-2</c:v>
                </c:pt>
                <c:pt idx="13">
                  <c:v>-4.3907793633368719E-3</c:v>
                </c:pt>
                <c:pt idx="14">
                  <c:v>-2.2050716648290836E-3</c:v>
                </c:pt>
                <c:pt idx="15">
                  <c:v>-5.5248618784530246E-3</c:v>
                </c:pt>
                <c:pt idx="16">
                  <c:v>3.3333333333334103E-3</c:v>
                </c:pt>
                <c:pt idx="17">
                  <c:v>-2.2148394241417457E-2</c:v>
                </c:pt>
                <c:pt idx="18">
                  <c:v>2.491506228765572E-2</c:v>
                </c:pt>
                <c:pt idx="19">
                  <c:v>-1.9889502762430955E-2</c:v>
                </c:pt>
                <c:pt idx="20">
                  <c:v>9.0191657271700976E-3</c:v>
                </c:pt>
                <c:pt idx="21">
                  <c:v>-7.8212290502793769E-3</c:v>
                </c:pt>
                <c:pt idx="22">
                  <c:v>-1.4639639639639657E-2</c:v>
                </c:pt>
                <c:pt idx="23">
                  <c:v>1.8285714285714239E-2</c:v>
                </c:pt>
                <c:pt idx="24">
                  <c:v>4.4893378226711356E-3</c:v>
                </c:pt>
                <c:pt idx="25">
                  <c:v>2.1229050279329753E-2</c:v>
                </c:pt>
                <c:pt idx="26">
                  <c:v>2.2975929978118037E-2</c:v>
                </c:pt>
                <c:pt idx="27">
                  <c:v>-1.1764705882352899E-2</c:v>
                </c:pt>
                <c:pt idx="28">
                  <c:v>2.1645021645020357E-3</c:v>
                </c:pt>
                <c:pt idx="29">
                  <c:v>1.6198704103671746E-2</c:v>
                </c:pt>
                <c:pt idx="30">
                  <c:v>-1.9128586609989395E-2</c:v>
                </c:pt>
                <c:pt idx="31">
                  <c:v>1.9501625135427858E-2</c:v>
                </c:pt>
                <c:pt idx="32">
                  <c:v>3.1880977683316214E-3</c:v>
                </c:pt>
                <c:pt idx="33">
                  <c:v>-1.0593220338983023E-2</c:v>
                </c:pt>
                <c:pt idx="34">
                  <c:v>-5.3533190578158862E-3</c:v>
                </c:pt>
                <c:pt idx="35">
                  <c:v>2.152852529601712E-2</c:v>
                </c:pt>
                <c:pt idx="36">
                  <c:v>1.6859852476290849E-2</c:v>
                </c:pt>
                <c:pt idx="37">
                  <c:v>-2.9015544041450791E-2</c:v>
                </c:pt>
                <c:pt idx="38">
                  <c:v>2.1344717182496531E-3</c:v>
                </c:pt>
                <c:pt idx="39">
                  <c:v>-4.2598509052184097E-3</c:v>
                </c:pt>
                <c:pt idx="40">
                  <c:v>-2.7807486631015954E-2</c:v>
                </c:pt>
                <c:pt idx="41">
                  <c:v>3.5203520352035111E-2</c:v>
                </c:pt>
                <c:pt idx="42">
                  <c:v>8.5015940488843977E-3</c:v>
                </c:pt>
                <c:pt idx="43">
                  <c:v>-1.2644889357218192E-2</c:v>
                </c:pt>
                <c:pt idx="44">
                  <c:v>4.2689434364993062E-3</c:v>
                </c:pt>
                <c:pt idx="45">
                  <c:v>5.3134962805525543E-3</c:v>
                </c:pt>
                <c:pt idx="46">
                  <c:v>1.1627906976744207E-2</c:v>
                </c:pt>
                <c:pt idx="47">
                  <c:v>1.3584117032392928E-2</c:v>
                </c:pt>
                <c:pt idx="48">
                  <c:v>7.2164948453607991E-3</c:v>
                </c:pt>
                <c:pt idx="49">
                  <c:v>-2.4564994882292801E-2</c:v>
                </c:pt>
                <c:pt idx="50">
                  <c:v>1.0493179433368249E-2</c:v>
                </c:pt>
                <c:pt idx="51">
                  <c:v>2.0768431983385183E-2</c:v>
                </c:pt>
                <c:pt idx="52">
                  <c:v>-2.3397761953204421E-2</c:v>
                </c:pt>
                <c:pt idx="53">
                  <c:v>-1.8749999999999933E-2</c:v>
                </c:pt>
                <c:pt idx="54">
                  <c:v>-2.7600849256900317E-2</c:v>
                </c:pt>
                <c:pt idx="55">
                  <c:v>4.6943231441048061E-2</c:v>
                </c:pt>
                <c:pt idx="56">
                  <c:v>5.2137643378520337E-3</c:v>
                </c:pt>
                <c:pt idx="57">
                  <c:v>1.0373443983402453E-3</c:v>
                </c:pt>
                <c:pt idx="58">
                  <c:v>1.7616580310880758E-2</c:v>
                </c:pt>
                <c:pt idx="59">
                  <c:v>-1.527494908350302E-2</c:v>
                </c:pt>
                <c:pt idx="60">
                  <c:v>-8.2730093071354815E-3</c:v>
                </c:pt>
                <c:pt idx="61">
                  <c:v>2.5026068821689229E-2</c:v>
                </c:pt>
                <c:pt idx="62">
                  <c:v>-1.6276703967446515E-2</c:v>
                </c:pt>
                <c:pt idx="63">
                  <c:v>-8.2730093071354815E-3</c:v>
                </c:pt>
                <c:pt idx="64">
                  <c:v>4.0667361835244886E-2</c:v>
                </c:pt>
                <c:pt idx="65">
                  <c:v>3.0060120240480437E-3</c:v>
                </c:pt>
                <c:pt idx="66">
                  <c:v>-1.9980019980019303E-3</c:v>
                </c:pt>
                <c:pt idx="67">
                  <c:v>2.0020020020020013E-2</c:v>
                </c:pt>
                <c:pt idx="68">
                  <c:v>-1.5701668302257166E-2</c:v>
                </c:pt>
                <c:pt idx="69">
                  <c:v>-1.1964107676969093E-2</c:v>
                </c:pt>
                <c:pt idx="70">
                  <c:v>2.0181634712411745E-2</c:v>
                </c:pt>
                <c:pt idx="71">
                  <c:v>-6.1325420375865414E-2</c:v>
                </c:pt>
                <c:pt idx="72">
                  <c:v>3.0558482613276983E-2</c:v>
                </c:pt>
                <c:pt idx="73">
                  <c:v>1.8404907975460016E-2</c:v>
                </c:pt>
                <c:pt idx="74">
                  <c:v>-3.0120481927710108E-3</c:v>
                </c:pt>
                <c:pt idx="75">
                  <c:v>1.2084592145015227E-2</c:v>
                </c:pt>
                <c:pt idx="76">
                  <c:v>-9.9502487562186381E-4</c:v>
                </c:pt>
                <c:pt idx="77">
                  <c:v>1.7928286852589626E-2</c:v>
                </c:pt>
                <c:pt idx="78">
                  <c:v>-9.7847358121331274E-3</c:v>
                </c:pt>
                <c:pt idx="79">
                  <c:v>-3.6561264822134398E-2</c:v>
                </c:pt>
                <c:pt idx="80">
                  <c:v>1.2307692307692353E-2</c:v>
                </c:pt>
                <c:pt idx="81">
                  <c:v>1.6210739614994862E-2</c:v>
                </c:pt>
                <c:pt idx="82">
                  <c:v>-2.093718843469583E-2</c:v>
                </c:pt>
                <c:pt idx="83">
                  <c:v>1.5274949083503131E-2</c:v>
                </c:pt>
                <c:pt idx="84">
                  <c:v>4.4132397191574579E-2</c:v>
                </c:pt>
                <c:pt idx="85">
                  <c:v>-3.4582132564841439E-2</c:v>
                </c:pt>
                <c:pt idx="86">
                  <c:v>7.9601990049751326E-3</c:v>
                </c:pt>
                <c:pt idx="87">
                  <c:v>7.8973346495556651E-3</c:v>
                </c:pt>
                <c:pt idx="88">
                  <c:v>-1.9588638589618013E-2</c:v>
                </c:pt>
                <c:pt idx="89">
                  <c:v>-1.098901098901095E-2</c:v>
                </c:pt>
                <c:pt idx="90">
                  <c:v>4.3434343434343381E-2</c:v>
                </c:pt>
                <c:pt idx="91">
                  <c:v>5.8083252662148865E-3</c:v>
                </c:pt>
                <c:pt idx="92">
                  <c:v>-1.9249278152069227E-3</c:v>
                </c:pt>
                <c:pt idx="93">
                  <c:v>-8.6788813886210514E-3</c:v>
                </c:pt>
                <c:pt idx="94">
                  <c:v>-2.2373540856031049E-2</c:v>
                </c:pt>
                <c:pt idx="95">
                  <c:v>1.194029850746281E-2</c:v>
                </c:pt>
                <c:pt idx="96">
                  <c:v>9.8328416912487615E-3</c:v>
                </c:pt>
                <c:pt idx="97">
                  <c:v>-7.789678675754641E-3</c:v>
                </c:pt>
                <c:pt idx="98">
                  <c:v>2.9440628066732533E-3</c:v>
                </c:pt>
                <c:pt idx="99">
                  <c:v>-1.5655577299413026E-2</c:v>
                </c:pt>
                <c:pt idx="100">
                  <c:v>1.9880715705765439E-2</c:v>
                </c:pt>
                <c:pt idx="101">
                  <c:v>-1.1695906432748426E-2</c:v>
                </c:pt>
                <c:pt idx="102">
                  <c:v>-3.9447731755424043E-2</c:v>
                </c:pt>
                <c:pt idx="103">
                  <c:v>2.4640657084188833E-2</c:v>
                </c:pt>
                <c:pt idx="104">
                  <c:v>3.0060120240480437E-3</c:v>
                </c:pt>
                <c:pt idx="105">
                  <c:v>1.4985014985015033E-2</c:v>
                </c:pt>
                <c:pt idx="106">
                  <c:v>-4.9212598425196763E-3</c:v>
                </c:pt>
                <c:pt idx="107">
                  <c:v>-2.9673590504450953E-3</c:v>
                </c:pt>
                <c:pt idx="108">
                  <c:v>-2.4801587301587324E-2</c:v>
                </c:pt>
                <c:pt idx="109">
                  <c:v>1.2207527975584886E-2</c:v>
                </c:pt>
                <c:pt idx="110">
                  <c:v>-8.040201005025116E-3</c:v>
                </c:pt>
                <c:pt idx="111">
                  <c:v>-1.0131712259371817E-2</c:v>
                </c:pt>
                <c:pt idx="112">
                  <c:v>-1.3306038894575156E-2</c:v>
                </c:pt>
                <c:pt idx="113">
                  <c:v>-1.5560165975103679E-2</c:v>
                </c:pt>
                <c:pt idx="114">
                  <c:v>1.1591148577449806E-2</c:v>
                </c:pt>
                <c:pt idx="115">
                  <c:v>1.2499999999999956E-2</c:v>
                </c:pt>
                <c:pt idx="116">
                  <c:v>1.2345679012345734E-2</c:v>
                </c:pt>
                <c:pt idx="117">
                  <c:v>-6.0975609756098725E-3</c:v>
                </c:pt>
                <c:pt idx="118">
                  <c:v>4.1922290388548111E-2</c:v>
                </c:pt>
                <c:pt idx="119">
                  <c:v>5.8881256133462845E-3</c:v>
                </c:pt>
                <c:pt idx="120">
                  <c:v>1.4634146341463428E-2</c:v>
                </c:pt>
                <c:pt idx="121">
                  <c:v>-3.0769230769230771E-2</c:v>
                </c:pt>
                <c:pt idx="122">
                  <c:v>-2.4801587301587324E-2</c:v>
                </c:pt>
                <c:pt idx="123">
                  <c:v>3.3570701932858604E-2</c:v>
                </c:pt>
                <c:pt idx="124">
                  <c:v>2.0669291338582862E-2</c:v>
                </c:pt>
                <c:pt idx="125">
                  <c:v>-7.7145612343297865E-3</c:v>
                </c:pt>
                <c:pt idx="126">
                  <c:v>9.7181729834794339E-4</c:v>
                </c:pt>
                <c:pt idx="127">
                  <c:v>1.9417475728156219E-3</c:v>
                </c:pt>
                <c:pt idx="128">
                  <c:v>-3.3914728682170492E-2</c:v>
                </c:pt>
                <c:pt idx="129">
                  <c:v>1.1033099297893534E-2</c:v>
                </c:pt>
                <c:pt idx="130">
                  <c:v>4.3650793650793718E-2</c:v>
                </c:pt>
                <c:pt idx="131">
                  <c:v>-1.6159695817490549E-2</c:v>
                </c:pt>
                <c:pt idx="132">
                  <c:v>-1.2560386473429941E-2</c:v>
                </c:pt>
                <c:pt idx="133">
                  <c:v>-3.9138943248533398E-3</c:v>
                </c:pt>
                <c:pt idx="134">
                  <c:v>-9.8231827111983083E-4</c:v>
                </c:pt>
                <c:pt idx="135">
                  <c:v>-1.179941002949858E-2</c:v>
                </c:pt>
                <c:pt idx="136">
                  <c:v>1.6915422885572129E-2</c:v>
                </c:pt>
                <c:pt idx="137">
                  <c:v>1.6634050880626194E-2</c:v>
                </c:pt>
                <c:pt idx="138">
                  <c:v>-1.9249278152069227E-3</c:v>
                </c:pt>
                <c:pt idx="139">
                  <c:v>-1.7357762777241992E-2</c:v>
                </c:pt>
                <c:pt idx="140">
                  <c:v>-1.6683022571148176E-2</c:v>
                </c:pt>
                <c:pt idx="141">
                  <c:v>3.9920159680637557E-3</c:v>
                </c:pt>
                <c:pt idx="142">
                  <c:v>-1.5904572564612307E-2</c:v>
                </c:pt>
                <c:pt idx="143">
                  <c:v>-2.2222222222222254E-2</c:v>
                </c:pt>
                <c:pt idx="144">
                  <c:v>6.1983471074380514E-3</c:v>
                </c:pt>
                <c:pt idx="145">
                  <c:v>7.1868583162215671E-3</c:v>
                </c:pt>
                <c:pt idx="146">
                  <c:v>1.8348623853211121E-2</c:v>
                </c:pt>
                <c:pt idx="147">
                  <c:v>4.5045045045045029E-2</c:v>
                </c:pt>
                <c:pt idx="148">
                  <c:v>-3.2567049808429172E-2</c:v>
                </c:pt>
                <c:pt idx="149">
                  <c:v>1.8811881188118829E-2</c:v>
                </c:pt>
                <c:pt idx="150">
                  <c:v>-1.2633624878522931E-2</c:v>
                </c:pt>
                <c:pt idx="151">
                  <c:v>-2.1653543307086465E-2</c:v>
                </c:pt>
                <c:pt idx="152">
                  <c:v>9.0543259557342992E-3</c:v>
                </c:pt>
                <c:pt idx="153">
                  <c:v>-1.9940179461614971E-3</c:v>
                </c:pt>
                <c:pt idx="154">
                  <c:v>-1.8981018981018893E-2</c:v>
                </c:pt>
                <c:pt idx="155">
                  <c:v>9.1649694501017009E-3</c:v>
                </c:pt>
                <c:pt idx="156">
                  <c:v>3.0272452068618172E-3</c:v>
                </c:pt>
                <c:pt idx="157">
                  <c:v>3.4205231388329871E-2</c:v>
                </c:pt>
                <c:pt idx="158">
                  <c:v>-1.9455252918287869E-3</c:v>
                </c:pt>
                <c:pt idx="159">
                  <c:v>-1.6569200779727011E-2</c:v>
                </c:pt>
                <c:pt idx="160">
                  <c:v>-1.0901883052527372E-2</c:v>
                </c:pt>
                <c:pt idx="161">
                  <c:v>-4.0080160320640212E-3</c:v>
                </c:pt>
                <c:pt idx="162">
                  <c:v>-1.006036217303885E-3</c:v>
                </c:pt>
                <c:pt idx="163">
                  <c:v>1.5105740181268867E-2</c:v>
                </c:pt>
                <c:pt idx="164">
                  <c:v>1.1904761904761862E-2</c:v>
                </c:pt>
                <c:pt idx="165">
                  <c:v>5.8823529411764497E-3</c:v>
                </c:pt>
                <c:pt idx="166">
                  <c:v>2.1442495126705596E-2</c:v>
                </c:pt>
                <c:pt idx="167">
                  <c:v>1.0496183206107013E-2</c:v>
                </c:pt>
                <c:pt idx="168">
                  <c:v>-1.0387157695939675E-2</c:v>
                </c:pt>
                <c:pt idx="169">
                  <c:v>-2.8625954198473469E-3</c:v>
                </c:pt>
                <c:pt idx="170">
                  <c:v>-2.2966507177033524E-2</c:v>
                </c:pt>
                <c:pt idx="171">
                  <c:v>-1.9588638589617124E-3</c:v>
                </c:pt>
                <c:pt idx="172">
                  <c:v>-9.8135426889106592E-3</c:v>
                </c:pt>
                <c:pt idx="173">
                  <c:v>-2.7750247770069514E-2</c:v>
                </c:pt>
                <c:pt idx="174">
                  <c:v>1.3251783893985847E-2</c:v>
                </c:pt>
                <c:pt idx="175">
                  <c:v>1.7102615694164935E-2</c:v>
                </c:pt>
                <c:pt idx="176">
                  <c:v>9.8911968348169843E-3</c:v>
                </c:pt>
                <c:pt idx="177">
                  <c:v>1.7629774730656411E-2</c:v>
                </c:pt>
                <c:pt idx="178">
                  <c:v>-1.5399422521655493E-2</c:v>
                </c:pt>
                <c:pt idx="179">
                  <c:v>-9.7751710654936375E-4</c:v>
                </c:pt>
                <c:pt idx="180">
                  <c:v>3.6203522504892449E-2</c:v>
                </c:pt>
                <c:pt idx="181">
                  <c:v>-1.4164305949008527E-2</c:v>
                </c:pt>
                <c:pt idx="182">
                  <c:v>-2.0114942528735691E-2</c:v>
                </c:pt>
                <c:pt idx="183">
                  <c:v>-3.910068426197344E-3</c:v>
                </c:pt>
                <c:pt idx="184">
                  <c:v>2.9440628066732533E-3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54912"/>
        <c:axId val="310056448"/>
      </c:lineChart>
      <c:lineChart>
        <c:grouping val="standard"/>
        <c:varyColors val="0"/>
        <c:ser>
          <c:idx val="6"/>
          <c:order val="5"/>
          <c:tx>
            <c:strRef>
              <c:f>'IPI Grandes Grupos'!$G$15</c:f>
              <c:strCache>
                <c:ptCount val="1"/>
                <c:pt idx="0">
                  <c:v> Utilities Natural Gas, r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'IPI Grandes Grupos'!$A$18:$A$199</c:f>
              <c:numCache>
                <c:formatCode>m/d/yyyy</c:formatCode>
                <c:ptCount val="182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</c:numCache>
            </c:numRef>
          </c:cat>
          <c:val>
            <c:numRef>
              <c:f>'IPI Grandes Grupos'!$N$18:$N$202</c:f>
              <c:numCache>
                <c:formatCode>0.0%</c:formatCode>
                <c:ptCount val="185"/>
                <c:pt idx="0">
                  <c:v>3.9354187689202957E-2</c:v>
                </c:pt>
                <c:pt idx="1">
                  <c:v>-0.11844660194174761</c:v>
                </c:pt>
                <c:pt idx="2">
                  <c:v>9.5814977973568416E-2</c:v>
                </c:pt>
                <c:pt idx="3">
                  <c:v>3.71859296482413E-2</c:v>
                </c:pt>
                <c:pt idx="4">
                  <c:v>-7.7519379844961378E-3</c:v>
                </c:pt>
                <c:pt idx="5">
                  <c:v>-1.2695312500000111E-2</c:v>
                </c:pt>
                <c:pt idx="6">
                  <c:v>4.3521266073194953E-2</c:v>
                </c:pt>
                <c:pt idx="7">
                  <c:v>1.0426540284360186E-2</c:v>
                </c:pt>
                <c:pt idx="8">
                  <c:v>-3.0018761726078647E-2</c:v>
                </c:pt>
                <c:pt idx="9">
                  <c:v>8.8007736943907178E-2</c:v>
                </c:pt>
                <c:pt idx="10">
                  <c:v>2.6666666666666616E-2</c:v>
                </c:pt>
                <c:pt idx="11">
                  <c:v>-5.1948051948051965E-2</c:v>
                </c:pt>
                <c:pt idx="12">
                  <c:v>-3.6529680365296802E-2</c:v>
                </c:pt>
                <c:pt idx="13">
                  <c:v>3.7914691943128354E-3</c:v>
                </c:pt>
                <c:pt idx="14">
                  <c:v>-3.2105760151086016E-2</c:v>
                </c:pt>
                <c:pt idx="15">
                  <c:v>-9.7560975609756184E-3</c:v>
                </c:pt>
                <c:pt idx="16">
                  <c:v>-3.9408866995074288E-3</c:v>
                </c:pt>
                <c:pt idx="17">
                  <c:v>1.1869436201780381E-2</c:v>
                </c:pt>
                <c:pt idx="18">
                  <c:v>1.0752688172043001E-2</c:v>
                </c:pt>
                <c:pt idx="19">
                  <c:v>3.8684719535782008E-3</c:v>
                </c:pt>
                <c:pt idx="20">
                  <c:v>9.633911368015502E-3</c:v>
                </c:pt>
                <c:pt idx="21">
                  <c:v>-0.12022900763358768</c:v>
                </c:pt>
                <c:pt idx="22">
                  <c:v>9.761388286333883E-3</c:v>
                </c:pt>
                <c:pt idx="23">
                  <c:v>2.4704618689581181E-2</c:v>
                </c:pt>
                <c:pt idx="24">
                  <c:v>1.572327044025168E-2</c:v>
                </c:pt>
                <c:pt idx="25">
                  <c:v>6.1919504643962897E-2</c:v>
                </c:pt>
                <c:pt idx="26">
                  <c:v>3.498542274052463E-2</c:v>
                </c:pt>
                <c:pt idx="27">
                  <c:v>2.2535211267605604E-2</c:v>
                </c:pt>
                <c:pt idx="28">
                  <c:v>-1.9283746556473913E-2</c:v>
                </c:pt>
                <c:pt idx="29">
                  <c:v>-1.7790262172284521E-2</c:v>
                </c:pt>
                <c:pt idx="30">
                  <c:v>-1.9065776930409895E-2</c:v>
                </c:pt>
                <c:pt idx="31">
                  <c:v>-2.9154518950438302E-3</c:v>
                </c:pt>
                <c:pt idx="32">
                  <c:v>7.2124756335282703E-2</c:v>
                </c:pt>
                <c:pt idx="33">
                  <c:v>4.0000000000000036E-2</c:v>
                </c:pt>
                <c:pt idx="34">
                  <c:v>-3.8461538461538547E-2</c:v>
                </c:pt>
                <c:pt idx="35">
                  <c:v>-1.7272727272727328E-2</c:v>
                </c:pt>
                <c:pt idx="36">
                  <c:v>5.6429232192414469E-2</c:v>
                </c:pt>
                <c:pt idx="37">
                  <c:v>-7.1803852889667286E-2</c:v>
                </c:pt>
                <c:pt idx="38">
                  <c:v>-7.547169811320753E-3</c:v>
                </c:pt>
                <c:pt idx="39">
                  <c:v>8.5551330798478986E-3</c:v>
                </c:pt>
                <c:pt idx="40">
                  <c:v>-2.4505183788878337E-2</c:v>
                </c:pt>
                <c:pt idx="41">
                  <c:v>9.6618357487923134E-3</c:v>
                </c:pt>
                <c:pt idx="42">
                  <c:v>-1.0526315789473606E-2</c:v>
                </c:pt>
                <c:pt idx="43">
                  <c:v>3.8684719535782008E-3</c:v>
                </c:pt>
                <c:pt idx="44">
                  <c:v>1.2524084778420042E-2</c:v>
                </c:pt>
                <c:pt idx="45">
                  <c:v>-1.7126546146527089E-2</c:v>
                </c:pt>
                <c:pt idx="46">
                  <c:v>1.742497579864466E-2</c:v>
                </c:pt>
                <c:pt idx="47">
                  <c:v>4.0913415794481489E-2</c:v>
                </c:pt>
                <c:pt idx="48">
                  <c:v>2.833638025594154E-2</c:v>
                </c:pt>
                <c:pt idx="49">
                  <c:v>-0.128</c:v>
                </c:pt>
                <c:pt idx="50">
                  <c:v>4.0774719673802196E-2</c:v>
                </c:pt>
                <c:pt idx="51">
                  <c:v>9.7943192948091173E-3</c:v>
                </c:pt>
                <c:pt idx="52">
                  <c:v>-1.8428709990300551E-2</c:v>
                </c:pt>
                <c:pt idx="53">
                  <c:v>9.8814229249011287E-3</c:v>
                </c:pt>
                <c:pt idx="54">
                  <c:v>3.9138943248531177E-3</c:v>
                </c:pt>
                <c:pt idx="55">
                  <c:v>1.1695906432748648E-2</c:v>
                </c:pt>
                <c:pt idx="56">
                  <c:v>-1.4450867052023142E-2</c:v>
                </c:pt>
                <c:pt idx="57">
                  <c:v>1.0752688172043001E-2</c:v>
                </c:pt>
                <c:pt idx="58">
                  <c:v>1.6441005802707798E-2</c:v>
                </c:pt>
                <c:pt idx="59">
                  <c:v>-1.9029495718363432E-2</c:v>
                </c:pt>
                <c:pt idx="60">
                  <c:v>-2.4248302618816719E-2</c:v>
                </c:pt>
                <c:pt idx="61">
                  <c:v>5.3677932405566731E-2</c:v>
                </c:pt>
                <c:pt idx="62">
                  <c:v>-2.9245283018867863E-2</c:v>
                </c:pt>
                <c:pt idx="63">
                  <c:v>4.3731778425655898E-2</c:v>
                </c:pt>
                <c:pt idx="64">
                  <c:v>-2.3277467411545572E-2</c:v>
                </c:pt>
                <c:pt idx="65">
                  <c:v>-1.048617731172552E-2</c:v>
                </c:pt>
                <c:pt idx="66">
                  <c:v>-1.6377649325626242E-2</c:v>
                </c:pt>
                <c:pt idx="67">
                  <c:v>-3.0362389813907931E-2</c:v>
                </c:pt>
                <c:pt idx="68">
                  <c:v>-4.7474747474747558E-2</c:v>
                </c:pt>
                <c:pt idx="69">
                  <c:v>1.4846235418876086E-2</c:v>
                </c:pt>
                <c:pt idx="70">
                  <c:v>9.5088819226750276E-2</c:v>
                </c:pt>
                <c:pt idx="71">
                  <c:v>-0.20038167938931295</c:v>
                </c:pt>
                <c:pt idx="72">
                  <c:v>0.10381861575178997</c:v>
                </c:pt>
                <c:pt idx="73">
                  <c:v>6.1621621621621658E-2</c:v>
                </c:pt>
                <c:pt idx="74">
                  <c:v>-4.2769857433808567E-2</c:v>
                </c:pt>
                <c:pt idx="75">
                  <c:v>1.4893617021276562E-2</c:v>
                </c:pt>
                <c:pt idx="76">
                  <c:v>4.0880503144653968E-2</c:v>
                </c:pt>
                <c:pt idx="77">
                  <c:v>8.0563947633434108E-3</c:v>
                </c:pt>
                <c:pt idx="78">
                  <c:v>-3.9960039960038607E-3</c:v>
                </c:pt>
                <c:pt idx="79">
                  <c:v>1.1033099297893534E-2</c:v>
                </c:pt>
                <c:pt idx="80">
                  <c:v>7.3412698412698374E-2</c:v>
                </c:pt>
                <c:pt idx="81">
                  <c:v>-7.2088724584103536E-2</c:v>
                </c:pt>
                <c:pt idx="82">
                  <c:v>-0.10557768924302802</c:v>
                </c:pt>
                <c:pt idx="83">
                  <c:v>7.2383073496659289E-2</c:v>
                </c:pt>
                <c:pt idx="84">
                  <c:v>0.19314641744548289</c:v>
                </c:pt>
                <c:pt idx="85">
                  <c:v>-0.12706701479547444</c:v>
                </c:pt>
                <c:pt idx="86">
                  <c:v>7.0787637088733923E-2</c:v>
                </c:pt>
                <c:pt idx="87">
                  <c:v>-3.5381750465549477E-2</c:v>
                </c:pt>
                <c:pt idx="88">
                  <c:v>-1.0617760617760541E-2</c:v>
                </c:pt>
                <c:pt idx="89">
                  <c:v>4.8780487804878092E-3</c:v>
                </c:pt>
                <c:pt idx="90">
                  <c:v>6.5048543689320448E-2</c:v>
                </c:pt>
                <c:pt idx="91">
                  <c:v>-3.3728350045578837E-2</c:v>
                </c:pt>
                <c:pt idx="92">
                  <c:v>-9.3396226415094374E-2</c:v>
                </c:pt>
                <c:pt idx="93">
                  <c:v>7.9084287200832604E-2</c:v>
                </c:pt>
                <c:pt idx="94">
                  <c:v>4.8216007714561027E-3</c:v>
                </c:pt>
                <c:pt idx="95">
                  <c:v>1.4395393474088358E-2</c:v>
                </c:pt>
                <c:pt idx="96">
                  <c:v>4.5411542100283864E-2</c:v>
                </c:pt>
                <c:pt idx="97">
                  <c:v>-1.3574660633484115E-2</c:v>
                </c:pt>
                <c:pt idx="98">
                  <c:v>-1.2844036697247763E-2</c:v>
                </c:pt>
                <c:pt idx="99">
                  <c:v>1.3940520446096727E-2</c:v>
                </c:pt>
                <c:pt idx="100">
                  <c:v>-2.2914757103574712E-2</c:v>
                </c:pt>
                <c:pt idx="101">
                  <c:v>-1.2195121951219523E-2</c:v>
                </c:pt>
                <c:pt idx="102">
                  <c:v>-2.3741690408357052E-2</c:v>
                </c:pt>
                <c:pt idx="103">
                  <c:v>-1.3618677042801508E-2</c:v>
                </c:pt>
                <c:pt idx="104">
                  <c:v>3.3530571992110403E-2</c:v>
                </c:pt>
                <c:pt idx="105">
                  <c:v>1.9083969465649719E-3</c:v>
                </c:pt>
                <c:pt idx="106">
                  <c:v>4.761904761904745E-3</c:v>
                </c:pt>
                <c:pt idx="107">
                  <c:v>8.5308056872037685E-3</c:v>
                </c:pt>
                <c:pt idx="108">
                  <c:v>-4.9812030075188085E-2</c:v>
                </c:pt>
                <c:pt idx="109">
                  <c:v>2.0771513353115889E-2</c:v>
                </c:pt>
                <c:pt idx="110">
                  <c:v>2.1317829457364379E-2</c:v>
                </c:pt>
                <c:pt idx="111">
                  <c:v>-4.2694497153700217E-2</c:v>
                </c:pt>
                <c:pt idx="112">
                  <c:v>2.9732408325074289E-2</c:v>
                </c:pt>
                <c:pt idx="113">
                  <c:v>4.8123195380174177E-3</c:v>
                </c:pt>
                <c:pt idx="114">
                  <c:v>-9.578544061303873E-4</c:v>
                </c:pt>
                <c:pt idx="115">
                  <c:v>5.7526366251199335E-3</c:v>
                </c:pt>
                <c:pt idx="116">
                  <c:v>8.8655862726406021E-2</c:v>
                </c:pt>
                <c:pt idx="117">
                  <c:v>-0.17863397548161131</c:v>
                </c:pt>
                <c:pt idx="118">
                  <c:v>0.14712153518123672</c:v>
                </c:pt>
                <c:pt idx="119">
                  <c:v>-4.646840148698872E-3</c:v>
                </c:pt>
                <c:pt idx="120">
                  <c:v>1.4939309056956285E-2</c:v>
                </c:pt>
                <c:pt idx="121">
                  <c:v>-5.5197792088316433E-2</c:v>
                </c:pt>
                <c:pt idx="122">
                  <c:v>-6.8159688412852915E-2</c:v>
                </c:pt>
                <c:pt idx="123">
                  <c:v>0.10344827586206895</c:v>
                </c:pt>
                <c:pt idx="124">
                  <c:v>1.0416666666666741E-2</c:v>
                </c:pt>
                <c:pt idx="125">
                  <c:v>-9.3720712277413076E-3</c:v>
                </c:pt>
                <c:pt idx="126">
                  <c:v>9.4607379375590828E-3</c:v>
                </c:pt>
                <c:pt idx="127">
                  <c:v>2.81162136832247E-3</c:v>
                </c:pt>
                <c:pt idx="128">
                  <c:v>-4.1121495327102853E-2</c:v>
                </c:pt>
                <c:pt idx="129">
                  <c:v>3.9961013645224197E-2</c:v>
                </c:pt>
                <c:pt idx="130">
                  <c:v>0.11621368322399239</c:v>
                </c:pt>
                <c:pt idx="131">
                  <c:v>-6.2132661628883201E-2</c:v>
                </c:pt>
                <c:pt idx="132">
                  <c:v>-4.297224709042069E-2</c:v>
                </c:pt>
                <c:pt idx="133">
                  <c:v>-5.6127221702526597E-3</c:v>
                </c:pt>
                <c:pt idx="134">
                  <c:v>-1.5992474129821299E-2</c:v>
                </c:pt>
                <c:pt idx="135">
                  <c:v>4.3021032504780177E-2</c:v>
                </c:pt>
                <c:pt idx="136">
                  <c:v>-2.8414298808432603E-2</c:v>
                </c:pt>
                <c:pt idx="137">
                  <c:v>1.4150943396226356E-2</c:v>
                </c:pt>
                <c:pt idx="138">
                  <c:v>9.302325581395321E-3</c:v>
                </c:pt>
                <c:pt idx="139">
                  <c:v>-1.1981566820276512E-2</c:v>
                </c:pt>
                <c:pt idx="140">
                  <c:v>1.2126865671641784E-2</c:v>
                </c:pt>
                <c:pt idx="141">
                  <c:v>-7.373271889400923E-2</c:v>
                </c:pt>
                <c:pt idx="142">
                  <c:v>-1.9900497512438386E-3</c:v>
                </c:pt>
                <c:pt idx="143">
                  <c:v>-6.0817547357926216E-2</c:v>
                </c:pt>
                <c:pt idx="144">
                  <c:v>1.1677282377919207E-2</c:v>
                </c:pt>
                <c:pt idx="145">
                  <c:v>-0.17838405036726124</c:v>
                </c:pt>
                <c:pt idx="146">
                  <c:v>0.18646232439335897</c:v>
                </c:pt>
                <c:pt idx="147">
                  <c:v>3.8751345532830994E-2</c:v>
                </c:pt>
                <c:pt idx="148">
                  <c:v>7.3575129533678618E-2</c:v>
                </c:pt>
                <c:pt idx="149">
                  <c:v>1.9305019305020377E-3</c:v>
                </c:pt>
                <c:pt idx="150">
                  <c:v>1.2524084778420042E-2</c:v>
                </c:pt>
                <c:pt idx="151">
                  <c:v>1.7126546146527311E-2</c:v>
                </c:pt>
                <c:pt idx="152">
                  <c:v>8.2319925163704344E-2</c:v>
                </c:pt>
                <c:pt idx="153">
                  <c:v>-6.568712186689718E-2</c:v>
                </c:pt>
                <c:pt idx="154">
                  <c:v>-7.770582793709524E-2</c:v>
                </c:pt>
                <c:pt idx="155">
                  <c:v>3.2096288866599876E-2</c:v>
                </c:pt>
                <c:pt idx="156">
                  <c:v>2.9154518950437414E-2</c:v>
                </c:pt>
                <c:pt idx="157">
                  <c:v>7.2710103871576948E-2</c:v>
                </c:pt>
                <c:pt idx="158">
                  <c:v>1.5845070422535246E-2</c:v>
                </c:pt>
                <c:pt idx="159">
                  <c:v>-5.1993067590987874E-2</c:v>
                </c:pt>
                <c:pt idx="160">
                  <c:v>-1.0054844606947055E-2</c:v>
                </c:pt>
                <c:pt idx="161">
                  <c:v>8.3102493074793671E-3</c:v>
                </c:pt>
                <c:pt idx="162">
                  <c:v>5.494505494505475E-3</c:v>
                </c:pt>
                <c:pt idx="163">
                  <c:v>-9.1074681238612065E-4</c:v>
                </c:pt>
                <c:pt idx="164">
                  <c:v>3.6463081130355457E-2</c:v>
                </c:pt>
                <c:pt idx="165">
                  <c:v>4.5734388742304288E-2</c:v>
                </c:pt>
                <c:pt idx="166">
                  <c:v>6.8965517241379226E-2</c:v>
                </c:pt>
                <c:pt idx="167">
                  <c:v>-3.8552321007080947E-2</c:v>
                </c:pt>
                <c:pt idx="168">
                  <c:v>-1.3911620294599025E-2</c:v>
                </c:pt>
                <c:pt idx="169">
                  <c:v>8.2987551867219622E-4</c:v>
                </c:pt>
                <c:pt idx="170">
                  <c:v>-4.7263681592039752E-2</c:v>
                </c:pt>
                <c:pt idx="171">
                  <c:v>1.0443864229764843E-2</c:v>
                </c:pt>
                <c:pt idx="172">
                  <c:v>-5.1679586563307511E-2</c:v>
                </c:pt>
                <c:pt idx="173">
                  <c:v>5.4495912806540314E-3</c:v>
                </c:pt>
                <c:pt idx="174">
                  <c:v>-7.2267389340560095E-3</c:v>
                </c:pt>
                <c:pt idx="175">
                  <c:v>4.0036396724294709E-2</c:v>
                </c:pt>
                <c:pt idx="176">
                  <c:v>-1.6622922134733042E-2</c:v>
                </c:pt>
                <c:pt idx="177">
                  <c:v>9.9644128113878905E-2</c:v>
                </c:pt>
                <c:pt idx="178">
                  <c:v>-8.4951456310679574E-2</c:v>
                </c:pt>
                <c:pt idx="179">
                  <c:v>1.7683465959328348E-3</c:v>
                </c:pt>
                <c:pt idx="180">
                  <c:v>0.12886142983230364</c:v>
                </c:pt>
                <c:pt idx="181">
                  <c:v>-0.11571540265832692</c:v>
                </c:pt>
                <c:pt idx="182">
                  <c:v>-4.4208664898320094E-2</c:v>
                </c:pt>
                <c:pt idx="183">
                  <c:v>-1.0175763182238562E-2</c:v>
                </c:pt>
                <c:pt idx="184">
                  <c:v>4.1121495327102853E-2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80256"/>
        <c:axId val="310057984"/>
      </c:lineChart>
      <c:dateAx>
        <c:axId val="310054912"/>
        <c:scaling>
          <c:orientation val="minMax"/>
          <c:min val="40210"/>
        </c:scaling>
        <c:delete val="0"/>
        <c:axPos val="b"/>
        <c:numFmt formatCode="[$-C0A]mmm\-yy;@" sourceLinked="0"/>
        <c:majorTickMark val="out"/>
        <c:minorTickMark val="none"/>
        <c:tickLblPos val="low"/>
        <c:crossAx val="310056448"/>
        <c:crosses val="autoZero"/>
        <c:auto val="1"/>
        <c:lblOffset val="100"/>
        <c:baseTimeUnit val="months"/>
      </c:dateAx>
      <c:valAx>
        <c:axId val="310056448"/>
        <c:scaling>
          <c:orientation val="minMax"/>
          <c:max val="0.12000000000000002"/>
          <c:min val="-8.0000000000000043E-2"/>
        </c:scaling>
        <c:delete val="0"/>
        <c:axPos val="l"/>
        <c:numFmt formatCode="0%" sourceLinked="0"/>
        <c:majorTickMark val="out"/>
        <c:minorTickMark val="none"/>
        <c:tickLblPos val="nextTo"/>
        <c:crossAx val="310054912"/>
        <c:crosses val="autoZero"/>
        <c:crossBetween val="between"/>
      </c:valAx>
      <c:valAx>
        <c:axId val="3100579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310080256"/>
        <c:crosses val="max"/>
        <c:crossBetween val="between"/>
      </c:valAx>
      <c:dateAx>
        <c:axId val="310080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10057984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2.9707786526684175E-2"/>
          <c:y val="0.82945989173228352"/>
          <c:w val="0.95663998250218762"/>
          <c:h val="0.1705401082677165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936079356105022"/>
          <c:y val="2.4365457838896886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74237305275573E-2"/>
          <c:y val="0.14612155833461984"/>
          <c:w val="0.87805268649649992"/>
          <c:h val="0.63263115639956813"/>
        </c:manualLayout>
      </c:layout>
      <c:lineChart>
        <c:grouping val="standard"/>
        <c:varyColors val="0"/>
        <c:ser>
          <c:idx val="0"/>
          <c:order val="0"/>
          <c:tx>
            <c:strRef>
              <c:f>'IPI Grandes Grupos'!$X$15</c:f>
              <c:strCache>
                <c:ptCount val="1"/>
                <c:pt idx="0">
                  <c:v>Utilización de Capacidad Instalada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'IPI Grandes Grupos'!$X$18:$X$202</c:f>
              <c:numCache>
                <c:formatCode>m/d/yyyy</c:formatCode>
                <c:ptCount val="185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</c:numCache>
            </c:numRef>
          </c:cat>
          <c:val>
            <c:numRef>
              <c:f>'IPI Grandes Grupos'!$Y$18:$Y$202</c:f>
              <c:numCache>
                <c:formatCode>General</c:formatCode>
                <c:ptCount val="185"/>
                <c:pt idx="0">
                  <c:v>81.915499999999994</c:v>
                </c:pt>
                <c:pt idx="1">
                  <c:v>81.963400000000007</c:v>
                </c:pt>
                <c:pt idx="2">
                  <c:v>82.2821</c:v>
                </c:pt>
                <c:pt idx="3">
                  <c:v>82.157899999999998</c:v>
                </c:pt>
                <c:pt idx="4">
                  <c:v>81.960099999999997</c:v>
                </c:pt>
                <c:pt idx="5">
                  <c:v>81.579599999999999</c:v>
                </c:pt>
                <c:pt idx="6">
                  <c:v>81.055999999999997</c:v>
                </c:pt>
                <c:pt idx="7">
                  <c:v>81.125399999999999</c:v>
                </c:pt>
                <c:pt idx="8">
                  <c:v>80.621899999999997</c:v>
                </c:pt>
                <c:pt idx="9">
                  <c:v>80.380200000000002</c:v>
                </c:pt>
                <c:pt idx="10">
                  <c:v>79.911900000000003</c:v>
                </c:pt>
                <c:pt idx="11">
                  <c:v>79.140199999999993</c:v>
                </c:pt>
                <c:pt idx="12">
                  <c:v>78.412499999999994</c:v>
                </c:pt>
                <c:pt idx="13">
                  <c:v>77.974299999999999</c:v>
                </c:pt>
                <c:pt idx="14">
                  <c:v>77.567899999999995</c:v>
                </c:pt>
                <c:pt idx="15">
                  <c:v>76.840800000000002</c:v>
                </c:pt>
                <c:pt idx="16">
                  <c:v>76.170199999999994</c:v>
                </c:pt>
                <c:pt idx="17">
                  <c:v>75.545100000000005</c:v>
                </c:pt>
                <c:pt idx="18">
                  <c:v>75.228999999999999</c:v>
                </c:pt>
                <c:pt idx="19">
                  <c:v>74.799300000000002</c:v>
                </c:pt>
                <c:pt idx="20">
                  <c:v>74.311400000000006</c:v>
                </c:pt>
                <c:pt idx="21">
                  <c:v>73.781199999999998</c:v>
                </c:pt>
                <c:pt idx="22">
                  <c:v>73.686999999999998</c:v>
                </c:pt>
                <c:pt idx="23">
                  <c:v>73.988399999999999</c:v>
                </c:pt>
                <c:pt idx="24">
                  <c:v>73.902900000000002</c:v>
                </c:pt>
                <c:pt idx="25">
                  <c:v>74.413300000000007</c:v>
                </c:pt>
                <c:pt idx="26">
                  <c:v>74.644599999999997</c:v>
                </c:pt>
                <c:pt idx="27">
                  <c:v>74.914500000000004</c:v>
                </c:pt>
                <c:pt idx="28">
                  <c:v>75.583600000000004</c:v>
                </c:pt>
                <c:pt idx="29">
                  <c:v>75.381100000000004</c:v>
                </c:pt>
                <c:pt idx="30">
                  <c:v>75.391999999999996</c:v>
                </c:pt>
                <c:pt idx="31">
                  <c:v>75.497500000000002</c:v>
                </c:pt>
                <c:pt idx="32">
                  <c:v>75.252099999999999</c:v>
                </c:pt>
                <c:pt idx="33">
                  <c:v>75.647599999999997</c:v>
                </c:pt>
                <c:pt idx="34">
                  <c:v>75.297899999999998</c:v>
                </c:pt>
                <c:pt idx="35">
                  <c:v>75.754900000000006</c:v>
                </c:pt>
                <c:pt idx="36">
                  <c:v>76.018299999999996</c:v>
                </c:pt>
                <c:pt idx="37">
                  <c:v>75.868099999999998</c:v>
                </c:pt>
                <c:pt idx="38">
                  <c:v>75.346699999999998</c:v>
                </c:pt>
                <c:pt idx="39">
                  <c:v>75.382900000000006</c:v>
                </c:pt>
                <c:pt idx="40">
                  <c:v>75.511600000000001</c:v>
                </c:pt>
                <c:pt idx="41">
                  <c:v>75.843599999999995</c:v>
                </c:pt>
                <c:pt idx="42">
                  <c:v>75.712699999999998</c:v>
                </c:pt>
                <c:pt idx="43">
                  <c:v>76.198599999999999</c:v>
                </c:pt>
                <c:pt idx="44">
                  <c:v>76.3035</c:v>
                </c:pt>
                <c:pt idx="45">
                  <c:v>76.941800000000001</c:v>
                </c:pt>
                <c:pt idx="46">
                  <c:v>76.897199999999998</c:v>
                </c:pt>
                <c:pt idx="47">
                  <c:v>77.061400000000006</c:v>
                </c:pt>
                <c:pt idx="48">
                  <c:v>77.5428</c:v>
                </c:pt>
                <c:pt idx="49">
                  <c:v>77.177899999999994</c:v>
                </c:pt>
                <c:pt idx="50">
                  <c:v>77.525000000000006</c:v>
                </c:pt>
                <c:pt idx="51">
                  <c:v>78.169799999999995</c:v>
                </c:pt>
                <c:pt idx="52">
                  <c:v>77.540800000000004</c:v>
                </c:pt>
                <c:pt idx="53">
                  <c:v>78.136200000000002</c:v>
                </c:pt>
                <c:pt idx="54">
                  <c:v>78.197000000000003</c:v>
                </c:pt>
                <c:pt idx="55">
                  <c:v>78.246200000000002</c:v>
                </c:pt>
                <c:pt idx="56">
                  <c:v>78.963200000000001</c:v>
                </c:pt>
                <c:pt idx="57">
                  <c:v>79.075100000000006</c:v>
                </c:pt>
                <c:pt idx="58">
                  <c:v>79.599099999999993</c:v>
                </c:pt>
                <c:pt idx="59">
                  <c:v>79.906499999999994</c:v>
                </c:pt>
                <c:pt idx="60">
                  <c:v>80.375200000000007</c:v>
                </c:pt>
                <c:pt idx="61">
                  <c:v>80.164599999999993</c:v>
                </c:pt>
                <c:pt idx="62">
                  <c:v>80.179900000000004</c:v>
                </c:pt>
                <c:pt idx="63">
                  <c:v>80.210999999999999</c:v>
                </c:pt>
                <c:pt idx="64">
                  <c:v>80.430199999999999</c:v>
                </c:pt>
                <c:pt idx="65">
                  <c:v>80.058999999999997</c:v>
                </c:pt>
                <c:pt idx="66">
                  <c:v>80.108599999999996</c:v>
                </c:pt>
                <c:pt idx="67">
                  <c:v>78.526499999999999</c:v>
                </c:pt>
                <c:pt idx="68">
                  <c:v>79.398600000000002</c:v>
                </c:pt>
                <c:pt idx="69">
                  <c:v>80.100200000000001</c:v>
                </c:pt>
                <c:pt idx="70">
                  <c:v>80.4679</c:v>
                </c:pt>
                <c:pt idx="71">
                  <c:v>80.454800000000006</c:v>
                </c:pt>
                <c:pt idx="72">
                  <c:v>80.3827</c:v>
                </c:pt>
                <c:pt idx="73">
                  <c:v>80.4251</c:v>
                </c:pt>
                <c:pt idx="74">
                  <c:v>80.659899999999993</c:v>
                </c:pt>
                <c:pt idx="75">
                  <c:v>80.430199999999999</c:v>
                </c:pt>
                <c:pt idx="76">
                  <c:v>80.597700000000003</c:v>
                </c:pt>
                <c:pt idx="77">
                  <c:v>80.437100000000001</c:v>
                </c:pt>
                <c:pt idx="78">
                  <c:v>80.567700000000002</c:v>
                </c:pt>
                <c:pt idx="79">
                  <c:v>80.270899999999997</c:v>
                </c:pt>
                <c:pt idx="80">
                  <c:v>80.069000000000003</c:v>
                </c:pt>
                <c:pt idx="81">
                  <c:v>79.827699999999993</c:v>
                </c:pt>
                <c:pt idx="82">
                  <c:v>80.4923</c:v>
                </c:pt>
                <c:pt idx="83">
                  <c:v>79.920500000000004</c:v>
                </c:pt>
                <c:pt idx="84">
                  <c:v>80.563400000000001</c:v>
                </c:pt>
                <c:pt idx="85">
                  <c:v>80.537199999999999</c:v>
                </c:pt>
                <c:pt idx="86">
                  <c:v>80.957899999999995</c:v>
                </c:pt>
                <c:pt idx="87">
                  <c:v>80.842399999999998</c:v>
                </c:pt>
                <c:pt idx="88">
                  <c:v>80.719700000000003</c:v>
                </c:pt>
                <c:pt idx="89">
                  <c:v>80.582599999999999</c:v>
                </c:pt>
                <c:pt idx="90">
                  <c:v>80.667599999999993</c:v>
                </c:pt>
                <c:pt idx="91">
                  <c:v>80.905199999999994</c:v>
                </c:pt>
                <c:pt idx="92">
                  <c:v>80.501300000000001</c:v>
                </c:pt>
                <c:pt idx="93">
                  <c:v>80.937200000000004</c:v>
                </c:pt>
                <c:pt idx="94">
                  <c:v>80.958299999999994</c:v>
                </c:pt>
                <c:pt idx="95">
                  <c:v>80.770700000000005</c:v>
                </c:pt>
                <c:pt idx="96">
                  <c:v>80.558199999999999</c:v>
                </c:pt>
                <c:pt idx="97">
                  <c:v>80.419399999999996</c:v>
                </c:pt>
                <c:pt idx="98">
                  <c:v>79.877700000000004</c:v>
                </c:pt>
                <c:pt idx="99">
                  <c:v>79.520600000000002</c:v>
                </c:pt>
                <c:pt idx="100">
                  <c:v>79.416300000000007</c:v>
                </c:pt>
                <c:pt idx="101">
                  <c:v>78.998699999999999</c:v>
                </c:pt>
                <c:pt idx="102">
                  <c:v>77.798500000000004</c:v>
                </c:pt>
                <c:pt idx="103">
                  <c:v>74.403899999999993</c:v>
                </c:pt>
                <c:pt idx="104">
                  <c:v>75.046499999999995</c:v>
                </c:pt>
                <c:pt idx="105">
                  <c:v>74.056399999999996</c:v>
                </c:pt>
                <c:pt idx="106">
                  <c:v>71.819400000000002</c:v>
                </c:pt>
                <c:pt idx="107">
                  <c:v>70.048500000000004</c:v>
                </c:pt>
                <c:pt idx="108">
                  <c:v>69.535799999999995</c:v>
                </c:pt>
                <c:pt idx="109">
                  <c:v>68.377399999999994</c:v>
                </c:pt>
                <c:pt idx="110">
                  <c:v>67.721199999999996</c:v>
                </c:pt>
                <c:pt idx="111">
                  <c:v>66.975200000000001</c:v>
                </c:pt>
                <c:pt idx="112">
                  <c:v>66.686800000000005</c:v>
                </c:pt>
                <c:pt idx="113">
                  <c:v>67.414500000000004</c:v>
                </c:pt>
                <c:pt idx="114">
                  <c:v>68.211200000000005</c:v>
                </c:pt>
                <c:pt idx="115">
                  <c:v>68.799800000000005</c:v>
                </c:pt>
                <c:pt idx="116">
                  <c:v>69.117999999999995</c:v>
                </c:pt>
                <c:pt idx="117">
                  <c:v>69.512</c:v>
                </c:pt>
                <c:pt idx="118">
                  <c:v>69.825900000000004</c:v>
                </c:pt>
                <c:pt idx="119">
                  <c:v>70.763599999999997</c:v>
                </c:pt>
                <c:pt idx="120">
                  <c:v>71.165099999999995</c:v>
                </c:pt>
                <c:pt idx="121">
                  <c:v>71.808999999999997</c:v>
                </c:pt>
                <c:pt idx="122">
                  <c:v>72.2624</c:v>
                </c:pt>
                <c:pt idx="123">
                  <c:v>73.499300000000005</c:v>
                </c:pt>
                <c:pt idx="124">
                  <c:v>73.784400000000005</c:v>
                </c:pt>
                <c:pt idx="125">
                  <c:v>74.257000000000005</c:v>
                </c:pt>
                <c:pt idx="126">
                  <c:v>74.686700000000002</c:v>
                </c:pt>
                <c:pt idx="127">
                  <c:v>74.999700000000004</c:v>
                </c:pt>
                <c:pt idx="128">
                  <c:v>74.908500000000004</c:v>
                </c:pt>
                <c:pt idx="129">
                  <c:v>75.010099999999994</c:v>
                </c:pt>
                <c:pt idx="130">
                  <c:v>75.717399999999998</c:v>
                </c:pt>
                <c:pt idx="131">
                  <c:v>75.679900000000004</c:v>
                </c:pt>
                <c:pt idx="132">
                  <c:v>75.37</c:v>
                </c:pt>
                <c:pt idx="133">
                  <c:v>76.100499999999997</c:v>
                </c:pt>
                <c:pt idx="134">
                  <c:v>75.796400000000006</c:v>
                </c:pt>
                <c:pt idx="135">
                  <c:v>75.935900000000004</c:v>
                </c:pt>
                <c:pt idx="136">
                  <c:v>76.068100000000001</c:v>
                </c:pt>
                <c:pt idx="137">
                  <c:v>76.331599999999995</c:v>
                </c:pt>
                <c:pt idx="138">
                  <c:v>76.700400000000002</c:v>
                </c:pt>
                <c:pt idx="139">
                  <c:v>76.549899999999994</c:v>
                </c:pt>
                <c:pt idx="140">
                  <c:v>76.9893</c:v>
                </c:pt>
                <c:pt idx="141">
                  <c:v>76.777600000000007</c:v>
                </c:pt>
                <c:pt idx="142">
                  <c:v>77.041700000000006</c:v>
                </c:pt>
                <c:pt idx="143">
                  <c:v>77.406700000000001</c:v>
                </c:pt>
                <c:pt idx="144">
                  <c:v>77.502700000000004</c:v>
                </c:pt>
                <c:pt idx="145">
                  <c:v>76.934899999999999</c:v>
                </c:pt>
                <c:pt idx="146">
                  <c:v>77.412899999999993</c:v>
                </c:pt>
                <c:pt idx="147">
                  <c:v>77.409000000000006</c:v>
                </c:pt>
                <c:pt idx="148">
                  <c:v>77.292000000000002</c:v>
                </c:pt>
                <c:pt idx="149">
                  <c:v>77.336600000000004</c:v>
                </c:pt>
                <c:pt idx="150">
                  <c:v>76.899100000000004</c:v>
                </c:pt>
                <c:pt idx="151">
                  <c:v>76.764700000000005</c:v>
                </c:pt>
                <c:pt idx="152">
                  <c:v>76.856300000000005</c:v>
                </c:pt>
                <c:pt idx="153">
                  <c:v>77.104200000000006</c:v>
                </c:pt>
                <c:pt idx="154">
                  <c:v>77.190299999999993</c:v>
                </c:pt>
                <c:pt idx="155">
                  <c:v>77.006200000000007</c:v>
                </c:pt>
                <c:pt idx="156">
                  <c:v>77.326599999999999</c:v>
                </c:pt>
                <c:pt idx="157">
                  <c:v>77.45</c:v>
                </c:pt>
                <c:pt idx="158">
                  <c:v>77.280199999999994</c:v>
                </c:pt>
                <c:pt idx="159">
                  <c:v>77.196600000000004</c:v>
                </c:pt>
                <c:pt idx="160">
                  <c:v>77.249700000000004</c:v>
                </c:pt>
                <c:pt idx="161">
                  <c:v>76.737200000000001</c:v>
                </c:pt>
                <c:pt idx="162">
                  <c:v>77.258600000000001</c:v>
                </c:pt>
                <c:pt idx="163">
                  <c:v>77.565600000000003</c:v>
                </c:pt>
                <c:pt idx="164">
                  <c:v>77.427199999999999</c:v>
                </c:pt>
                <c:pt idx="165">
                  <c:v>77.616399999999999</c:v>
                </c:pt>
                <c:pt idx="166">
                  <c:v>77.768600000000006</c:v>
                </c:pt>
                <c:pt idx="167">
                  <c:v>77.328800000000001</c:v>
                </c:pt>
                <c:pt idx="168">
                  <c:v>78.024799999999999</c:v>
                </c:pt>
                <c:pt idx="169">
                  <c:v>78.639499999999998</c:v>
                </c:pt>
                <c:pt idx="170">
                  <c:v>78.718400000000003</c:v>
                </c:pt>
                <c:pt idx="171">
                  <c:v>78.840599999999995</c:v>
                </c:pt>
                <c:pt idx="172">
                  <c:v>79.017300000000006</c:v>
                </c:pt>
                <c:pt idx="173">
                  <c:v>78.905199999999994</c:v>
                </c:pt>
                <c:pt idx="174">
                  <c:v>78.715199999999996</c:v>
                </c:pt>
                <c:pt idx="175">
                  <c:v>78.800899999999999</c:v>
                </c:pt>
                <c:pt idx="176">
                  <c:v>78.696799999999996</c:v>
                </c:pt>
                <c:pt idx="177">
                  <c:v>79.1631</c:v>
                </c:pt>
                <c:pt idx="178">
                  <c:v>78.847499999999997</c:v>
                </c:pt>
                <c:pt idx="179">
                  <c:v>78.144199999999998</c:v>
                </c:pt>
                <c:pt idx="180">
                  <c:v>77.8887</c:v>
                </c:pt>
                <c:pt idx="181">
                  <c:v>77.515799999999999</c:v>
                </c:pt>
                <c:pt idx="182">
                  <c:v>77.113</c:v>
                </c:pt>
                <c:pt idx="183">
                  <c:v>76.751800000000003</c:v>
                </c:pt>
                <c:pt idx="184">
                  <c:v>76.472300000000004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04448"/>
        <c:axId val="310105984"/>
      </c:lineChart>
      <c:dateAx>
        <c:axId val="310104448"/>
        <c:scaling>
          <c:orientation val="minMax"/>
          <c:min val="38384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10105984"/>
        <c:crosses val="autoZero"/>
        <c:auto val="1"/>
        <c:lblOffset val="100"/>
        <c:baseTimeUnit val="months"/>
        <c:majorUnit val="6"/>
        <c:majorTimeUnit val="months"/>
      </c:dateAx>
      <c:valAx>
        <c:axId val="310105984"/>
        <c:scaling>
          <c:orientation val="minMax"/>
          <c:min val="6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104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148414992429746E-2"/>
          <c:y val="3.1294985380571523E-2"/>
          <c:w val="0.88419120507132865"/>
          <c:h val="0.8222630233183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Especiales!$F$16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cat>
            <c:numRef>
              <c:f>Especiales!$A$187:$A$207</c:f>
              <c:numCache>
                <c:formatCode>m/d/yyyy</c:formatCode>
                <c:ptCount val="2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</c:numCache>
            </c:numRef>
          </c:cat>
          <c:val>
            <c:numRef>
              <c:f>Especiales!$F$187:$F$207</c:f>
              <c:numCache>
                <c:formatCode>0.00</c:formatCode>
                <c:ptCount val="21"/>
                <c:pt idx="0">
                  <c:v>-3.2287822878228734</c:v>
                </c:pt>
                <c:pt idx="1">
                  <c:v>4.2897998093422318</c:v>
                </c:pt>
                <c:pt idx="2">
                  <c:v>1.0968921389396646</c:v>
                </c:pt>
                <c:pt idx="3">
                  <c:v>-0.27124773960216508</c:v>
                </c:pt>
                <c:pt idx="4">
                  <c:v>1.8132366273798661</c:v>
                </c:pt>
                <c:pt idx="5">
                  <c:v>0.53428317008015203</c:v>
                </c:pt>
                <c:pt idx="6">
                  <c:v>2.2143489813994721</c:v>
                </c:pt>
                <c:pt idx="7">
                  <c:v>-1.906412478336228</c:v>
                </c:pt>
                <c:pt idx="8">
                  <c:v>-0.35335689045936647</c:v>
                </c:pt>
                <c:pt idx="9">
                  <c:v>-0.35460992907800915</c:v>
                </c:pt>
                <c:pt idx="10">
                  <c:v>2.7580071174377219</c:v>
                </c:pt>
                <c:pt idx="11">
                  <c:v>-0.77922077922077948</c:v>
                </c:pt>
                <c:pt idx="12">
                  <c:v>-1.1343804537521818</c:v>
                </c:pt>
                <c:pt idx="13">
                  <c:v>-0.70609002647837871</c:v>
                </c:pt>
                <c:pt idx="14">
                  <c:v>2.2222222222222143</c:v>
                </c:pt>
                <c:pt idx="15">
                  <c:v>8.6956521739134374E-2</c:v>
                </c:pt>
                <c:pt idx="16">
                  <c:v>1.3032145960034658</c:v>
                </c:pt>
                <c:pt idx="17">
                  <c:v>-2.6586620926243532</c:v>
                </c:pt>
                <c:pt idx="18">
                  <c:v>4.1409691629956003</c:v>
                </c:pt>
                <c:pt idx="19">
                  <c:v>-1.8612521150592198</c:v>
                </c:pt>
                <c:pt idx="20">
                  <c:v>-0.17241379310345417</c:v>
                </c:pt>
              </c:numCache>
            </c:numRef>
          </c:val>
        </c:ser>
        <c:ser>
          <c:idx val="1"/>
          <c:order val="1"/>
          <c:tx>
            <c:strRef>
              <c:f>Especiales!$G$16</c:f>
              <c:strCache>
                <c:ptCount val="1"/>
                <c:pt idx="0">
                  <c:v>Vehículos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Especiales!$A$187:$A$207</c:f>
              <c:numCache>
                <c:formatCode>m/d/yyyy</c:formatCode>
                <c:ptCount val="2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</c:numCache>
            </c:numRef>
          </c:cat>
          <c:val>
            <c:numRef>
              <c:f>Especiales!$G$187:$G$207</c:f>
              <c:numCache>
                <c:formatCode>0.00</c:formatCode>
                <c:ptCount val="21"/>
                <c:pt idx="0">
                  <c:v>-9.6416382252559671</c:v>
                </c:pt>
                <c:pt idx="1">
                  <c:v>11.142587346553356</c:v>
                </c:pt>
                <c:pt idx="2">
                  <c:v>0.16992353440952179</c:v>
                </c:pt>
                <c:pt idx="3">
                  <c:v>-1.0178117048346036</c:v>
                </c:pt>
                <c:pt idx="4">
                  <c:v>2.8277634961439535</c:v>
                </c:pt>
                <c:pt idx="5">
                  <c:v>-0.16666666666667052</c:v>
                </c:pt>
                <c:pt idx="6">
                  <c:v>6.0934891485809661</c:v>
                </c:pt>
                <c:pt idx="7">
                  <c:v>-5.3501180173092022</c:v>
                </c:pt>
                <c:pt idx="8">
                  <c:v>-1.995012468827928</c:v>
                </c:pt>
                <c:pt idx="9">
                  <c:v>-2.2900763358778664</c:v>
                </c:pt>
                <c:pt idx="10">
                  <c:v>8.9409722222222108</c:v>
                </c:pt>
                <c:pt idx="11">
                  <c:v>-1.7529880478087678</c:v>
                </c:pt>
                <c:pt idx="12">
                  <c:v>-1.5409570154095609</c:v>
                </c:pt>
                <c:pt idx="13">
                  <c:v>-4.3657331136738193</c:v>
                </c:pt>
                <c:pt idx="14">
                  <c:v>6.976744186046524</c:v>
                </c:pt>
                <c:pt idx="15">
                  <c:v>1.8518518518518601</c:v>
                </c:pt>
                <c:pt idx="16">
                  <c:v>3.9525691699604737</c:v>
                </c:pt>
                <c:pt idx="17">
                  <c:v>-5.9315589353612141</c:v>
                </c:pt>
                <c:pt idx="18">
                  <c:v>12.368633791430872</c:v>
                </c:pt>
                <c:pt idx="19">
                  <c:v>-6.3309352517985644</c:v>
                </c:pt>
                <c:pt idx="20">
                  <c:v>-1.075268817204289</c:v>
                </c:pt>
              </c:numCache>
            </c:numRef>
          </c:val>
        </c:ser>
        <c:ser>
          <c:idx val="2"/>
          <c:order val="2"/>
          <c:tx>
            <c:strRef>
              <c:f>Especiales!$H$16</c:f>
              <c:strCache>
                <c:ptCount val="1"/>
                <c:pt idx="0">
                  <c:v>Autopartes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Especiales!$A$187:$A$207</c:f>
              <c:numCache>
                <c:formatCode>m/d/yyyy</c:formatCode>
                <c:ptCount val="21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</c:numCache>
            </c:numRef>
          </c:cat>
          <c:val>
            <c:numRef>
              <c:f>Especiales!$H$187:$H$207</c:f>
              <c:numCache>
                <c:formatCode>0.00</c:formatCode>
                <c:ptCount val="21"/>
                <c:pt idx="0">
                  <c:v>-2.7372262773722622</c:v>
                </c:pt>
                <c:pt idx="1">
                  <c:v>4.5966228893058236</c:v>
                </c:pt>
                <c:pt idx="2">
                  <c:v>0.80717488789239233</c:v>
                </c:pt>
                <c:pt idx="3">
                  <c:v>8.8967971530240497E-2</c:v>
                </c:pt>
                <c:pt idx="4">
                  <c:v>2.488888888888896</c:v>
                </c:pt>
                <c:pt idx="5">
                  <c:v>0.34692107545533091</c:v>
                </c:pt>
                <c:pt idx="6">
                  <c:v>2.5064822817631782</c:v>
                </c:pt>
                <c:pt idx="7">
                  <c:v>-1.6020236087689654</c:v>
                </c:pt>
                <c:pt idx="8">
                  <c:v>-1.0282776349614386</c:v>
                </c:pt>
                <c:pt idx="9">
                  <c:v>0.34632034632036124</c:v>
                </c:pt>
                <c:pt idx="10">
                  <c:v>2.3295944779982536</c:v>
                </c:pt>
                <c:pt idx="11">
                  <c:v>-0.33726812816188279</c:v>
                </c:pt>
                <c:pt idx="12">
                  <c:v>-1.0152284263959421</c:v>
                </c:pt>
                <c:pt idx="13">
                  <c:v>-1.0256410256410331</c:v>
                </c:pt>
                <c:pt idx="14">
                  <c:v>2.3316062176165886</c:v>
                </c:pt>
                <c:pt idx="15">
                  <c:v>0.16877637130801038</c:v>
                </c:pt>
                <c:pt idx="16">
                  <c:v>1.5164279696714411</c:v>
                </c:pt>
                <c:pt idx="17">
                  <c:v>-2.9045643153526979</c:v>
                </c:pt>
                <c:pt idx="18">
                  <c:v>4.1025641025641102</c:v>
                </c:pt>
                <c:pt idx="19">
                  <c:v>-2.2988505747126409</c:v>
                </c:pt>
                <c:pt idx="20">
                  <c:v>1.5966386554621792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720768"/>
        <c:axId val="310743040"/>
      </c:barChart>
      <c:dateAx>
        <c:axId val="31072076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310743040"/>
        <c:crosses val="autoZero"/>
        <c:auto val="1"/>
        <c:lblOffset val="100"/>
        <c:baseTimeUnit val="months"/>
      </c:dateAx>
      <c:valAx>
        <c:axId val="31074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</a:t>
                </a:r>
                <a:r>
                  <a:rPr lang="es-ES" baseline="0"/>
                  <a:t> mensual (%)</a:t>
                </a:r>
                <a:endParaRPr lang="es-E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0720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464799494999838"/>
          <c:y val="0.69917330877177819"/>
          <c:w val="0.61027105788991565"/>
          <c:h val="8.567519146288463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47625</xdr:rowOff>
    </xdr:from>
    <xdr:to>
      <xdr:col>5</xdr:col>
      <xdr:colOff>314325</xdr:colOff>
      <xdr:row>13</xdr:row>
      <xdr:rowOff>9525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0</xdr:row>
      <xdr:rowOff>76200</xdr:rowOff>
    </xdr:from>
    <xdr:to>
      <xdr:col>21</xdr:col>
      <xdr:colOff>114300</xdr:colOff>
      <xdr:row>13</xdr:row>
      <xdr:rowOff>38100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13</xdr:row>
      <xdr:rowOff>152400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123825</xdr:colOff>
      <xdr:row>0</xdr:row>
      <xdr:rowOff>0</xdr:rowOff>
    </xdr:from>
    <xdr:to>
      <xdr:col>27</xdr:col>
      <xdr:colOff>609600</xdr:colOff>
      <xdr:row>14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76201</xdr:rowOff>
    </xdr:from>
    <xdr:to>
      <xdr:col>6</xdr:col>
      <xdr:colOff>47625</xdr:colOff>
      <xdr:row>13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Y225"/>
  <sheetViews>
    <sheetView workbookViewId="0">
      <pane xSplit="1" ySplit="16" topLeftCell="B201" activePane="bottomRight" state="frozen"/>
      <selection pane="topRight" activeCell="B1" sqref="B1"/>
      <selection pane="bottomLeft" activeCell="A17" sqref="A17"/>
      <selection pane="bottomRight" activeCell="P200" sqref="P200:U225"/>
    </sheetView>
  </sheetViews>
  <sheetFormatPr baseColWidth="10" defaultRowHeight="14.4" x14ac:dyDescent="0.3"/>
  <cols>
    <col min="1" max="1" width="10.6640625" bestFit="1" customWidth="1"/>
    <col min="2" max="2" width="9" bestFit="1" customWidth="1"/>
    <col min="3" max="3" width="14" bestFit="1" customWidth="1"/>
    <col min="4" max="4" width="16.33203125" bestFit="1" customWidth="1"/>
    <col min="5" max="5" width="15.33203125" bestFit="1" customWidth="1"/>
    <col min="6" max="6" width="16.109375" bestFit="1" customWidth="1"/>
    <col min="7" max="7" width="21.33203125" bestFit="1" customWidth="1"/>
    <col min="9" max="9" width="5.88671875" bestFit="1" customWidth="1"/>
    <col min="10" max="10" width="12.6640625" bestFit="1" customWidth="1"/>
    <col min="11" max="11" width="8" bestFit="1" customWidth="1"/>
    <col min="12" max="12" width="8.88671875" bestFit="1" customWidth="1"/>
    <col min="13" max="13" width="16.109375" bestFit="1" customWidth="1"/>
    <col min="14" max="14" width="20.33203125" bestFit="1" customWidth="1"/>
    <col min="16" max="16" width="6.88671875" style="2" bestFit="1" customWidth="1"/>
    <col min="17" max="17" width="12.6640625" style="2" bestFit="1" customWidth="1"/>
    <col min="18" max="18" width="8" style="2" bestFit="1" customWidth="1"/>
    <col min="19" max="19" width="8.88671875" style="2" bestFit="1" customWidth="1"/>
    <col min="20" max="20" width="16.109375" style="2" bestFit="1" customWidth="1"/>
    <col min="21" max="21" width="20.33203125" style="2" bestFit="1" customWidth="1"/>
    <col min="22" max="22" width="11.44140625" style="2"/>
    <col min="24" max="24" width="31.5546875" bestFit="1" customWidth="1"/>
    <col min="25" max="25" width="8.44140625" bestFit="1" customWidth="1"/>
  </cols>
  <sheetData>
    <row r="14" spans="1:25" s="3" customFormat="1" x14ac:dyDescent="0.3">
      <c r="C14" s="3" t="s">
        <v>94</v>
      </c>
      <c r="D14" s="3" t="s">
        <v>104</v>
      </c>
      <c r="E14" s="3" t="s">
        <v>95</v>
      </c>
      <c r="F14" s="3" t="s">
        <v>96</v>
      </c>
      <c r="G14" s="3" t="s">
        <v>105</v>
      </c>
      <c r="P14" s="17"/>
      <c r="Q14" s="17"/>
      <c r="R14" s="17"/>
      <c r="S14" s="17"/>
      <c r="T14" s="17"/>
      <c r="U14" s="17"/>
      <c r="V14" s="17"/>
    </row>
    <row r="15" spans="1:25" s="3" customFormat="1" x14ac:dyDescent="0.3">
      <c r="A15" s="3" t="s">
        <v>12</v>
      </c>
      <c r="B15" s="3" t="s">
        <v>8</v>
      </c>
      <c r="C15" s="3" t="s">
        <v>5</v>
      </c>
      <c r="D15" s="3" t="s">
        <v>6</v>
      </c>
      <c r="E15" s="3" t="s">
        <v>10</v>
      </c>
      <c r="F15" s="3" t="s">
        <v>11</v>
      </c>
      <c r="G15" s="3" t="s">
        <v>89</v>
      </c>
      <c r="J15" s="3" t="s">
        <v>94</v>
      </c>
      <c r="K15" s="3" t="s">
        <v>104</v>
      </c>
      <c r="L15" s="3" t="s">
        <v>95</v>
      </c>
      <c r="M15" s="3" t="s">
        <v>96</v>
      </c>
      <c r="N15" s="3" t="s">
        <v>105</v>
      </c>
      <c r="P15" s="17"/>
      <c r="Q15" s="3" t="s">
        <v>94</v>
      </c>
      <c r="R15" s="3" t="s">
        <v>104</v>
      </c>
      <c r="S15" s="3" t="s">
        <v>95</v>
      </c>
      <c r="T15" s="3" t="s">
        <v>96</v>
      </c>
      <c r="U15" s="3" t="s">
        <v>105</v>
      </c>
      <c r="V15" s="17"/>
      <c r="X15" s="3" t="s">
        <v>91</v>
      </c>
    </row>
    <row r="16" spans="1:25" s="3" customFormat="1" x14ac:dyDescent="0.3">
      <c r="A16" s="3" t="s">
        <v>12</v>
      </c>
      <c r="B16" s="3" t="s">
        <v>9</v>
      </c>
      <c r="C16" s="3" t="s">
        <v>13</v>
      </c>
      <c r="D16" s="3" t="s">
        <v>14</v>
      </c>
      <c r="E16" s="3" t="s">
        <v>15</v>
      </c>
      <c r="F16" s="3" t="s">
        <v>16</v>
      </c>
      <c r="G16" s="3" t="s">
        <v>17</v>
      </c>
      <c r="P16" s="17"/>
      <c r="Q16" s="17"/>
      <c r="R16" s="17"/>
      <c r="S16" s="17"/>
      <c r="T16" s="17"/>
      <c r="U16" s="17"/>
      <c r="V16" s="17"/>
      <c r="X16" s="3" t="s">
        <v>90</v>
      </c>
      <c r="Y16" s="3" t="s">
        <v>9</v>
      </c>
    </row>
    <row r="17" spans="1:25" x14ac:dyDescent="0.3">
      <c r="A17" s="1">
        <f>_xll.BDH($A$16,$B$16:$B$16,"1/1/2000","","Dir=V","Dts=S","Sort=A","Quote=C","QtTyp=Y","Days=T","Per=cm","DtFmt=D","UseDPDF=Y","cols=2;rows=209")</f>
        <v>36556</v>
      </c>
      <c r="B17">
        <v>94.5458</v>
      </c>
      <c r="C17">
        <f>_xll.BDH($C$16,$B$16,"1/1/2000","","Dir=V","Dts=H","Sort=A","Quote=C","QtTyp=Y","Days=T","Per=cm","DtFmt=D","UseDPDF=Y","cols=1;rows=209")</f>
        <v>97.7</v>
      </c>
      <c r="D17">
        <f>_xll.BDH($D$16,$B$16,"1/1/2000","","Dir=V","Dts=H","Sort=A","Quote=C","QtTyp=Y","Days=T","Per=cm","DtFmt=D","UseDPDF=Y","cols=1;rows=209")</f>
        <v>88.3</v>
      </c>
      <c r="E17">
        <f>_xll.BDH($E$16,$B$16,"1/1/2000","","Dir=V","Dts=H","Sort=A","Quote=C","QtTyp=Y","Days=T","Per=cm","DtFmt=D","UseDPDF=Y","cols=1;rows=209")</f>
        <v>89.5</v>
      </c>
      <c r="F17">
        <f>_xll.BDH($F$16,$B$16,"1/1/2000","","Dir=V","Dts=H","Sort=A","Quote=C","QtTyp=Y","Days=T","Per=cm","DtFmt=D","UseDPDF=Y","cols=1;rows=209")</f>
        <v>88.1</v>
      </c>
      <c r="G17">
        <f>_xll.BDH($G$16,$B$16,"1/1/2000","","Dir=V","Dts=H","Sort=A","Quote=C","QtTyp=Y","Days=T","Per=cm","DtFmt=D","UseDPDF=Y","cols=1;rows=209")</f>
        <v>99.1</v>
      </c>
      <c r="X17" s="1">
        <f>_xll.BDH(X16,Y16,"1/1/2000","","Dir=V","Dts=S","Sort=A","Quote=C","QtTyp=Y","Days=T","Per=cm","DtFmt=D","UseDPDF=Y","cols=2;rows=209")</f>
        <v>36556</v>
      </c>
      <c r="Y17">
        <v>81.960700000000003</v>
      </c>
    </row>
    <row r="18" spans="1:25" x14ac:dyDescent="0.3">
      <c r="A18" s="1">
        <v>36585</v>
      </c>
      <c r="B18">
        <v>94.8185</v>
      </c>
      <c r="C18">
        <v>97.8</v>
      </c>
      <c r="D18">
        <v>88.7</v>
      </c>
      <c r="E18">
        <v>90.7</v>
      </c>
      <c r="F18">
        <v>88.9</v>
      </c>
      <c r="G18">
        <v>103</v>
      </c>
      <c r="I18" s="13">
        <f>B18/B17-1</f>
        <v>2.8843163842287023E-3</v>
      </c>
      <c r="J18" s="13">
        <f>C18/C17-1</f>
        <v>1.0235414534287557E-3</v>
      </c>
      <c r="K18" s="13">
        <f t="shared" ref="J18:N33" si="0">D18/D17-1</f>
        <v>4.5300113250283935E-3</v>
      </c>
      <c r="L18" s="13">
        <f t="shared" si="0"/>
        <v>1.3407821229050265E-2</v>
      </c>
      <c r="M18" s="13">
        <f t="shared" si="0"/>
        <v>9.0805902383657155E-3</v>
      </c>
      <c r="N18" s="13">
        <f t="shared" si="0"/>
        <v>3.9354187689202957E-2</v>
      </c>
      <c r="X18" s="1">
        <v>36585</v>
      </c>
      <c r="Y18">
        <v>81.915499999999994</v>
      </c>
    </row>
    <row r="19" spans="1:25" x14ac:dyDescent="0.3">
      <c r="A19" s="1">
        <v>36616</v>
      </c>
      <c r="B19">
        <v>95.198300000000003</v>
      </c>
      <c r="C19">
        <v>98.5</v>
      </c>
      <c r="D19">
        <v>89.7</v>
      </c>
      <c r="E19">
        <v>88.3</v>
      </c>
      <c r="F19">
        <v>87.8</v>
      </c>
      <c r="G19">
        <v>90.8</v>
      </c>
      <c r="I19" s="13">
        <f t="shared" ref="I19:I82" si="1">B19/B18-1</f>
        <v>4.0055474406366365E-3</v>
      </c>
      <c r="J19" s="13">
        <f t="shared" si="0"/>
        <v>7.1574642126790433E-3</v>
      </c>
      <c r="K19" s="13">
        <f t="shared" si="0"/>
        <v>1.1273957158962844E-2</v>
      </c>
      <c r="L19" s="13">
        <f t="shared" si="0"/>
        <v>-2.6460859977949336E-2</v>
      </c>
      <c r="M19" s="13">
        <f t="shared" si="0"/>
        <v>-1.2373453318335281E-2</v>
      </c>
      <c r="N19" s="13">
        <f t="shared" si="0"/>
        <v>-0.11844660194174761</v>
      </c>
      <c r="X19" s="1">
        <v>36616</v>
      </c>
      <c r="Y19">
        <v>81.963400000000007</v>
      </c>
    </row>
    <row r="20" spans="1:25" x14ac:dyDescent="0.3">
      <c r="A20" s="1">
        <v>36646</v>
      </c>
      <c r="B20">
        <v>95.892099999999999</v>
      </c>
      <c r="C20">
        <v>99.2</v>
      </c>
      <c r="D20">
        <v>88.7</v>
      </c>
      <c r="E20">
        <v>90.1</v>
      </c>
      <c r="F20">
        <v>88.7</v>
      </c>
      <c r="G20">
        <v>99.5</v>
      </c>
      <c r="I20" s="13">
        <f t="shared" si="1"/>
        <v>7.2879452679301959E-3</v>
      </c>
      <c r="J20" s="13">
        <f t="shared" si="0"/>
        <v>7.1065989847716171E-3</v>
      </c>
      <c r="K20" s="13">
        <f t="shared" si="0"/>
        <v>-1.1148272017837191E-2</v>
      </c>
      <c r="L20" s="13">
        <f t="shared" si="0"/>
        <v>2.0385050962627327E-2</v>
      </c>
      <c r="M20" s="13">
        <f t="shared" si="0"/>
        <v>1.0250569476082161E-2</v>
      </c>
      <c r="N20" s="13">
        <f t="shared" si="0"/>
        <v>9.5814977973568416E-2</v>
      </c>
      <c r="X20" s="1">
        <v>36646</v>
      </c>
      <c r="Y20">
        <v>82.2821</v>
      </c>
    </row>
    <row r="21" spans="1:25" x14ac:dyDescent="0.3">
      <c r="A21" s="1">
        <v>36677</v>
      </c>
      <c r="B21">
        <v>96.069100000000006</v>
      </c>
      <c r="C21">
        <v>99.1</v>
      </c>
      <c r="D21">
        <v>88.5</v>
      </c>
      <c r="E21">
        <v>93.6</v>
      </c>
      <c r="F21">
        <v>92.2</v>
      </c>
      <c r="G21">
        <v>103.2</v>
      </c>
      <c r="I21" s="13">
        <f t="shared" si="1"/>
        <v>1.845824629974846E-3</v>
      </c>
      <c r="J21" s="13">
        <f t="shared" si="0"/>
        <v>-1.0080645161291146E-3</v>
      </c>
      <c r="K21" s="13">
        <f t="shared" si="0"/>
        <v>-2.2547914317926354E-3</v>
      </c>
      <c r="L21" s="13">
        <f t="shared" si="0"/>
        <v>3.8845726970033301E-2</v>
      </c>
      <c r="M21" s="13">
        <f t="shared" si="0"/>
        <v>3.9458850056369732E-2</v>
      </c>
      <c r="N21" s="13">
        <f t="shared" si="0"/>
        <v>3.71859296482413E-2</v>
      </c>
      <c r="X21" s="1">
        <v>36677</v>
      </c>
      <c r="Y21">
        <v>82.157899999999998</v>
      </c>
    </row>
    <row r="22" spans="1:25" x14ac:dyDescent="0.3">
      <c r="A22" s="1">
        <v>36707</v>
      </c>
      <c r="B22">
        <v>96.156800000000004</v>
      </c>
      <c r="C22">
        <v>99.3</v>
      </c>
      <c r="D22">
        <v>89.1</v>
      </c>
      <c r="E22">
        <v>92.2</v>
      </c>
      <c r="F22">
        <v>90.6</v>
      </c>
      <c r="G22">
        <v>102.4</v>
      </c>
      <c r="I22" s="13">
        <f t="shared" si="1"/>
        <v>9.1288457995331029E-4</v>
      </c>
      <c r="J22" s="13">
        <f t="shared" si="0"/>
        <v>2.0181634712412855E-3</v>
      </c>
      <c r="K22" s="13">
        <f t="shared" si="0"/>
        <v>6.7796610169490457E-3</v>
      </c>
      <c r="L22" s="13">
        <f t="shared" si="0"/>
        <v>-1.4957264957264904E-2</v>
      </c>
      <c r="M22" s="13">
        <f t="shared" si="0"/>
        <v>-1.7353579175705125E-2</v>
      </c>
      <c r="N22" s="13">
        <f t="shared" si="0"/>
        <v>-7.7519379844961378E-3</v>
      </c>
      <c r="X22" s="1">
        <v>36707</v>
      </c>
      <c r="Y22">
        <v>81.960099999999997</v>
      </c>
    </row>
    <row r="23" spans="1:25" x14ac:dyDescent="0.3">
      <c r="A23" s="1">
        <v>36738</v>
      </c>
      <c r="B23">
        <v>96.023899999999998</v>
      </c>
      <c r="C23">
        <v>99.4</v>
      </c>
      <c r="D23">
        <v>89.1</v>
      </c>
      <c r="E23">
        <v>89.4</v>
      </c>
      <c r="F23">
        <v>87.7</v>
      </c>
      <c r="G23">
        <v>101.1</v>
      </c>
      <c r="I23" s="13">
        <f t="shared" si="1"/>
        <v>-1.3821175413492037E-3</v>
      </c>
      <c r="J23" s="13">
        <f t="shared" si="0"/>
        <v>1.0070493454179541E-3</v>
      </c>
      <c r="K23" s="13">
        <f t="shared" si="0"/>
        <v>0</v>
      </c>
      <c r="L23" s="13">
        <f t="shared" si="0"/>
        <v>-3.0368763557483747E-2</v>
      </c>
      <c r="M23" s="13">
        <f t="shared" si="0"/>
        <v>-3.2008830022074997E-2</v>
      </c>
      <c r="N23" s="13">
        <f t="shared" si="0"/>
        <v>-1.2695312500000111E-2</v>
      </c>
      <c r="X23" s="1">
        <v>36738</v>
      </c>
      <c r="Y23">
        <v>81.579599999999999</v>
      </c>
    </row>
    <row r="24" spans="1:25" x14ac:dyDescent="0.3">
      <c r="A24" s="1">
        <v>36769</v>
      </c>
      <c r="B24">
        <v>95.718199999999996</v>
      </c>
      <c r="C24">
        <v>98.7</v>
      </c>
      <c r="D24">
        <v>89.8</v>
      </c>
      <c r="E24">
        <v>91.8</v>
      </c>
      <c r="F24">
        <v>89.8</v>
      </c>
      <c r="G24">
        <v>105.5</v>
      </c>
      <c r="I24" s="13">
        <f t="shared" si="1"/>
        <v>-3.1835824206265517E-3</v>
      </c>
      <c r="J24" s="13">
        <f t="shared" si="0"/>
        <v>-7.0422535211267512E-3</v>
      </c>
      <c r="K24" s="13">
        <f t="shared" si="0"/>
        <v>7.8563411896745983E-3</v>
      </c>
      <c r="L24" s="13">
        <f t="shared" si="0"/>
        <v>2.6845637583892579E-2</v>
      </c>
      <c r="M24" s="13">
        <f t="shared" si="0"/>
        <v>2.3945267958950911E-2</v>
      </c>
      <c r="N24" s="13">
        <f t="shared" si="0"/>
        <v>4.3521266073194953E-2</v>
      </c>
      <c r="X24" s="1">
        <v>36769</v>
      </c>
      <c r="Y24">
        <v>81.055999999999997</v>
      </c>
    </row>
    <row r="25" spans="1:25" x14ac:dyDescent="0.3">
      <c r="A25" s="1">
        <v>36799</v>
      </c>
      <c r="B25">
        <v>96.110500000000002</v>
      </c>
      <c r="C25">
        <v>99.1</v>
      </c>
      <c r="D25">
        <v>89.4</v>
      </c>
      <c r="E25">
        <v>92.7</v>
      </c>
      <c r="F25">
        <v>90.7</v>
      </c>
      <c r="G25">
        <v>106.6</v>
      </c>
      <c r="I25" s="13">
        <f t="shared" si="1"/>
        <v>4.098489106564962E-3</v>
      </c>
      <c r="J25" s="13">
        <f t="shared" si="0"/>
        <v>4.0526849037485491E-3</v>
      </c>
      <c r="K25" s="13">
        <f t="shared" si="0"/>
        <v>-4.4543429844097204E-3</v>
      </c>
      <c r="L25" s="13">
        <f t="shared" si="0"/>
        <v>9.8039215686274161E-3</v>
      </c>
      <c r="M25" s="13">
        <f t="shared" si="0"/>
        <v>1.0022271714922093E-2</v>
      </c>
      <c r="N25" s="13">
        <f t="shared" si="0"/>
        <v>1.0426540284360186E-2</v>
      </c>
      <c r="X25" s="1">
        <v>36799</v>
      </c>
      <c r="Y25">
        <v>81.125399999999999</v>
      </c>
    </row>
    <row r="26" spans="1:25" x14ac:dyDescent="0.3">
      <c r="A26" s="1">
        <v>36830</v>
      </c>
      <c r="B26">
        <v>95.822500000000005</v>
      </c>
      <c r="C26">
        <v>98.8</v>
      </c>
      <c r="D26">
        <v>90</v>
      </c>
      <c r="E26">
        <v>91.5</v>
      </c>
      <c r="F26">
        <v>89.8</v>
      </c>
      <c r="G26">
        <v>103.4</v>
      </c>
      <c r="I26" s="13">
        <f t="shared" si="1"/>
        <v>-2.9965508451209599E-3</v>
      </c>
      <c r="J26" s="13">
        <f t="shared" si="0"/>
        <v>-3.0272452068617062E-3</v>
      </c>
      <c r="K26" s="13">
        <f t="shared" si="0"/>
        <v>6.7114093959730337E-3</v>
      </c>
      <c r="L26" s="13">
        <f t="shared" si="0"/>
        <v>-1.2944983818770295E-2</v>
      </c>
      <c r="M26" s="13">
        <f t="shared" si="0"/>
        <v>-9.9228224917310426E-3</v>
      </c>
      <c r="N26" s="13">
        <f t="shared" si="0"/>
        <v>-3.0018761726078647E-2</v>
      </c>
      <c r="X26" s="1">
        <v>36830</v>
      </c>
      <c r="Y26">
        <v>80.621899999999997</v>
      </c>
    </row>
    <row r="27" spans="1:25" x14ac:dyDescent="0.3">
      <c r="A27" s="1">
        <v>36860</v>
      </c>
      <c r="B27">
        <v>95.839100000000002</v>
      </c>
      <c r="C27">
        <v>98.6</v>
      </c>
      <c r="D27">
        <v>89.3</v>
      </c>
      <c r="E27">
        <v>94.7</v>
      </c>
      <c r="F27">
        <v>92.3</v>
      </c>
      <c r="G27">
        <v>112.5</v>
      </c>
      <c r="I27" s="13">
        <f t="shared" si="1"/>
        <v>1.7323697461457677E-4</v>
      </c>
      <c r="J27" s="13">
        <f t="shared" si="0"/>
        <v>-2.0242914979757831E-3</v>
      </c>
      <c r="K27" s="13">
        <f t="shared" si="0"/>
        <v>-7.7777777777777724E-3</v>
      </c>
      <c r="L27" s="13">
        <f t="shared" si="0"/>
        <v>3.4972677595628499E-2</v>
      </c>
      <c r="M27" s="13">
        <f t="shared" si="0"/>
        <v>2.7839643652561197E-2</v>
      </c>
      <c r="N27" s="13">
        <f t="shared" si="0"/>
        <v>8.8007736943907178E-2</v>
      </c>
      <c r="X27" s="1">
        <v>36860</v>
      </c>
      <c r="Y27">
        <v>80.380200000000002</v>
      </c>
    </row>
    <row r="28" spans="1:25" x14ac:dyDescent="0.3">
      <c r="A28" s="1">
        <v>36891</v>
      </c>
      <c r="B28">
        <v>95.579099999999997</v>
      </c>
      <c r="C28">
        <v>98</v>
      </c>
      <c r="D28">
        <v>89.2</v>
      </c>
      <c r="E28">
        <v>96.9</v>
      </c>
      <c r="F28">
        <v>94.3</v>
      </c>
      <c r="G28">
        <v>115.5</v>
      </c>
      <c r="I28" s="13">
        <f t="shared" si="1"/>
        <v>-2.7128802336416902E-3</v>
      </c>
      <c r="J28" s="13">
        <f t="shared" si="0"/>
        <v>-6.0851926977687487E-3</v>
      </c>
      <c r="K28" s="13">
        <f t="shared" si="0"/>
        <v>-1.1198208286673506E-3</v>
      </c>
      <c r="L28" s="13">
        <f t="shared" si="0"/>
        <v>2.3231256599788752E-2</v>
      </c>
      <c r="M28" s="13">
        <f t="shared" si="0"/>
        <v>2.1668472372697645E-2</v>
      </c>
      <c r="N28" s="13">
        <f t="shared" si="0"/>
        <v>2.6666666666666616E-2</v>
      </c>
      <c r="X28" s="1">
        <v>36891</v>
      </c>
      <c r="Y28">
        <v>79.911900000000003</v>
      </c>
    </row>
    <row r="29" spans="1:25" x14ac:dyDescent="0.3">
      <c r="A29" s="1">
        <v>36922</v>
      </c>
      <c r="B29">
        <v>94.9499</v>
      </c>
      <c r="C29">
        <v>97.5</v>
      </c>
      <c r="D29">
        <v>89.4</v>
      </c>
      <c r="E29">
        <v>94.8</v>
      </c>
      <c r="F29">
        <v>92.8</v>
      </c>
      <c r="G29">
        <v>109.5</v>
      </c>
      <c r="I29" s="13">
        <f t="shared" si="1"/>
        <v>-6.5830291350305048E-3</v>
      </c>
      <c r="J29" s="13">
        <f t="shared" si="0"/>
        <v>-5.1020408163264808E-3</v>
      </c>
      <c r="K29" s="13">
        <f t="shared" si="0"/>
        <v>2.2421524663678305E-3</v>
      </c>
      <c r="L29" s="13">
        <f t="shared" si="0"/>
        <v>-2.1671826625387136E-2</v>
      </c>
      <c r="M29" s="13">
        <f t="shared" si="0"/>
        <v>-1.5906680805938489E-2</v>
      </c>
      <c r="N29" s="13">
        <f t="shared" si="0"/>
        <v>-5.1948051948051965E-2</v>
      </c>
      <c r="P29" s="2">
        <f>B29/B17-1</f>
        <v>4.274118998411458E-3</v>
      </c>
      <c r="Q29" s="2">
        <f t="shared" ref="Q29:T29" si="2">C29/C17-1</f>
        <v>-2.0470829068577334E-3</v>
      </c>
      <c r="R29" s="2">
        <f t="shared" si="2"/>
        <v>1.2457531143827971E-2</v>
      </c>
      <c r="S29" s="2">
        <f t="shared" si="2"/>
        <v>5.921787709497206E-2</v>
      </c>
      <c r="T29" s="2">
        <f t="shared" si="2"/>
        <v>5.3348467650397247E-2</v>
      </c>
      <c r="U29" s="2">
        <f>G29/G17-1</f>
        <v>0.10494450050454085</v>
      </c>
      <c r="X29" s="1">
        <v>36922</v>
      </c>
      <c r="Y29">
        <v>79.140199999999993</v>
      </c>
    </row>
    <row r="30" spans="1:25" x14ac:dyDescent="0.3">
      <c r="A30" s="1">
        <v>36950</v>
      </c>
      <c r="B30">
        <v>94.369</v>
      </c>
      <c r="C30">
        <v>96.9</v>
      </c>
      <c r="D30">
        <v>90.4</v>
      </c>
      <c r="E30">
        <v>93</v>
      </c>
      <c r="F30">
        <v>91.1</v>
      </c>
      <c r="G30">
        <v>105.5</v>
      </c>
      <c r="I30" s="13">
        <f t="shared" si="1"/>
        <v>-6.1179632627311742E-3</v>
      </c>
      <c r="J30" s="13">
        <f t="shared" si="0"/>
        <v>-6.1538461538460654E-3</v>
      </c>
      <c r="K30" s="13">
        <f t="shared" si="0"/>
        <v>1.1185682326621871E-2</v>
      </c>
      <c r="L30" s="13">
        <f t="shared" si="0"/>
        <v>-1.8987341772151889E-2</v>
      </c>
      <c r="M30" s="13">
        <f t="shared" si="0"/>
        <v>-1.8318965517241437E-2</v>
      </c>
      <c r="N30" s="13">
        <f t="shared" si="0"/>
        <v>-3.6529680365296802E-2</v>
      </c>
      <c r="P30" s="2">
        <f t="shared" ref="P30:P93" si="3">B30/B18-1</f>
        <v>-4.7406360573094553E-3</v>
      </c>
      <c r="Q30" s="2">
        <f t="shared" ref="Q30:Q93" si="4">C30/C18-1</f>
        <v>-9.2024539877300082E-3</v>
      </c>
      <c r="R30" s="2">
        <f t="shared" ref="R30:R93" si="5">D30/D18-1</f>
        <v>1.916572717023679E-2</v>
      </c>
      <c r="S30" s="2">
        <f t="shared" ref="S30:S93" si="6">E30/E18-1</f>
        <v>2.5358324145534628E-2</v>
      </c>
      <c r="T30" s="2">
        <f t="shared" ref="T30:T93" si="7">F30/F18-1</f>
        <v>2.4746906636670341E-2</v>
      </c>
      <c r="U30" s="2">
        <f t="shared" ref="U30:U93" si="8">G30/G18-1</f>
        <v>2.4271844660194164E-2</v>
      </c>
      <c r="X30" s="1">
        <v>36950</v>
      </c>
      <c r="Y30">
        <v>78.412499999999994</v>
      </c>
    </row>
    <row r="31" spans="1:25" x14ac:dyDescent="0.3">
      <c r="A31" s="1">
        <v>36981</v>
      </c>
      <c r="B31">
        <v>94.125900000000001</v>
      </c>
      <c r="C31">
        <v>96.6</v>
      </c>
      <c r="D31">
        <v>90.4</v>
      </c>
      <c r="E31">
        <v>92.6</v>
      </c>
      <c r="F31">
        <v>90.7</v>
      </c>
      <c r="G31">
        <v>105.9</v>
      </c>
      <c r="I31" s="13">
        <f t="shared" si="1"/>
        <v>-2.5760578155962222E-3</v>
      </c>
      <c r="J31" s="13">
        <f t="shared" si="0"/>
        <v>-3.0959752321982892E-3</v>
      </c>
      <c r="K31" s="13">
        <f t="shared" si="0"/>
        <v>0</v>
      </c>
      <c r="L31" s="13">
        <f t="shared" si="0"/>
        <v>-4.3010752688172893E-3</v>
      </c>
      <c r="M31" s="13">
        <f t="shared" si="0"/>
        <v>-4.3907793633368719E-3</v>
      </c>
      <c r="N31" s="13">
        <f t="shared" si="0"/>
        <v>3.7914691943128354E-3</v>
      </c>
      <c r="P31" s="2">
        <f t="shared" si="3"/>
        <v>-1.1264907041407257E-2</v>
      </c>
      <c r="Q31" s="2">
        <f t="shared" si="4"/>
        <v>-1.9289340101522945E-2</v>
      </c>
      <c r="R31" s="2">
        <f t="shared" si="5"/>
        <v>7.8037904124861335E-3</v>
      </c>
      <c r="S31" s="2">
        <f t="shared" si="6"/>
        <v>4.8697621744054231E-2</v>
      </c>
      <c r="T31" s="2">
        <f t="shared" si="7"/>
        <v>3.302961275626437E-2</v>
      </c>
      <c r="U31" s="2">
        <f t="shared" si="8"/>
        <v>0.16629955947136565</v>
      </c>
      <c r="X31" s="1">
        <v>36981</v>
      </c>
      <c r="Y31">
        <v>77.974299999999999</v>
      </c>
    </row>
    <row r="32" spans="1:25" x14ac:dyDescent="0.3">
      <c r="A32" s="1">
        <v>37011</v>
      </c>
      <c r="B32">
        <v>93.906099999999995</v>
      </c>
      <c r="C32">
        <v>96.4</v>
      </c>
      <c r="D32">
        <v>90.7</v>
      </c>
      <c r="E32">
        <v>92</v>
      </c>
      <c r="F32">
        <v>90.5</v>
      </c>
      <c r="G32">
        <v>102.5</v>
      </c>
      <c r="I32" s="13">
        <f t="shared" si="1"/>
        <v>-2.3351702347601533E-3</v>
      </c>
      <c r="J32" s="13">
        <f t="shared" si="0"/>
        <v>-2.0703933747411307E-3</v>
      </c>
      <c r="K32" s="13">
        <f t="shared" si="0"/>
        <v>3.3185840707963266E-3</v>
      </c>
      <c r="L32" s="13">
        <f t="shared" si="0"/>
        <v>-6.4794816414686096E-3</v>
      </c>
      <c r="M32" s="13">
        <f t="shared" si="0"/>
        <v>-2.2050716648290836E-3</v>
      </c>
      <c r="N32" s="13">
        <f t="shared" si="0"/>
        <v>-3.2105760151086016E-2</v>
      </c>
      <c r="P32" s="2">
        <f t="shared" si="3"/>
        <v>-2.0710778051580947E-2</v>
      </c>
      <c r="Q32" s="2">
        <f t="shared" si="4"/>
        <v>-2.8225806451612878E-2</v>
      </c>
      <c r="R32" s="2">
        <f t="shared" si="5"/>
        <v>2.2547914317925688E-2</v>
      </c>
      <c r="S32" s="2">
        <f t="shared" si="6"/>
        <v>2.1087680355160954E-2</v>
      </c>
      <c r="T32" s="2">
        <f t="shared" si="7"/>
        <v>2.0293122886132942E-2</v>
      </c>
      <c r="U32" s="2">
        <f t="shared" si="8"/>
        <v>3.015075376884413E-2</v>
      </c>
      <c r="X32" s="1">
        <v>37011</v>
      </c>
      <c r="Y32">
        <v>77.567899999999995</v>
      </c>
    </row>
    <row r="33" spans="1:25" x14ac:dyDescent="0.3">
      <c r="A33" s="1">
        <v>37042</v>
      </c>
      <c r="B33">
        <v>93.280299999999997</v>
      </c>
      <c r="C33">
        <v>95.6</v>
      </c>
      <c r="D33">
        <v>90.7</v>
      </c>
      <c r="E33">
        <v>91.5</v>
      </c>
      <c r="F33">
        <v>90</v>
      </c>
      <c r="G33">
        <v>101.5</v>
      </c>
      <c r="I33" s="13">
        <f t="shared" si="1"/>
        <v>-6.6641038228613114E-3</v>
      </c>
      <c r="J33" s="13">
        <f t="shared" si="0"/>
        <v>-8.2987551867220732E-3</v>
      </c>
      <c r="K33" s="13">
        <f t="shared" si="0"/>
        <v>0</v>
      </c>
      <c r="L33" s="13">
        <f t="shared" si="0"/>
        <v>-5.4347826086956763E-3</v>
      </c>
      <c r="M33" s="13">
        <f t="shared" si="0"/>
        <v>-5.5248618784530246E-3</v>
      </c>
      <c r="N33" s="13">
        <f t="shared" si="0"/>
        <v>-9.7560975609756184E-3</v>
      </c>
      <c r="P33" s="2">
        <f t="shared" si="3"/>
        <v>-2.9029105092064023E-2</v>
      </c>
      <c r="Q33" s="2">
        <f t="shared" si="4"/>
        <v>-3.5317860746720497E-2</v>
      </c>
      <c r="R33" s="2">
        <f t="shared" si="5"/>
        <v>2.4858757062147019E-2</v>
      </c>
      <c r="S33" s="2">
        <f t="shared" si="6"/>
        <v>-2.2435897435897356E-2</v>
      </c>
      <c r="T33" s="2">
        <f t="shared" si="7"/>
        <v>-2.386117136659438E-2</v>
      </c>
      <c r="U33" s="2">
        <f t="shared" si="8"/>
        <v>-1.6472868217054293E-2</v>
      </c>
      <c r="X33" s="1">
        <v>37042</v>
      </c>
      <c r="Y33">
        <v>76.840800000000002</v>
      </c>
    </row>
    <row r="34" spans="1:25" x14ac:dyDescent="0.3">
      <c r="A34" s="1">
        <v>37072</v>
      </c>
      <c r="B34">
        <v>92.705699999999993</v>
      </c>
      <c r="C34">
        <v>95</v>
      </c>
      <c r="D34">
        <v>89.8</v>
      </c>
      <c r="E34">
        <v>91.7</v>
      </c>
      <c r="F34">
        <v>90.3</v>
      </c>
      <c r="G34">
        <v>101.1</v>
      </c>
      <c r="I34" s="13">
        <f t="shared" si="1"/>
        <v>-6.1599287309325179E-3</v>
      </c>
      <c r="J34" s="13">
        <f t="shared" ref="J34:J97" si="9">C34/C33-1</f>
        <v>-6.2761506276149959E-3</v>
      </c>
      <c r="K34" s="13">
        <f t="shared" ref="K34:K97" si="10">D34/D33-1</f>
        <v>-9.9228224917310426E-3</v>
      </c>
      <c r="L34" s="13">
        <f t="shared" ref="L34:L97" si="11">E34/E33-1</f>
        <v>2.1857923497268228E-3</v>
      </c>
      <c r="M34" s="13">
        <f t="shared" ref="M34:M97" si="12">F34/F33-1</f>
        <v>3.3333333333334103E-3</v>
      </c>
      <c r="N34" s="13">
        <f t="shared" ref="N34:N97" si="13">G34/G33-1</f>
        <v>-3.9408866995074288E-3</v>
      </c>
      <c r="P34" s="2">
        <f t="shared" si="3"/>
        <v>-3.5890337448833631E-2</v>
      </c>
      <c r="Q34" s="2">
        <f t="shared" si="4"/>
        <v>-4.3303121852970805E-2</v>
      </c>
      <c r="R34" s="2">
        <f t="shared" si="5"/>
        <v>7.8563411896745983E-3</v>
      </c>
      <c r="S34" s="2">
        <f t="shared" si="6"/>
        <v>-5.4229934924078238E-3</v>
      </c>
      <c r="T34" s="2">
        <f t="shared" si="7"/>
        <v>-3.3112582781457123E-3</v>
      </c>
      <c r="U34" s="2">
        <f t="shared" si="8"/>
        <v>-1.2695312500000111E-2</v>
      </c>
      <c r="X34" s="1">
        <v>37072</v>
      </c>
      <c r="Y34">
        <v>76.170199999999994</v>
      </c>
    </row>
    <row r="35" spans="1:25" x14ac:dyDescent="0.3">
      <c r="A35" s="1">
        <v>37103</v>
      </c>
      <c r="B35">
        <v>92.1721</v>
      </c>
      <c r="C35">
        <v>94.6</v>
      </c>
      <c r="D35">
        <v>89.4</v>
      </c>
      <c r="E35">
        <v>90.1</v>
      </c>
      <c r="F35">
        <v>88.3</v>
      </c>
      <c r="G35">
        <v>102.3</v>
      </c>
      <c r="I35" s="13">
        <f t="shared" si="1"/>
        <v>-5.7558488852357259E-3</v>
      </c>
      <c r="J35" s="13">
        <f t="shared" si="9"/>
        <v>-4.2105263157895534E-3</v>
      </c>
      <c r="K35" s="13">
        <f t="shared" si="10"/>
        <v>-4.4543429844097204E-3</v>
      </c>
      <c r="L35" s="13">
        <f t="shared" si="11"/>
        <v>-1.7448200654307633E-2</v>
      </c>
      <c r="M35" s="13">
        <f t="shared" si="12"/>
        <v>-2.2148394241417457E-2</v>
      </c>
      <c r="N35" s="13">
        <f t="shared" si="13"/>
        <v>1.1869436201780381E-2</v>
      </c>
      <c r="P35" s="2">
        <f t="shared" si="3"/>
        <v>-4.0112930218414333E-2</v>
      </c>
      <c r="Q35" s="2">
        <f t="shared" si="4"/>
        <v>-4.8289738430583595E-2</v>
      </c>
      <c r="R35" s="2">
        <f t="shared" si="5"/>
        <v>3.3670033670034627E-3</v>
      </c>
      <c r="S35" s="2">
        <f t="shared" si="6"/>
        <v>7.8299776286352429E-3</v>
      </c>
      <c r="T35" s="2">
        <f t="shared" si="7"/>
        <v>6.8415051311288E-3</v>
      </c>
      <c r="U35" s="2">
        <f t="shared" si="8"/>
        <v>1.1869436201780381E-2</v>
      </c>
      <c r="X35" s="1">
        <v>37103</v>
      </c>
      <c r="Y35">
        <v>75.545100000000005</v>
      </c>
    </row>
    <row r="36" spans="1:25" x14ac:dyDescent="0.3">
      <c r="A36" s="1">
        <v>37134</v>
      </c>
      <c r="B36">
        <v>92.002300000000005</v>
      </c>
      <c r="C36">
        <v>94.1</v>
      </c>
      <c r="D36">
        <v>89.4</v>
      </c>
      <c r="E36">
        <v>92.2</v>
      </c>
      <c r="F36">
        <v>90.5</v>
      </c>
      <c r="G36">
        <v>103.4</v>
      </c>
      <c r="I36" s="13">
        <f t="shared" si="1"/>
        <v>-1.8422060471661172E-3</v>
      </c>
      <c r="J36" s="13">
        <f t="shared" si="9"/>
        <v>-5.285412262156397E-3</v>
      </c>
      <c r="K36" s="13">
        <f t="shared" si="10"/>
        <v>0</v>
      </c>
      <c r="L36" s="13">
        <f t="shared" si="11"/>
        <v>2.3307436182020025E-2</v>
      </c>
      <c r="M36" s="13">
        <f t="shared" si="12"/>
        <v>2.491506228765572E-2</v>
      </c>
      <c r="N36" s="13">
        <f t="shared" si="13"/>
        <v>1.0752688172043001E-2</v>
      </c>
      <c r="P36" s="2">
        <f t="shared" si="3"/>
        <v>-3.8821248205670345E-2</v>
      </c>
      <c r="Q36" s="2">
        <f t="shared" si="4"/>
        <v>-4.6605876393110535E-2</v>
      </c>
      <c r="R36" s="2">
        <f t="shared" si="5"/>
        <v>-4.4543429844097204E-3</v>
      </c>
      <c r="S36" s="2">
        <f t="shared" si="6"/>
        <v>4.3572984749455923E-3</v>
      </c>
      <c r="T36" s="2">
        <f t="shared" si="7"/>
        <v>7.7951002227172328E-3</v>
      </c>
      <c r="U36" s="2">
        <f t="shared" si="8"/>
        <v>-1.9905213270142164E-2</v>
      </c>
      <c r="X36" s="1">
        <v>37134</v>
      </c>
      <c r="Y36">
        <v>75.228999999999999</v>
      </c>
    </row>
    <row r="37" spans="1:25" x14ac:dyDescent="0.3">
      <c r="A37" s="1">
        <v>37164</v>
      </c>
      <c r="B37">
        <v>91.679500000000004</v>
      </c>
      <c r="C37">
        <v>93.9</v>
      </c>
      <c r="D37">
        <v>89.4</v>
      </c>
      <c r="E37">
        <v>90.6</v>
      </c>
      <c r="F37">
        <v>88.7</v>
      </c>
      <c r="G37">
        <v>103.8</v>
      </c>
      <c r="I37" s="13">
        <f t="shared" si="1"/>
        <v>-3.5086079369754941E-3</v>
      </c>
      <c r="J37" s="13">
        <f t="shared" si="9"/>
        <v>-2.1253985122209329E-3</v>
      </c>
      <c r="K37" s="13">
        <f t="shared" si="10"/>
        <v>0</v>
      </c>
      <c r="L37" s="13">
        <f t="shared" si="11"/>
        <v>-1.7353579175705125E-2</v>
      </c>
      <c r="M37" s="13">
        <f t="shared" si="12"/>
        <v>-1.9889502762430955E-2</v>
      </c>
      <c r="N37" s="13">
        <f t="shared" si="13"/>
        <v>3.8684719535782008E-3</v>
      </c>
      <c r="P37" s="2">
        <f t="shared" si="3"/>
        <v>-4.6103183315038376E-2</v>
      </c>
      <c r="Q37" s="2">
        <f t="shared" si="4"/>
        <v>-5.2472250252270314E-2</v>
      </c>
      <c r="R37" s="2">
        <f t="shared" si="5"/>
        <v>0</v>
      </c>
      <c r="S37" s="2">
        <f t="shared" si="6"/>
        <v>-2.265372168284796E-2</v>
      </c>
      <c r="T37" s="2">
        <f t="shared" si="7"/>
        <v>-2.2050716648291058E-2</v>
      </c>
      <c r="U37" s="2">
        <f t="shared" si="8"/>
        <v>-2.6266416510318913E-2</v>
      </c>
      <c r="X37" s="1">
        <v>37164</v>
      </c>
      <c r="Y37">
        <v>74.799300000000002</v>
      </c>
    </row>
    <row r="38" spans="1:25" x14ac:dyDescent="0.3">
      <c r="A38" s="1">
        <v>37195</v>
      </c>
      <c r="B38">
        <v>91.268199999999993</v>
      </c>
      <c r="C38">
        <v>93.3</v>
      </c>
      <c r="D38">
        <v>89</v>
      </c>
      <c r="E38">
        <v>91.4</v>
      </c>
      <c r="F38">
        <v>89.5</v>
      </c>
      <c r="G38">
        <v>104.8</v>
      </c>
      <c r="I38" s="13">
        <f t="shared" si="1"/>
        <v>-4.4862810115675611E-3</v>
      </c>
      <c r="J38" s="13">
        <f t="shared" si="9"/>
        <v>-6.389776357827559E-3</v>
      </c>
      <c r="K38" s="13">
        <f t="shared" si="10"/>
        <v>-4.4742729306488371E-3</v>
      </c>
      <c r="L38" s="13">
        <f t="shared" si="11"/>
        <v>8.8300220750552327E-3</v>
      </c>
      <c r="M38" s="13">
        <f t="shared" si="12"/>
        <v>9.0191657271700976E-3</v>
      </c>
      <c r="N38" s="13">
        <f t="shared" si="13"/>
        <v>9.633911368015502E-3</v>
      </c>
      <c r="P38" s="2">
        <f t="shared" si="3"/>
        <v>-4.7528503222103446E-2</v>
      </c>
      <c r="Q38" s="2">
        <f t="shared" si="4"/>
        <v>-5.5668016194332037E-2</v>
      </c>
      <c r="R38" s="2">
        <f t="shared" si="5"/>
        <v>-1.1111111111111072E-2</v>
      </c>
      <c r="S38" s="2">
        <f t="shared" si="6"/>
        <v>-1.0928961748633004E-3</v>
      </c>
      <c r="T38" s="2">
        <f t="shared" si="7"/>
        <v>-3.3407572383072903E-3</v>
      </c>
      <c r="U38" s="2">
        <f t="shared" si="8"/>
        <v>1.3539651837524147E-2</v>
      </c>
      <c r="X38" s="1">
        <v>37195</v>
      </c>
      <c r="Y38">
        <v>74.311400000000006</v>
      </c>
    </row>
    <row r="39" spans="1:25" x14ac:dyDescent="0.3">
      <c r="A39" s="1">
        <v>37225</v>
      </c>
      <c r="B39">
        <v>90.789400000000001</v>
      </c>
      <c r="C39">
        <v>93.1</v>
      </c>
      <c r="D39">
        <v>88.3</v>
      </c>
      <c r="E39">
        <v>89.4</v>
      </c>
      <c r="F39">
        <v>88.8</v>
      </c>
      <c r="G39">
        <v>92.2</v>
      </c>
      <c r="I39" s="13">
        <f t="shared" si="1"/>
        <v>-5.2460769468445356E-3</v>
      </c>
      <c r="J39" s="13">
        <f t="shared" si="9"/>
        <v>-2.143622722400873E-3</v>
      </c>
      <c r="K39" s="13">
        <f t="shared" si="10"/>
        <v>-7.8651685393258397E-3</v>
      </c>
      <c r="L39" s="13">
        <f t="shared" si="11"/>
        <v>-2.1881838074398252E-2</v>
      </c>
      <c r="M39" s="13">
        <f t="shared" si="12"/>
        <v>-7.8212290502793769E-3</v>
      </c>
      <c r="N39" s="13">
        <f t="shared" si="13"/>
        <v>-0.12022900763358768</v>
      </c>
      <c r="P39" s="2">
        <f t="shared" si="3"/>
        <v>-5.2689351214692093E-2</v>
      </c>
      <c r="Q39" s="2">
        <f t="shared" si="4"/>
        <v>-5.5780933062880345E-2</v>
      </c>
      <c r="R39" s="2">
        <f t="shared" si="5"/>
        <v>-1.1198208286674172E-2</v>
      </c>
      <c r="S39" s="2">
        <f t="shared" si="6"/>
        <v>-5.5966209081309337E-2</v>
      </c>
      <c r="T39" s="2">
        <f t="shared" si="7"/>
        <v>-3.7919826652221045E-2</v>
      </c>
      <c r="U39" s="2">
        <f t="shared" si="8"/>
        <v>-0.18044444444444441</v>
      </c>
      <c r="X39" s="1">
        <v>37225</v>
      </c>
      <c r="Y39">
        <v>73.781199999999998</v>
      </c>
    </row>
    <row r="40" spans="1:25" x14ac:dyDescent="0.3">
      <c r="A40" s="1">
        <v>37256</v>
      </c>
      <c r="B40">
        <v>90.831100000000006</v>
      </c>
      <c r="C40">
        <v>93.3</v>
      </c>
      <c r="D40">
        <v>87.3</v>
      </c>
      <c r="E40">
        <v>88.3</v>
      </c>
      <c r="F40">
        <v>87.5</v>
      </c>
      <c r="G40">
        <v>93.1</v>
      </c>
      <c r="I40" s="13">
        <f t="shared" si="1"/>
        <v>4.5930472059518834E-4</v>
      </c>
      <c r="J40" s="13">
        <f t="shared" si="9"/>
        <v>2.1482277121374072E-3</v>
      </c>
      <c r="K40" s="13">
        <f t="shared" si="10"/>
        <v>-1.1325028312570762E-2</v>
      </c>
      <c r="L40" s="13">
        <f t="shared" si="11"/>
        <v>-1.2304250559284191E-2</v>
      </c>
      <c r="M40" s="13">
        <f t="shared" si="12"/>
        <v>-1.4639639639639657E-2</v>
      </c>
      <c r="N40" s="13">
        <f t="shared" si="13"/>
        <v>9.761388286333883E-3</v>
      </c>
      <c r="P40" s="2">
        <f t="shared" si="3"/>
        <v>-4.9676132125119343E-2</v>
      </c>
      <c r="Q40" s="2">
        <f t="shared" si="4"/>
        <v>-4.7959183673469408E-2</v>
      </c>
      <c r="R40" s="2">
        <f t="shared" si="5"/>
        <v>-2.1300448430493391E-2</v>
      </c>
      <c r="S40" s="2">
        <f t="shared" si="6"/>
        <v>-8.8751289989680182E-2</v>
      </c>
      <c r="T40" s="2">
        <f t="shared" si="7"/>
        <v>-7.2110286320254513E-2</v>
      </c>
      <c r="U40" s="2">
        <f t="shared" si="8"/>
        <v>-0.19393939393939397</v>
      </c>
      <c r="X40" s="1">
        <v>37256</v>
      </c>
      <c r="Y40">
        <v>73.686999999999998</v>
      </c>
    </row>
    <row r="41" spans="1:25" x14ac:dyDescent="0.3">
      <c r="A41" s="1">
        <v>37287</v>
      </c>
      <c r="B41">
        <v>91.347099999999998</v>
      </c>
      <c r="C41">
        <v>93.8</v>
      </c>
      <c r="D41">
        <v>86.6</v>
      </c>
      <c r="E41">
        <v>90</v>
      </c>
      <c r="F41">
        <v>89.1</v>
      </c>
      <c r="G41">
        <v>95.4</v>
      </c>
      <c r="I41" s="13">
        <f t="shared" si="1"/>
        <v>5.6808736214797317E-3</v>
      </c>
      <c r="J41" s="13">
        <f t="shared" si="9"/>
        <v>5.3590568060022381E-3</v>
      </c>
      <c r="K41" s="13">
        <f t="shared" si="10"/>
        <v>-8.0183276059565545E-3</v>
      </c>
      <c r="L41" s="13">
        <f t="shared" si="11"/>
        <v>1.9252548131370339E-2</v>
      </c>
      <c r="M41" s="13">
        <f t="shared" si="12"/>
        <v>1.8285714285714239E-2</v>
      </c>
      <c r="N41" s="13">
        <f t="shared" si="13"/>
        <v>2.4704618689581181E-2</v>
      </c>
      <c r="P41" s="2">
        <f t="shared" si="3"/>
        <v>-3.7944221110290832E-2</v>
      </c>
      <c r="Q41" s="2">
        <f t="shared" si="4"/>
        <v>-3.7948717948718014E-2</v>
      </c>
      <c r="R41" s="2">
        <f t="shared" si="5"/>
        <v>-3.1319910514541527E-2</v>
      </c>
      <c r="S41" s="2">
        <f t="shared" si="6"/>
        <v>-5.0632911392405E-2</v>
      </c>
      <c r="T41" s="2">
        <f t="shared" si="7"/>
        <v>-3.9870689655172487E-2</v>
      </c>
      <c r="U41" s="2">
        <f t="shared" si="8"/>
        <v>-0.12876712328767115</v>
      </c>
      <c r="X41" s="1">
        <v>37287</v>
      </c>
      <c r="Y41">
        <v>73.988399999999999</v>
      </c>
    </row>
    <row r="42" spans="1:25" x14ac:dyDescent="0.3">
      <c r="A42" s="1">
        <v>37315</v>
      </c>
      <c r="B42">
        <v>91.367199999999997</v>
      </c>
      <c r="C42">
        <v>93.8</v>
      </c>
      <c r="D42">
        <v>86.2</v>
      </c>
      <c r="E42">
        <v>90.5</v>
      </c>
      <c r="F42">
        <v>89.5</v>
      </c>
      <c r="G42">
        <v>96.9</v>
      </c>
      <c r="I42" s="13">
        <f t="shared" si="1"/>
        <v>2.200398261138492E-4</v>
      </c>
      <c r="J42" s="13">
        <f t="shared" si="9"/>
        <v>0</v>
      </c>
      <c r="K42" s="13">
        <f t="shared" si="10"/>
        <v>-4.6189376443417363E-3</v>
      </c>
      <c r="L42" s="13">
        <f t="shared" si="11"/>
        <v>5.5555555555555358E-3</v>
      </c>
      <c r="M42" s="13">
        <f t="shared" si="12"/>
        <v>4.4893378226711356E-3</v>
      </c>
      <c r="N42" s="13">
        <f t="shared" si="13"/>
        <v>1.572327044025168E-2</v>
      </c>
      <c r="P42" s="2">
        <f t="shared" si="3"/>
        <v>-3.1809174623022463E-2</v>
      </c>
      <c r="Q42" s="2">
        <f t="shared" si="4"/>
        <v>-3.1991744066047545E-2</v>
      </c>
      <c r="R42" s="2">
        <f t="shared" si="5"/>
        <v>-4.6460176991150459E-2</v>
      </c>
      <c r="S42" s="2">
        <f t="shared" si="6"/>
        <v>-2.6881720430107503E-2</v>
      </c>
      <c r="T42" s="2">
        <f t="shared" si="7"/>
        <v>-1.7563117453347932E-2</v>
      </c>
      <c r="U42" s="2">
        <f t="shared" si="8"/>
        <v>-8.1516587677725072E-2</v>
      </c>
      <c r="X42" s="1">
        <v>37315</v>
      </c>
      <c r="Y42">
        <v>73.902900000000002</v>
      </c>
    </row>
    <row r="43" spans="1:25" x14ac:dyDescent="0.3">
      <c r="A43" s="1">
        <v>37346</v>
      </c>
      <c r="B43">
        <v>92.105400000000003</v>
      </c>
      <c r="C43">
        <v>94.6</v>
      </c>
      <c r="D43">
        <v>85.1</v>
      </c>
      <c r="E43">
        <v>92.9</v>
      </c>
      <c r="F43">
        <v>91.4</v>
      </c>
      <c r="G43">
        <v>102.9</v>
      </c>
      <c r="I43" s="13">
        <f t="shared" si="1"/>
        <v>8.079485854880053E-3</v>
      </c>
      <c r="J43" s="13">
        <f t="shared" si="9"/>
        <v>8.5287846481876262E-3</v>
      </c>
      <c r="K43" s="13">
        <f t="shared" si="10"/>
        <v>-1.2761020881670637E-2</v>
      </c>
      <c r="L43" s="13">
        <f t="shared" si="11"/>
        <v>2.6519337016574607E-2</v>
      </c>
      <c r="M43" s="13">
        <f t="shared" si="12"/>
        <v>2.1229050279329753E-2</v>
      </c>
      <c r="N43" s="13">
        <f t="shared" si="13"/>
        <v>6.1919504643962897E-2</v>
      </c>
      <c r="P43" s="2">
        <f t="shared" si="3"/>
        <v>-2.1465930206244987E-2</v>
      </c>
      <c r="Q43" s="2">
        <f t="shared" si="4"/>
        <v>-2.0703933747411973E-2</v>
      </c>
      <c r="R43" s="2">
        <f t="shared" si="5"/>
        <v>-5.8628318584070915E-2</v>
      </c>
      <c r="S43" s="2">
        <f t="shared" si="6"/>
        <v>3.2397408207345268E-3</v>
      </c>
      <c r="T43" s="2">
        <f t="shared" si="7"/>
        <v>7.717750826901959E-3</v>
      </c>
      <c r="U43" s="2">
        <f t="shared" si="8"/>
        <v>-2.8328611898016942E-2</v>
      </c>
      <c r="X43" s="1">
        <v>37346</v>
      </c>
      <c r="Y43">
        <v>74.413300000000007</v>
      </c>
    </row>
    <row r="44" spans="1:25" x14ac:dyDescent="0.3">
      <c r="A44" s="1">
        <v>37376</v>
      </c>
      <c r="B44">
        <v>92.478999999999999</v>
      </c>
      <c r="C44">
        <v>94.8</v>
      </c>
      <c r="D44">
        <v>85.2</v>
      </c>
      <c r="E44">
        <v>95.1</v>
      </c>
      <c r="F44">
        <v>93.5</v>
      </c>
      <c r="G44">
        <v>106.5</v>
      </c>
      <c r="I44" s="13">
        <f t="shared" si="1"/>
        <v>4.0562225450406775E-3</v>
      </c>
      <c r="J44" s="13">
        <f t="shared" si="9"/>
        <v>2.1141649048626032E-3</v>
      </c>
      <c r="K44" s="13">
        <f t="shared" si="10"/>
        <v>1.175088131609936E-3</v>
      </c>
      <c r="L44" s="13">
        <f t="shared" si="11"/>
        <v>2.3681377825618855E-2</v>
      </c>
      <c r="M44" s="13">
        <f t="shared" si="12"/>
        <v>2.2975929978118037E-2</v>
      </c>
      <c r="N44" s="13">
        <f t="shared" si="13"/>
        <v>3.498542274052463E-2</v>
      </c>
      <c r="P44" s="2">
        <f t="shared" si="3"/>
        <v>-1.5197095822316098E-2</v>
      </c>
      <c r="Q44" s="2">
        <f t="shared" si="4"/>
        <v>-1.6597510373444035E-2</v>
      </c>
      <c r="R44" s="2">
        <f t="shared" si="5"/>
        <v>-6.0639470782800409E-2</v>
      </c>
      <c r="S44" s="2">
        <f t="shared" si="6"/>
        <v>3.3695652173912904E-2</v>
      </c>
      <c r="T44" s="2">
        <f t="shared" si="7"/>
        <v>3.3149171270718147E-2</v>
      </c>
      <c r="U44" s="2">
        <f t="shared" si="8"/>
        <v>3.9024390243902474E-2</v>
      </c>
      <c r="X44" s="1">
        <v>37376</v>
      </c>
      <c r="Y44">
        <v>74.644599999999997</v>
      </c>
    </row>
    <row r="45" spans="1:25" x14ac:dyDescent="0.3">
      <c r="A45" s="1">
        <v>37407</v>
      </c>
      <c r="B45">
        <v>92.882400000000004</v>
      </c>
      <c r="C45">
        <v>95.3</v>
      </c>
      <c r="D45">
        <v>86</v>
      </c>
      <c r="E45">
        <v>94.4</v>
      </c>
      <c r="F45">
        <v>92.4</v>
      </c>
      <c r="G45">
        <v>108.9</v>
      </c>
      <c r="I45" s="13">
        <f t="shared" si="1"/>
        <v>4.362071389180322E-3</v>
      </c>
      <c r="J45" s="13">
        <f t="shared" si="9"/>
        <v>5.2742616033756295E-3</v>
      </c>
      <c r="K45" s="13">
        <f t="shared" si="10"/>
        <v>9.3896713615022609E-3</v>
      </c>
      <c r="L45" s="13">
        <f t="shared" si="11"/>
        <v>-7.3606729758147749E-3</v>
      </c>
      <c r="M45" s="13">
        <f t="shared" si="12"/>
        <v>-1.1764705882352899E-2</v>
      </c>
      <c r="N45" s="13">
        <f t="shared" si="13"/>
        <v>2.2535211267605604E-2</v>
      </c>
      <c r="P45" s="2">
        <f t="shared" si="3"/>
        <v>-4.2656380822102546E-3</v>
      </c>
      <c r="Q45" s="2">
        <f t="shared" si="4"/>
        <v>-3.1380753138074979E-3</v>
      </c>
      <c r="R45" s="2">
        <f t="shared" si="5"/>
        <v>-5.1819184123484074E-2</v>
      </c>
      <c r="S45" s="2">
        <f t="shared" si="6"/>
        <v>3.1693989071038375E-2</v>
      </c>
      <c r="T45" s="2">
        <f t="shared" si="7"/>
        <v>2.6666666666666838E-2</v>
      </c>
      <c r="U45" s="2">
        <f t="shared" si="8"/>
        <v>7.2906403940886655E-2</v>
      </c>
      <c r="X45" s="1">
        <v>37407</v>
      </c>
      <c r="Y45">
        <v>74.914500000000004</v>
      </c>
    </row>
    <row r="46" spans="1:25" x14ac:dyDescent="0.3">
      <c r="A46" s="1">
        <v>37437</v>
      </c>
      <c r="B46">
        <v>93.7637</v>
      </c>
      <c r="C46">
        <v>96.3</v>
      </c>
      <c r="D46">
        <v>86</v>
      </c>
      <c r="E46">
        <v>94.4</v>
      </c>
      <c r="F46">
        <v>92.6</v>
      </c>
      <c r="G46">
        <v>106.8</v>
      </c>
      <c r="I46" s="13">
        <f t="shared" si="1"/>
        <v>9.4883422478315715E-3</v>
      </c>
      <c r="J46" s="13">
        <f t="shared" si="9"/>
        <v>1.0493179433368249E-2</v>
      </c>
      <c r="K46" s="13">
        <f t="shared" si="10"/>
        <v>0</v>
      </c>
      <c r="L46" s="13">
        <f t="shared" si="11"/>
        <v>0</v>
      </c>
      <c r="M46" s="13">
        <f t="shared" si="12"/>
        <v>2.1645021645020357E-3</v>
      </c>
      <c r="N46" s="13">
        <f t="shared" si="13"/>
        <v>-1.9283746556473913E-2</v>
      </c>
      <c r="P46" s="2">
        <f t="shared" si="3"/>
        <v>1.1412458996588271E-2</v>
      </c>
      <c r="Q46" s="2">
        <f t="shared" si="4"/>
        <v>1.3684210526315743E-2</v>
      </c>
      <c r="R46" s="2">
        <f t="shared" si="5"/>
        <v>-4.231625835189301E-2</v>
      </c>
      <c r="S46" s="2">
        <f t="shared" si="6"/>
        <v>2.9443838604144013E-2</v>
      </c>
      <c r="T46" s="2">
        <f t="shared" si="7"/>
        <v>2.5470653377630104E-2</v>
      </c>
      <c r="U46" s="2">
        <f t="shared" si="8"/>
        <v>5.6379821958457033E-2</v>
      </c>
      <c r="X46" s="1">
        <v>37437</v>
      </c>
      <c r="Y46">
        <v>75.583600000000004</v>
      </c>
    </row>
    <row r="47" spans="1:25" x14ac:dyDescent="0.3">
      <c r="A47" s="1">
        <v>37468</v>
      </c>
      <c r="B47">
        <v>93.546099999999996</v>
      </c>
      <c r="C47">
        <v>96</v>
      </c>
      <c r="D47">
        <v>85.5</v>
      </c>
      <c r="E47">
        <v>95.5</v>
      </c>
      <c r="F47">
        <v>94.1</v>
      </c>
      <c r="G47">
        <v>104.9</v>
      </c>
      <c r="I47" s="13">
        <f t="shared" si="1"/>
        <v>-2.320727531016864E-3</v>
      </c>
      <c r="J47" s="13">
        <f t="shared" si="9"/>
        <v>-3.1152647975077885E-3</v>
      </c>
      <c r="K47" s="13">
        <f t="shared" si="10"/>
        <v>-5.8139534883721034E-3</v>
      </c>
      <c r="L47" s="13">
        <f t="shared" si="11"/>
        <v>1.1652542372881269E-2</v>
      </c>
      <c r="M47" s="13">
        <f t="shared" si="12"/>
        <v>1.6198704103671746E-2</v>
      </c>
      <c r="N47" s="13">
        <f t="shared" si="13"/>
        <v>-1.7790262172284521E-2</v>
      </c>
      <c r="P47" s="2">
        <f t="shared" si="3"/>
        <v>1.4906896989435925E-2</v>
      </c>
      <c r="Q47" s="2">
        <f t="shared" si="4"/>
        <v>1.4799154334038223E-2</v>
      </c>
      <c r="R47" s="2">
        <f t="shared" si="5"/>
        <v>-4.3624161073825607E-2</v>
      </c>
      <c r="S47" s="2">
        <f t="shared" si="6"/>
        <v>5.9933407325194255E-2</v>
      </c>
      <c r="T47" s="2">
        <f t="shared" si="7"/>
        <v>6.5685164212910596E-2</v>
      </c>
      <c r="U47" s="2">
        <f t="shared" si="8"/>
        <v>2.5415444770283457E-2</v>
      </c>
      <c r="X47" s="1">
        <v>37468</v>
      </c>
      <c r="Y47">
        <v>75.381100000000004</v>
      </c>
    </row>
    <row r="48" spans="1:25" x14ac:dyDescent="0.3">
      <c r="A48" s="1">
        <v>37499</v>
      </c>
      <c r="B48">
        <v>93.576499999999996</v>
      </c>
      <c r="C48">
        <v>96.2</v>
      </c>
      <c r="D48">
        <v>85.9</v>
      </c>
      <c r="E48">
        <v>93.7</v>
      </c>
      <c r="F48">
        <v>92.3</v>
      </c>
      <c r="G48">
        <v>102.9</v>
      </c>
      <c r="I48" s="13">
        <f t="shared" si="1"/>
        <v>3.2497346228232971E-4</v>
      </c>
      <c r="J48" s="13">
        <f t="shared" si="9"/>
        <v>2.083333333333437E-3</v>
      </c>
      <c r="K48" s="13">
        <f t="shared" si="10"/>
        <v>4.6783625730995038E-3</v>
      </c>
      <c r="L48" s="13">
        <f t="shared" si="11"/>
        <v>-1.8848167539266991E-2</v>
      </c>
      <c r="M48" s="13">
        <f t="shared" si="12"/>
        <v>-1.9128586609989395E-2</v>
      </c>
      <c r="N48" s="13">
        <f t="shared" si="13"/>
        <v>-1.9065776930409895E-2</v>
      </c>
      <c r="P48" s="2">
        <f t="shared" si="3"/>
        <v>1.7110441804172094E-2</v>
      </c>
      <c r="Q48" s="2">
        <f t="shared" si="4"/>
        <v>2.2316684378321128E-2</v>
      </c>
      <c r="R48" s="2">
        <f t="shared" si="5"/>
        <v>-3.914988814317677E-2</v>
      </c>
      <c r="S48" s="2">
        <f t="shared" si="6"/>
        <v>1.626898047722336E-2</v>
      </c>
      <c r="T48" s="2">
        <f t="shared" si="7"/>
        <v>1.9889502762430844E-2</v>
      </c>
      <c r="U48" s="2">
        <f t="shared" si="8"/>
        <v>-4.8355899419729731E-3</v>
      </c>
      <c r="X48" s="1">
        <v>37499</v>
      </c>
      <c r="Y48">
        <v>75.391999999999996</v>
      </c>
    </row>
    <row r="49" spans="1:25" x14ac:dyDescent="0.3">
      <c r="A49" s="1">
        <v>37529</v>
      </c>
      <c r="B49">
        <v>93.711600000000004</v>
      </c>
      <c r="C49">
        <v>96.3</v>
      </c>
      <c r="D49">
        <v>84.1</v>
      </c>
      <c r="E49">
        <v>95.3</v>
      </c>
      <c r="F49">
        <v>94.1</v>
      </c>
      <c r="G49">
        <v>102.6</v>
      </c>
      <c r="I49" s="13">
        <f t="shared" si="1"/>
        <v>1.4437385454681984E-3</v>
      </c>
      <c r="J49" s="13">
        <f t="shared" si="9"/>
        <v>1.0395010395010118E-3</v>
      </c>
      <c r="K49" s="13">
        <f t="shared" si="10"/>
        <v>-2.0954598370198085E-2</v>
      </c>
      <c r="L49" s="13">
        <f t="shared" si="11"/>
        <v>1.7075773745997891E-2</v>
      </c>
      <c r="M49" s="13">
        <f t="shared" si="12"/>
        <v>1.9501625135427858E-2</v>
      </c>
      <c r="N49" s="13">
        <f t="shared" si="13"/>
        <v>-2.9154518950438302E-3</v>
      </c>
      <c r="P49" s="2">
        <f t="shared" si="3"/>
        <v>2.2165260499893646E-2</v>
      </c>
      <c r="Q49" s="2">
        <f t="shared" si="4"/>
        <v>2.5559105431309792E-2</v>
      </c>
      <c r="R49" s="2">
        <f t="shared" si="5"/>
        <v>-5.9284116331096315E-2</v>
      </c>
      <c r="S49" s="2">
        <f t="shared" si="6"/>
        <v>5.1876379690949159E-2</v>
      </c>
      <c r="T49" s="2">
        <f t="shared" si="7"/>
        <v>6.0879368658399047E-2</v>
      </c>
      <c r="U49" s="2">
        <f t="shared" si="8"/>
        <v>-1.1560693641618491E-2</v>
      </c>
      <c r="X49" s="1">
        <v>37529</v>
      </c>
      <c r="Y49">
        <v>75.497500000000002</v>
      </c>
    </row>
    <row r="50" spans="1:25" x14ac:dyDescent="0.3">
      <c r="A50" s="1">
        <v>37560</v>
      </c>
      <c r="B50">
        <v>93.400599999999997</v>
      </c>
      <c r="C50">
        <v>96</v>
      </c>
      <c r="D50">
        <v>82.6</v>
      </c>
      <c r="E50">
        <v>96.4</v>
      </c>
      <c r="F50">
        <v>94.4</v>
      </c>
      <c r="G50">
        <v>110</v>
      </c>
      <c r="I50" s="13">
        <f t="shared" si="1"/>
        <v>-3.3186926698509644E-3</v>
      </c>
      <c r="J50" s="13">
        <f t="shared" si="9"/>
        <v>-3.1152647975077885E-3</v>
      </c>
      <c r="K50" s="13">
        <f t="shared" si="10"/>
        <v>-1.7835909631391256E-2</v>
      </c>
      <c r="L50" s="13">
        <f t="shared" si="11"/>
        <v>1.1542497376705319E-2</v>
      </c>
      <c r="M50" s="13">
        <f t="shared" si="12"/>
        <v>3.1880977683316214E-3</v>
      </c>
      <c r="N50" s="13">
        <f t="shared" si="13"/>
        <v>7.2124756335282703E-2</v>
      </c>
      <c r="P50" s="2">
        <f t="shared" si="3"/>
        <v>2.3364107104117293E-2</v>
      </c>
      <c r="Q50" s="2">
        <f t="shared" si="4"/>
        <v>2.8938906752411508E-2</v>
      </c>
      <c r="R50" s="2">
        <f t="shared" si="5"/>
        <v>-7.1910112359550582E-2</v>
      </c>
      <c r="S50" s="2">
        <f t="shared" si="6"/>
        <v>5.4704595185995686E-2</v>
      </c>
      <c r="T50" s="2">
        <f t="shared" si="7"/>
        <v>5.4748603351955305E-2</v>
      </c>
      <c r="U50" s="2">
        <f t="shared" si="8"/>
        <v>4.961832061068705E-2</v>
      </c>
      <c r="X50" s="1">
        <v>37560</v>
      </c>
      <c r="Y50">
        <v>75.252099999999999</v>
      </c>
    </row>
    <row r="51" spans="1:25" x14ac:dyDescent="0.3">
      <c r="A51" s="1">
        <v>37590</v>
      </c>
      <c r="B51">
        <v>93.875799999999998</v>
      </c>
      <c r="C51">
        <v>96.4</v>
      </c>
      <c r="D51">
        <v>84.8</v>
      </c>
      <c r="E51">
        <v>96</v>
      </c>
      <c r="F51">
        <v>93.4</v>
      </c>
      <c r="G51">
        <v>114.4</v>
      </c>
      <c r="I51" s="13">
        <f t="shared" si="1"/>
        <v>5.0877617488538363E-3</v>
      </c>
      <c r="J51" s="13">
        <f t="shared" si="9"/>
        <v>4.1666666666666519E-3</v>
      </c>
      <c r="K51" s="13">
        <f t="shared" si="10"/>
        <v>2.6634382566586012E-2</v>
      </c>
      <c r="L51" s="13">
        <f t="shared" si="11"/>
        <v>-4.1493775933610921E-3</v>
      </c>
      <c r="M51" s="13">
        <f t="shared" si="12"/>
        <v>-1.0593220338983023E-2</v>
      </c>
      <c r="N51" s="13">
        <f t="shared" si="13"/>
        <v>4.0000000000000036E-2</v>
      </c>
      <c r="P51" s="2">
        <f t="shared" si="3"/>
        <v>3.3995158025055705E-2</v>
      </c>
      <c r="Q51" s="2">
        <f t="shared" si="4"/>
        <v>3.5445757250268661E-2</v>
      </c>
      <c r="R51" s="2">
        <f t="shared" si="5"/>
        <v>-3.9637599093997777E-2</v>
      </c>
      <c r="S51" s="2">
        <f t="shared" si="6"/>
        <v>7.3825503355704702E-2</v>
      </c>
      <c r="T51" s="2">
        <f t="shared" si="7"/>
        <v>5.1801801801801828E-2</v>
      </c>
      <c r="U51" s="2">
        <f t="shared" si="8"/>
        <v>0.24078091106290667</v>
      </c>
      <c r="X51" s="1">
        <v>37590</v>
      </c>
      <c r="Y51">
        <v>75.647599999999997</v>
      </c>
    </row>
    <row r="52" spans="1:25" x14ac:dyDescent="0.3">
      <c r="A52" s="1">
        <v>37621</v>
      </c>
      <c r="B52">
        <v>93.4191</v>
      </c>
      <c r="C52">
        <v>95.9</v>
      </c>
      <c r="D52">
        <v>85.2</v>
      </c>
      <c r="E52">
        <v>95.1</v>
      </c>
      <c r="F52">
        <v>92.9</v>
      </c>
      <c r="G52">
        <v>110</v>
      </c>
      <c r="I52" s="13">
        <f t="shared" si="1"/>
        <v>-4.8649385677671519E-3</v>
      </c>
      <c r="J52" s="13">
        <f t="shared" si="9"/>
        <v>-5.1867219917012264E-3</v>
      </c>
      <c r="K52" s="13">
        <f t="shared" si="10"/>
        <v>4.7169811320755262E-3</v>
      </c>
      <c r="L52" s="13">
        <f t="shared" si="11"/>
        <v>-9.3750000000000222E-3</v>
      </c>
      <c r="M52" s="13">
        <f t="shared" si="12"/>
        <v>-5.3533190578158862E-3</v>
      </c>
      <c r="N52" s="13">
        <f t="shared" si="13"/>
        <v>-3.8461538461538547E-2</v>
      </c>
      <c r="P52" s="2">
        <f t="shared" si="3"/>
        <v>2.8492443667422318E-2</v>
      </c>
      <c r="Q52" s="2">
        <f t="shared" si="4"/>
        <v>2.7867095391211238E-2</v>
      </c>
      <c r="R52" s="2">
        <f t="shared" si="5"/>
        <v>-2.405498281786933E-2</v>
      </c>
      <c r="S52" s="2">
        <f t="shared" si="6"/>
        <v>7.7010192525481358E-2</v>
      </c>
      <c r="T52" s="2">
        <f t="shared" si="7"/>
        <v>6.1714285714285833E-2</v>
      </c>
      <c r="U52" s="2">
        <f t="shared" si="8"/>
        <v>0.18152524167561768</v>
      </c>
      <c r="X52" s="1">
        <v>37621</v>
      </c>
      <c r="Y52">
        <v>75.297899999999998</v>
      </c>
    </row>
    <row r="53" spans="1:25" x14ac:dyDescent="0.3">
      <c r="A53" s="1">
        <v>37652</v>
      </c>
      <c r="B53">
        <v>93.957099999999997</v>
      </c>
      <c r="C53">
        <v>96.4</v>
      </c>
      <c r="D53">
        <v>85.5</v>
      </c>
      <c r="E53">
        <v>96.6</v>
      </c>
      <c r="F53">
        <v>94.9</v>
      </c>
      <c r="G53">
        <v>108.1</v>
      </c>
      <c r="I53" s="13">
        <f t="shared" si="1"/>
        <v>5.7589936105142403E-3</v>
      </c>
      <c r="J53" s="13">
        <f t="shared" si="9"/>
        <v>5.2137643378520337E-3</v>
      </c>
      <c r="K53" s="13">
        <f t="shared" si="10"/>
        <v>3.5211267605632646E-3</v>
      </c>
      <c r="L53" s="13">
        <f t="shared" si="11"/>
        <v>1.577287066246047E-2</v>
      </c>
      <c r="M53" s="13">
        <f t="shared" si="12"/>
        <v>2.152852529601712E-2</v>
      </c>
      <c r="N53" s="13">
        <f t="shared" si="13"/>
        <v>-1.7272727272727328E-2</v>
      </c>
      <c r="P53" s="2">
        <f t="shared" si="3"/>
        <v>2.8572335629702517E-2</v>
      </c>
      <c r="Q53" s="2">
        <f t="shared" si="4"/>
        <v>2.7718550106609952E-2</v>
      </c>
      <c r="R53" s="2">
        <f t="shared" si="5"/>
        <v>-1.2702078521939941E-2</v>
      </c>
      <c r="S53" s="2">
        <f t="shared" si="6"/>
        <v>7.333333333333325E-2</v>
      </c>
      <c r="T53" s="2">
        <f t="shared" si="7"/>
        <v>6.509539842873191E-2</v>
      </c>
      <c r="U53" s="2">
        <f t="shared" si="8"/>
        <v>0.13312368972746325</v>
      </c>
      <c r="X53" s="1">
        <v>37652</v>
      </c>
      <c r="Y53">
        <v>75.754900000000006</v>
      </c>
    </row>
    <row r="54" spans="1:25" x14ac:dyDescent="0.3">
      <c r="A54" s="1">
        <v>37680</v>
      </c>
      <c r="B54">
        <v>94.255799999999994</v>
      </c>
      <c r="C54">
        <v>96.5</v>
      </c>
      <c r="D54">
        <v>85.6</v>
      </c>
      <c r="E54">
        <v>98.7</v>
      </c>
      <c r="F54">
        <v>96.5</v>
      </c>
      <c r="G54">
        <v>114.2</v>
      </c>
      <c r="I54" s="13">
        <f t="shared" si="1"/>
        <v>3.1791104663723146E-3</v>
      </c>
      <c r="J54" s="13">
        <f t="shared" si="9"/>
        <v>1.0373443983402453E-3</v>
      </c>
      <c r="K54" s="13">
        <f t="shared" si="10"/>
        <v>1.1695906432747094E-3</v>
      </c>
      <c r="L54" s="13">
        <f t="shared" si="11"/>
        <v>2.1739130434782705E-2</v>
      </c>
      <c r="M54" s="13">
        <f t="shared" si="12"/>
        <v>1.6859852476290849E-2</v>
      </c>
      <c r="N54" s="13">
        <f t="shared" si="13"/>
        <v>5.6429232192414469E-2</v>
      </c>
      <c r="P54" s="2">
        <f t="shared" si="3"/>
        <v>3.1615284259559173E-2</v>
      </c>
      <c r="Q54" s="2">
        <f t="shared" si="4"/>
        <v>2.8784648187633266E-2</v>
      </c>
      <c r="R54" s="2">
        <f t="shared" si="5"/>
        <v>-6.9605568445476607E-3</v>
      </c>
      <c r="S54" s="2">
        <f t="shared" si="6"/>
        <v>9.0607734806629869E-2</v>
      </c>
      <c r="T54" s="2">
        <f t="shared" si="7"/>
        <v>7.8212290502793325E-2</v>
      </c>
      <c r="U54" s="2">
        <f t="shared" si="8"/>
        <v>0.17853457172342613</v>
      </c>
      <c r="X54" s="1">
        <v>37680</v>
      </c>
      <c r="Y54">
        <v>76.018299999999996</v>
      </c>
    </row>
    <row r="55" spans="1:25" x14ac:dyDescent="0.3">
      <c r="A55" s="1">
        <v>37711</v>
      </c>
      <c r="B55">
        <v>94.041600000000003</v>
      </c>
      <c r="C55">
        <v>96.6</v>
      </c>
      <c r="D55">
        <v>85.5</v>
      </c>
      <c r="E55">
        <v>95.3</v>
      </c>
      <c r="F55">
        <v>93.7</v>
      </c>
      <c r="G55">
        <v>106</v>
      </c>
      <c r="I55" s="13">
        <f t="shared" si="1"/>
        <v>-2.2725391965268127E-3</v>
      </c>
      <c r="J55" s="13">
        <f t="shared" si="9"/>
        <v>1.0362694300518616E-3</v>
      </c>
      <c r="K55" s="13">
        <f t="shared" si="10"/>
        <v>-1.1682242990653791E-3</v>
      </c>
      <c r="L55" s="13">
        <f t="shared" si="11"/>
        <v>-3.4447821681864332E-2</v>
      </c>
      <c r="M55" s="13">
        <f t="shared" si="12"/>
        <v>-2.9015544041450791E-2</v>
      </c>
      <c r="N55" s="13">
        <f t="shared" si="13"/>
        <v>-7.1803852889667286E-2</v>
      </c>
      <c r="P55" s="2">
        <f t="shared" si="3"/>
        <v>2.1021568767954912E-2</v>
      </c>
      <c r="Q55" s="2">
        <f t="shared" si="4"/>
        <v>2.114164904862581E-2</v>
      </c>
      <c r="R55" s="2">
        <f t="shared" si="5"/>
        <v>4.7003525264395218E-3</v>
      </c>
      <c r="S55" s="2">
        <f t="shared" si="6"/>
        <v>2.5834230355220589E-2</v>
      </c>
      <c r="T55" s="2">
        <f t="shared" si="7"/>
        <v>2.5164113785558051E-2</v>
      </c>
      <c r="U55" s="2">
        <f t="shared" si="8"/>
        <v>3.0126336248785135E-2</v>
      </c>
      <c r="X55" s="1">
        <v>37711</v>
      </c>
      <c r="Y55">
        <v>75.868099999999998</v>
      </c>
    </row>
    <row r="56" spans="1:25" x14ac:dyDescent="0.3">
      <c r="A56" s="1">
        <v>37741</v>
      </c>
      <c r="B56">
        <v>93.366600000000005</v>
      </c>
      <c r="C56">
        <v>95.8</v>
      </c>
      <c r="D56">
        <v>85.3</v>
      </c>
      <c r="E56">
        <v>95.3</v>
      </c>
      <c r="F56">
        <v>93.9</v>
      </c>
      <c r="G56">
        <v>105.2</v>
      </c>
      <c r="I56" s="13">
        <f t="shared" si="1"/>
        <v>-7.1776745610453441E-3</v>
      </c>
      <c r="J56" s="13">
        <f t="shared" si="9"/>
        <v>-8.2815734989647449E-3</v>
      </c>
      <c r="K56" s="13">
        <f t="shared" si="10"/>
        <v>-2.3391812865497519E-3</v>
      </c>
      <c r="L56" s="13">
        <f t="shared" si="11"/>
        <v>0</v>
      </c>
      <c r="M56" s="13">
        <f t="shared" si="12"/>
        <v>2.1344717182496531E-3</v>
      </c>
      <c r="N56" s="13">
        <f t="shared" si="13"/>
        <v>-7.547169811320753E-3</v>
      </c>
      <c r="P56" s="2">
        <f t="shared" si="3"/>
        <v>9.5978546480823823E-3</v>
      </c>
      <c r="Q56" s="2">
        <f t="shared" si="4"/>
        <v>1.0548523206751037E-2</v>
      </c>
      <c r="R56" s="2">
        <f t="shared" si="5"/>
        <v>1.1737089201877549E-3</v>
      </c>
      <c r="S56" s="2">
        <f t="shared" si="6"/>
        <v>2.103049421661396E-3</v>
      </c>
      <c r="T56" s="2">
        <f t="shared" si="7"/>
        <v>4.2780748663102663E-3</v>
      </c>
      <c r="U56" s="2">
        <f t="shared" si="8"/>
        <v>-1.2206572769953072E-2</v>
      </c>
      <c r="X56" s="1">
        <v>37741</v>
      </c>
      <c r="Y56">
        <v>75.346699999999998</v>
      </c>
    </row>
    <row r="57" spans="1:25" x14ac:dyDescent="0.3">
      <c r="A57" s="1">
        <v>37772</v>
      </c>
      <c r="B57">
        <v>93.385199999999998</v>
      </c>
      <c r="C57">
        <v>95.9</v>
      </c>
      <c r="D57">
        <v>84.8</v>
      </c>
      <c r="E57">
        <v>95.2</v>
      </c>
      <c r="F57">
        <v>93.5</v>
      </c>
      <c r="G57">
        <v>106.1</v>
      </c>
      <c r="I57" s="13">
        <f t="shared" si="1"/>
        <v>1.9921470847172884E-4</v>
      </c>
      <c r="J57" s="13">
        <f t="shared" si="9"/>
        <v>1.0438413361169019E-3</v>
      </c>
      <c r="K57" s="13">
        <f t="shared" si="10"/>
        <v>-5.8616647127783805E-3</v>
      </c>
      <c r="L57" s="13">
        <f t="shared" si="11"/>
        <v>-1.0493179433367361E-3</v>
      </c>
      <c r="M57" s="13">
        <f t="shared" si="12"/>
        <v>-4.2598509052184097E-3</v>
      </c>
      <c r="N57" s="13">
        <f t="shared" si="13"/>
        <v>8.5551330798478986E-3</v>
      </c>
      <c r="P57" s="2">
        <f t="shared" si="3"/>
        <v>5.4132968140356841E-3</v>
      </c>
      <c r="Q57" s="2">
        <f t="shared" si="4"/>
        <v>6.2959076600210828E-3</v>
      </c>
      <c r="R57" s="2">
        <f t="shared" si="5"/>
        <v>-1.3953488372093092E-2</v>
      </c>
      <c r="S57" s="2">
        <f t="shared" si="6"/>
        <v>8.4745762711864181E-3</v>
      </c>
      <c r="T57" s="2">
        <f t="shared" si="7"/>
        <v>1.1904761904761862E-2</v>
      </c>
      <c r="U57" s="2">
        <f t="shared" si="8"/>
        <v>-2.5711662075298514E-2</v>
      </c>
      <c r="X57" s="1">
        <v>37772</v>
      </c>
      <c r="Y57">
        <v>75.382900000000006</v>
      </c>
    </row>
    <row r="58" spans="1:25" x14ac:dyDescent="0.3">
      <c r="A58" s="1">
        <v>37802</v>
      </c>
      <c r="B58">
        <v>93.521900000000002</v>
      </c>
      <c r="C58">
        <v>96.4</v>
      </c>
      <c r="D58">
        <v>84.9</v>
      </c>
      <c r="E58">
        <v>92.5</v>
      </c>
      <c r="F58">
        <v>90.9</v>
      </c>
      <c r="G58">
        <v>103.5</v>
      </c>
      <c r="I58" s="13">
        <f t="shared" si="1"/>
        <v>1.4638293862412333E-3</v>
      </c>
      <c r="J58" s="13">
        <f t="shared" si="9"/>
        <v>5.2137643378520337E-3</v>
      </c>
      <c r="K58" s="13">
        <f t="shared" si="10"/>
        <v>1.1792452830190481E-3</v>
      </c>
      <c r="L58" s="13">
        <f t="shared" si="11"/>
        <v>-2.8361344537815136E-2</v>
      </c>
      <c r="M58" s="13">
        <f t="shared" si="12"/>
        <v>-2.7807486631015954E-2</v>
      </c>
      <c r="N58" s="13">
        <f t="shared" si="13"/>
        <v>-2.4505183788878337E-2</v>
      </c>
      <c r="P58" s="2">
        <f t="shared" si="3"/>
        <v>-2.5788231479773049E-3</v>
      </c>
      <c r="Q58" s="2">
        <f t="shared" si="4"/>
        <v>1.0384215991694479E-3</v>
      </c>
      <c r="R58" s="2">
        <f t="shared" si="5"/>
        <v>-1.2790697674418539E-2</v>
      </c>
      <c r="S58" s="2">
        <f t="shared" si="6"/>
        <v>-2.012711864406791E-2</v>
      </c>
      <c r="T58" s="2">
        <f t="shared" si="7"/>
        <v>-1.8358531317494431E-2</v>
      </c>
      <c r="U58" s="2">
        <f t="shared" si="8"/>
        <v>-3.0898876404494402E-2</v>
      </c>
      <c r="X58" s="1">
        <v>37802</v>
      </c>
      <c r="Y58">
        <v>75.511600000000001</v>
      </c>
    </row>
    <row r="59" spans="1:25" x14ac:dyDescent="0.3">
      <c r="A59" s="1">
        <v>37833</v>
      </c>
      <c r="B59">
        <v>93.914400000000001</v>
      </c>
      <c r="C59">
        <v>96.6</v>
      </c>
      <c r="D59">
        <v>84.5</v>
      </c>
      <c r="E59">
        <v>95.5</v>
      </c>
      <c r="F59">
        <v>94.1</v>
      </c>
      <c r="G59">
        <v>104.5</v>
      </c>
      <c r="I59" s="13">
        <f t="shared" si="1"/>
        <v>4.1968779505121567E-3</v>
      </c>
      <c r="J59" s="13">
        <f t="shared" si="9"/>
        <v>2.0746887966804906E-3</v>
      </c>
      <c r="K59" s="13">
        <f t="shared" si="10"/>
        <v>-4.7114252061248862E-3</v>
      </c>
      <c r="L59" s="13">
        <f t="shared" si="11"/>
        <v>3.2432432432432323E-2</v>
      </c>
      <c r="M59" s="13">
        <f t="shared" si="12"/>
        <v>3.5203520352035111E-2</v>
      </c>
      <c r="N59" s="13">
        <f t="shared" si="13"/>
        <v>9.6618357487923134E-3</v>
      </c>
      <c r="P59" s="2">
        <f t="shared" si="3"/>
        <v>3.9370962552154332E-3</v>
      </c>
      <c r="Q59" s="2">
        <f t="shared" si="4"/>
        <v>6.2499999999998668E-3</v>
      </c>
      <c r="R59" s="2">
        <f t="shared" si="5"/>
        <v>-1.1695906432748537E-2</v>
      </c>
      <c r="S59" s="2">
        <f t="shared" si="6"/>
        <v>0</v>
      </c>
      <c r="T59" s="2">
        <f t="shared" si="7"/>
        <v>0</v>
      </c>
      <c r="U59" s="2">
        <f t="shared" si="8"/>
        <v>-3.8131553860820677E-3</v>
      </c>
      <c r="X59" s="1">
        <v>37833</v>
      </c>
      <c r="Y59">
        <v>75.843599999999995</v>
      </c>
    </row>
    <row r="60" spans="1:25" x14ac:dyDescent="0.3">
      <c r="A60" s="1">
        <v>37864</v>
      </c>
      <c r="B60">
        <v>93.737099999999998</v>
      </c>
      <c r="C60">
        <v>96.1</v>
      </c>
      <c r="D60">
        <v>85.7</v>
      </c>
      <c r="E60">
        <v>96</v>
      </c>
      <c r="F60">
        <v>94.9</v>
      </c>
      <c r="G60">
        <v>103.4</v>
      </c>
      <c r="I60" s="13">
        <f t="shared" si="1"/>
        <v>-1.8878893971532307E-3</v>
      </c>
      <c r="J60" s="13">
        <f t="shared" si="9"/>
        <v>-5.1759834368529933E-3</v>
      </c>
      <c r="K60" s="13">
        <f t="shared" si="10"/>
        <v>1.4201183431952646E-2</v>
      </c>
      <c r="L60" s="13">
        <f t="shared" si="11"/>
        <v>5.2356020942407877E-3</v>
      </c>
      <c r="M60" s="13">
        <f t="shared" si="12"/>
        <v>8.5015940488843977E-3</v>
      </c>
      <c r="N60" s="13">
        <f t="shared" si="13"/>
        <v>-1.0526315789473606E-2</v>
      </c>
      <c r="P60" s="2">
        <f t="shared" si="3"/>
        <v>1.7162428601198432E-3</v>
      </c>
      <c r="Q60" s="2">
        <f t="shared" si="4"/>
        <v>-1.0395010395011228E-3</v>
      </c>
      <c r="R60" s="2">
        <f t="shared" si="5"/>
        <v>-2.3282887077997749E-3</v>
      </c>
      <c r="S60" s="2">
        <f t="shared" si="6"/>
        <v>2.4546424759871899E-2</v>
      </c>
      <c r="T60" s="2">
        <f t="shared" si="7"/>
        <v>2.8169014084507227E-2</v>
      </c>
      <c r="U60" s="2">
        <f t="shared" si="8"/>
        <v>4.8590864917394949E-3</v>
      </c>
      <c r="X60" s="1">
        <v>37864</v>
      </c>
      <c r="Y60">
        <v>75.712699999999998</v>
      </c>
    </row>
    <row r="61" spans="1:25" x14ac:dyDescent="0.3">
      <c r="A61" s="1">
        <v>37894</v>
      </c>
      <c r="B61">
        <v>94.3262</v>
      </c>
      <c r="C61">
        <v>96.9</v>
      </c>
      <c r="D61">
        <v>86.2</v>
      </c>
      <c r="E61">
        <v>95.1</v>
      </c>
      <c r="F61">
        <v>93.7</v>
      </c>
      <c r="G61">
        <v>103.8</v>
      </c>
      <c r="I61" s="13">
        <f t="shared" si="1"/>
        <v>6.2845980940311463E-3</v>
      </c>
      <c r="J61" s="13">
        <f t="shared" si="9"/>
        <v>8.3246618106140868E-3</v>
      </c>
      <c r="K61" s="13">
        <f t="shared" si="10"/>
        <v>5.834305717619559E-3</v>
      </c>
      <c r="L61" s="13">
        <f t="shared" si="11"/>
        <v>-9.3750000000000222E-3</v>
      </c>
      <c r="M61" s="13">
        <f t="shared" si="12"/>
        <v>-1.2644889357218192E-2</v>
      </c>
      <c r="N61" s="13">
        <f t="shared" si="13"/>
        <v>3.8684719535782008E-3</v>
      </c>
      <c r="P61" s="2">
        <f t="shared" si="3"/>
        <v>6.5584196620267488E-3</v>
      </c>
      <c r="Q61" s="2">
        <f t="shared" si="4"/>
        <v>6.230529595015577E-3</v>
      </c>
      <c r="R61" s="2">
        <f t="shared" si="5"/>
        <v>2.4970273483947869E-2</v>
      </c>
      <c r="S61" s="2">
        <f t="shared" si="6"/>
        <v>-2.0986358866736943E-3</v>
      </c>
      <c r="T61" s="2">
        <f t="shared" si="7"/>
        <v>-4.2507970244419768E-3</v>
      </c>
      <c r="U61" s="2">
        <f t="shared" si="8"/>
        <v>1.1695906432748648E-2</v>
      </c>
      <c r="X61" s="1">
        <v>37894</v>
      </c>
      <c r="Y61">
        <v>76.198599999999999</v>
      </c>
    </row>
    <row r="62" spans="1:25" x14ac:dyDescent="0.3">
      <c r="A62" s="1">
        <v>37925</v>
      </c>
      <c r="B62">
        <v>94.444199999999995</v>
      </c>
      <c r="C62">
        <v>97</v>
      </c>
      <c r="D62">
        <v>86.1</v>
      </c>
      <c r="E62">
        <v>95.6</v>
      </c>
      <c r="F62">
        <v>94.1</v>
      </c>
      <c r="G62">
        <v>105.1</v>
      </c>
      <c r="I62" s="13">
        <f t="shared" si="1"/>
        <v>1.2509779891483053E-3</v>
      </c>
      <c r="J62" s="13">
        <f t="shared" si="9"/>
        <v>1.0319917440659854E-3</v>
      </c>
      <c r="K62" s="13">
        <f t="shared" si="10"/>
        <v>-1.1600928074246841E-3</v>
      </c>
      <c r="L62" s="13">
        <f t="shared" si="11"/>
        <v>5.2576235541534899E-3</v>
      </c>
      <c r="M62" s="13">
        <f t="shared" si="12"/>
        <v>4.2689434364993062E-3</v>
      </c>
      <c r="N62" s="13">
        <f t="shared" si="13"/>
        <v>1.2524084778420042E-2</v>
      </c>
      <c r="P62" s="2">
        <f t="shared" si="3"/>
        <v>1.1173375759898629E-2</v>
      </c>
      <c r="Q62" s="2">
        <f t="shared" si="4"/>
        <v>1.0416666666666741E-2</v>
      </c>
      <c r="R62" s="2">
        <f t="shared" si="5"/>
        <v>4.2372881355932313E-2</v>
      </c>
      <c r="S62" s="2">
        <f t="shared" si="6"/>
        <v>-8.2987551867220732E-3</v>
      </c>
      <c r="T62" s="2">
        <f t="shared" si="7"/>
        <v>-3.1779661016950733E-3</v>
      </c>
      <c r="U62" s="2">
        <f t="shared" si="8"/>
        <v>-4.4545454545454555E-2</v>
      </c>
      <c r="X62" s="1">
        <v>37925</v>
      </c>
      <c r="Y62">
        <v>76.3035</v>
      </c>
    </row>
    <row r="63" spans="1:25" x14ac:dyDescent="0.3">
      <c r="A63" s="1">
        <v>37955</v>
      </c>
      <c r="B63">
        <v>95.222399999999993</v>
      </c>
      <c r="C63">
        <v>98</v>
      </c>
      <c r="D63">
        <v>85.6</v>
      </c>
      <c r="E63">
        <v>95.8</v>
      </c>
      <c r="F63">
        <v>94.6</v>
      </c>
      <c r="G63">
        <v>103.3</v>
      </c>
      <c r="I63" s="13">
        <f t="shared" si="1"/>
        <v>8.2397860323872862E-3</v>
      </c>
      <c r="J63" s="13">
        <f t="shared" si="9"/>
        <v>1.0309278350515427E-2</v>
      </c>
      <c r="K63" s="13">
        <f t="shared" si="10"/>
        <v>-5.807200929152101E-3</v>
      </c>
      <c r="L63" s="13">
        <f t="shared" si="11"/>
        <v>2.0920502092049986E-3</v>
      </c>
      <c r="M63" s="13">
        <f t="shared" si="12"/>
        <v>5.3134962805525543E-3</v>
      </c>
      <c r="N63" s="13">
        <f t="shared" si="13"/>
        <v>-1.7126546146527089E-2</v>
      </c>
      <c r="P63" s="2">
        <f t="shared" si="3"/>
        <v>1.4344484947132141E-2</v>
      </c>
      <c r="Q63" s="2">
        <f t="shared" si="4"/>
        <v>1.6597510373443924E-2</v>
      </c>
      <c r="R63" s="2">
        <f t="shared" si="5"/>
        <v>9.4339622641508303E-3</v>
      </c>
      <c r="S63" s="2">
        <f t="shared" si="6"/>
        <v>-2.0833333333333259E-3</v>
      </c>
      <c r="T63" s="2">
        <f t="shared" si="7"/>
        <v>1.2847965738757905E-2</v>
      </c>
      <c r="U63" s="2">
        <f t="shared" si="8"/>
        <v>-9.7027972027972087E-2</v>
      </c>
      <c r="X63" s="1">
        <v>37955</v>
      </c>
      <c r="Y63">
        <v>76.941800000000001</v>
      </c>
    </row>
    <row r="64" spans="1:25" x14ac:dyDescent="0.3">
      <c r="A64" s="1">
        <v>37986</v>
      </c>
      <c r="B64">
        <v>95.154499999999999</v>
      </c>
      <c r="C64">
        <v>97.8</v>
      </c>
      <c r="D64">
        <v>85.5</v>
      </c>
      <c r="E64">
        <v>96.9</v>
      </c>
      <c r="F64">
        <v>95.7</v>
      </c>
      <c r="G64">
        <v>105.1</v>
      </c>
      <c r="I64" s="13">
        <f t="shared" si="1"/>
        <v>-7.130675135261777E-4</v>
      </c>
      <c r="J64" s="13">
        <f t="shared" si="9"/>
        <v>-2.0408163265306367E-3</v>
      </c>
      <c r="K64" s="13">
        <f t="shared" si="10"/>
        <v>-1.1682242990653791E-3</v>
      </c>
      <c r="L64" s="13">
        <f t="shared" si="11"/>
        <v>1.1482254697286143E-2</v>
      </c>
      <c r="M64" s="13">
        <f t="shared" si="12"/>
        <v>1.1627906976744207E-2</v>
      </c>
      <c r="N64" s="13">
        <f t="shared" si="13"/>
        <v>1.742497579864466E-2</v>
      </c>
      <c r="P64" s="2">
        <f t="shared" si="3"/>
        <v>1.8576500951090313E-2</v>
      </c>
      <c r="Q64" s="2">
        <f t="shared" si="4"/>
        <v>1.9812304483837195E-2</v>
      </c>
      <c r="R64" s="2">
        <f t="shared" si="5"/>
        <v>3.5211267605632646E-3</v>
      </c>
      <c r="S64" s="2">
        <f t="shared" si="6"/>
        <v>1.8927444794952786E-2</v>
      </c>
      <c r="T64" s="2">
        <f t="shared" si="7"/>
        <v>3.0139935414424057E-2</v>
      </c>
      <c r="U64" s="2">
        <f t="shared" si="8"/>
        <v>-4.4545454545454555E-2</v>
      </c>
      <c r="X64" s="1">
        <v>37986</v>
      </c>
      <c r="Y64">
        <v>76.897199999999998</v>
      </c>
    </row>
    <row r="65" spans="1:25" x14ac:dyDescent="0.3">
      <c r="A65" s="1">
        <v>38017</v>
      </c>
      <c r="B65">
        <v>95.343400000000003</v>
      </c>
      <c r="C65">
        <v>97.8</v>
      </c>
      <c r="D65">
        <v>86.2</v>
      </c>
      <c r="E65">
        <v>98.6</v>
      </c>
      <c r="F65">
        <v>97</v>
      </c>
      <c r="G65">
        <v>109.4</v>
      </c>
      <c r="I65" s="13">
        <f t="shared" si="1"/>
        <v>1.9851925027192241E-3</v>
      </c>
      <c r="J65" s="13">
        <f t="shared" si="9"/>
        <v>0</v>
      </c>
      <c r="K65" s="13">
        <f t="shared" si="10"/>
        <v>8.1871345029240761E-3</v>
      </c>
      <c r="L65" s="13">
        <f t="shared" si="11"/>
        <v>1.754385964912264E-2</v>
      </c>
      <c r="M65" s="13">
        <f t="shared" si="12"/>
        <v>1.3584117032392928E-2</v>
      </c>
      <c r="N65" s="13">
        <f t="shared" si="13"/>
        <v>4.0913415794481489E-2</v>
      </c>
      <c r="P65" s="2">
        <f t="shared" si="3"/>
        <v>1.4754606091503586E-2</v>
      </c>
      <c r="Q65" s="2">
        <f t="shared" si="4"/>
        <v>1.4522821576763434E-2</v>
      </c>
      <c r="R65" s="2">
        <f t="shared" si="5"/>
        <v>8.1871345029240761E-3</v>
      </c>
      <c r="S65" s="2">
        <f t="shared" si="6"/>
        <v>2.0703933747411973E-2</v>
      </c>
      <c r="T65" s="2">
        <f t="shared" si="7"/>
        <v>2.2128556375131669E-2</v>
      </c>
      <c r="U65" s="2">
        <f t="shared" si="8"/>
        <v>1.2025901942645856E-2</v>
      </c>
      <c r="X65" s="1">
        <v>38017</v>
      </c>
      <c r="Y65">
        <v>77.061400000000006</v>
      </c>
    </row>
    <row r="66" spans="1:25" x14ac:dyDescent="0.3">
      <c r="A66" s="1">
        <v>38046</v>
      </c>
      <c r="B66">
        <v>95.922799999999995</v>
      </c>
      <c r="C66">
        <v>98.5</v>
      </c>
      <c r="D66">
        <v>85.3</v>
      </c>
      <c r="E66">
        <v>99.7</v>
      </c>
      <c r="F66">
        <v>97.7</v>
      </c>
      <c r="G66">
        <v>112.5</v>
      </c>
      <c r="I66" s="13">
        <f t="shared" si="1"/>
        <v>6.0769806824594319E-3</v>
      </c>
      <c r="J66" s="13">
        <f t="shared" si="9"/>
        <v>7.1574642126790433E-3</v>
      </c>
      <c r="K66" s="13">
        <f t="shared" si="10"/>
        <v>-1.044083526682138E-2</v>
      </c>
      <c r="L66" s="13">
        <f t="shared" si="11"/>
        <v>1.1156186612576224E-2</v>
      </c>
      <c r="M66" s="13">
        <f t="shared" si="12"/>
        <v>7.2164948453607991E-3</v>
      </c>
      <c r="N66" s="13">
        <f t="shared" si="13"/>
        <v>2.833638025594154E-2</v>
      </c>
      <c r="P66" s="2">
        <f t="shared" si="3"/>
        <v>1.7685914288563698E-2</v>
      </c>
      <c r="Q66" s="2">
        <f t="shared" si="4"/>
        <v>2.0725388601036343E-2</v>
      </c>
      <c r="R66" s="2">
        <f t="shared" si="5"/>
        <v>-3.5046728971962482E-3</v>
      </c>
      <c r="S66" s="2">
        <f t="shared" si="6"/>
        <v>1.0131712259371817E-2</v>
      </c>
      <c r="T66" s="2">
        <f t="shared" si="7"/>
        <v>1.2435233160621895E-2</v>
      </c>
      <c r="U66" s="2">
        <f t="shared" si="8"/>
        <v>-1.488616462346759E-2</v>
      </c>
      <c r="X66" s="1">
        <v>38046</v>
      </c>
      <c r="Y66">
        <v>77.5428</v>
      </c>
    </row>
    <row r="67" spans="1:25" x14ac:dyDescent="0.3">
      <c r="A67" s="1">
        <v>38077</v>
      </c>
      <c r="B67">
        <v>95.453800000000001</v>
      </c>
      <c r="C67">
        <v>98.4</v>
      </c>
      <c r="D67">
        <v>85.5</v>
      </c>
      <c r="E67">
        <v>95.6</v>
      </c>
      <c r="F67">
        <v>95.3</v>
      </c>
      <c r="G67">
        <v>98.1</v>
      </c>
      <c r="I67" s="13">
        <f t="shared" si="1"/>
        <v>-4.8893485177663454E-3</v>
      </c>
      <c r="J67" s="13">
        <f t="shared" si="9"/>
        <v>-1.0152284263958977E-3</v>
      </c>
      <c r="K67" s="13">
        <f t="shared" si="10"/>
        <v>2.3446658851113966E-3</v>
      </c>
      <c r="L67" s="13">
        <f t="shared" si="11"/>
        <v>-4.112337011033107E-2</v>
      </c>
      <c r="M67" s="13">
        <f t="shared" si="12"/>
        <v>-2.4564994882292801E-2</v>
      </c>
      <c r="N67" s="13">
        <f t="shared" si="13"/>
        <v>-0.128</v>
      </c>
      <c r="P67" s="2">
        <f t="shared" si="3"/>
        <v>1.5016758540901121E-2</v>
      </c>
      <c r="Q67" s="2">
        <f t="shared" si="4"/>
        <v>1.8633540372670954E-2</v>
      </c>
      <c r="R67" s="2">
        <f t="shared" si="5"/>
        <v>0</v>
      </c>
      <c r="S67" s="2">
        <f t="shared" si="6"/>
        <v>3.1479538300105414E-3</v>
      </c>
      <c r="T67" s="2">
        <f t="shared" si="7"/>
        <v>1.7075773745997891E-2</v>
      </c>
      <c r="U67" s="2">
        <f t="shared" si="8"/>
        <v>-7.4528301886792492E-2</v>
      </c>
      <c r="X67" s="1">
        <v>38077</v>
      </c>
      <c r="Y67">
        <v>77.177899999999994</v>
      </c>
    </row>
    <row r="68" spans="1:25" x14ac:dyDescent="0.3">
      <c r="A68" s="1">
        <v>38107</v>
      </c>
      <c r="B68">
        <v>95.865300000000005</v>
      </c>
      <c r="C68">
        <v>98.8</v>
      </c>
      <c r="D68">
        <v>85.2</v>
      </c>
      <c r="E68">
        <v>97.1</v>
      </c>
      <c r="F68">
        <v>96.3</v>
      </c>
      <c r="G68">
        <v>102.1</v>
      </c>
      <c r="I68" s="13">
        <f t="shared" si="1"/>
        <v>4.3109860477006379E-3</v>
      </c>
      <c r="J68" s="13">
        <f t="shared" si="9"/>
        <v>4.0650406504063596E-3</v>
      </c>
      <c r="K68" s="13">
        <f t="shared" si="10"/>
        <v>-3.5087719298245723E-3</v>
      </c>
      <c r="L68" s="13">
        <f t="shared" si="11"/>
        <v>1.5690376569037712E-2</v>
      </c>
      <c r="M68" s="13">
        <f t="shared" si="12"/>
        <v>1.0493179433368249E-2</v>
      </c>
      <c r="N68" s="13">
        <f t="shared" si="13"/>
        <v>4.0774719673802196E-2</v>
      </c>
      <c r="P68" s="2">
        <f t="shared" si="3"/>
        <v>2.6762246884860286E-2</v>
      </c>
      <c r="Q68" s="2">
        <f t="shared" si="4"/>
        <v>3.1315240083507279E-2</v>
      </c>
      <c r="R68" s="2">
        <f t="shared" si="5"/>
        <v>-1.1723329425555873E-3</v>
      </c>
      <c r="S68" s="2">
        <f t="shared" si="6"/>
        <v>1.8887722980063026E-2</v>
      </c>
      <c r="T68" s="2">
        <f t="shared" si="7"/>
        <v>2.5559105431309792E-2</v>
      </c>
      <c r="U68" s="2">
        <f t="shared" si="8"/>
        <v>-2.9467680608365132E-2</v>
      </c>
      <c r="X68" s="1">
        <v>38107</v>
      </c>
      <c r="Y68">
        <v>77.525000000000006</v>
      </c>
    </row>
    <row r="69" spans="1:25" x14ac:dyDescent="0.3">
      <c r="A69" s="1">
        <v>38138</v>
      </c>
      <c r="B69">
        <v>96.647199999999998</v>
      </c>
      <c r="C69">
        <v>99.6</v>
      </c>
      <c r="D69">
        <v>84.9</v>
      </c>
      <c r="E69">
        <v>98.9</v>
      </c>
      <c r="F69">
        <v>98.3</v>
      </c>
      <c r="G69">
        <v>103.1</v>
      </c>
      <c r="I69" s="13">
        <f t="shared" si="1"/>
        <v>8.1562358851430261E-3</v>
      </c>
      <c r="J69" s="13">
        <f t="shared" si="9"/>
        <v>8.0971659919029104E-3</v>
      </c>
      <c r="K69" s="13">
        <f t="shared" si="10"/>
        <v>-3.5211267605633756E-3</v>
      </c>
      <c r="L69" s="13">
        <f t="shared" si="11"/>
        <v>1.8537590113285374E-2</v>
      </c>
      <c r="M69" s="13">
        <f t="shared" si="12"/>
        <v>2.0768431983385183E-2</v>
      </c>
      <c r="N69" s="13">
        <f t="shared" si="13"/>
        <v>9.7943192948091173E-3</v>
      </c>
      <c r="P69" s="2">
        <f t="shared" si="3"/>
        <v>3.4930588572921639E-2</v>
      </c>
      <c r="Q69" s="2">
        <f t="shared" si="4"/>
        <v>3.8581856100104117E-2</v>
      </c>
      <c r="R69" s="2">
        <f t="shared" si="5"/>
        <v>1.1792452830190481E-3</v>
      </c>
      <c r="S69" s="2">
        <f t="shared" si="6"/>
        <v>3.8865546218487479E-2</v>
      </c>
      <c r="T69" s="2">
        <f t="shared" si="7"/>
        <v>5.1336898395721864E-2</v>
      </c>
      <c r="U69" s="2">
        <f t="shared" si="8"/>
        <v>-2.8275212064090449E-2</v>
      </c>
      <c r="X69" s="1">
        <v>38138</v>
      </c>
      <c r="Y69">
        <v>78.169799999999995</v>
      </c>
    </row>
    <row r="70" spans="1:25" x14ac:dyDescent="0.3">
      <c r="A70" s="1">
        <v>38168</v>
      </c>
      <c r="B70">
        <v>95.858800000000002</v>
      </c>
      <c r="C70">
        <v>98.8</v>
      </c>
      <c r="D70">
        <v>84.8</v>
      </c>
      <c r="E70">
        <v>96.6</v>
      </c>
      <c r="F70">
        <v>96</v>
      </c>
      <c r="G70">
        <v>101.2</v>
      </c>
      <c r="I70" s="13">
        <f t="shared" si="1"/>
        <v>-8.157504821660555E-3</v>
      </c>
      <c r="J70" s="13">
        <f t="shared" si="9"/>
        <v>-8.0321285140562138E-3</v>
      </c>
      <c r="K70" s="13">
        <f t="shared" si="10"/>
        <v>-1.1778563015313326E-3</v>
      </c>
      <c r="L70" s="13">
        <f t="shared" si="11"/>
        <v>-2.3255813953488524E-2</v>
      </c>
      <c r="M70" s="13">
        <f t="shared" si="12"/>
        <v>-2.3397761953204421E-2</v>
      </c>
      <c r="N70" s="13">
        <f t="shared" si="13"/>
        <v>-1.8428709990300551E-2</v>
      </c>
      <c r="P70" s="2">
        <f t="shared" si="3"/>
        <v>2.4987730146628806E-2</v>
      </c>
      <c r="Q70" s="2">
        <f t="shared" si="4"/>
        <v>2.4896265560165887E-2</v>
      </c>
      <c r="R70" s="2">
        <f t="shared" si="5"/>
        <v>-1.1778563015313326E-3</v>
      </c>
      <c r="S70" s="2">
        <f t="shared" si="6"/>
        <v>4.4324324324324316E-2</v>
      </c>
      <c r="T70" s="2">
        <f t="shared" si="7"/>
        <v>5.6105610561056007E-2</v>
      </c>
      <c r="U70" s="2">
        <f t="shared" si="8"/>
        <v>-2.2222222222222143E-2</v>
      </c>
      <c r="X70" s="1">
        <v>38168</v>
      </c>
      <c r="Y70">
        <v>77.540800000000004</v>
      </c>
    </row>
    <row r="71" spans="1:25" x14ac:dyDescent="0.3">
      <c r="A71" s="1">
        <v>38199</v>
      </c>
      <c r="B71">
        <v>96.590100000000007</v>
      </c>
      <c r="C71">
        <v>99.7</v>
      </c>
      <c r="D71">
        <v>86.3</v>
      </c>
      <c r="E71">
        <v>95.3</v>
      </c>
      <c r="F71">
        <v>94.2</v>
      </c>
      <c r="G71">
        <v>102.2</v>
      </c>
      <c r="I71" s="13">
        <f t="shared" si="1"/>
        <v>7.6289292167228684E-3</v>
      </c>
      <c r="J71" s="13">
        <f t="shared" si="9"/>
        <v>9.109311740890691E-3</v>
      </c>
      <c r="K71" s="13">
        <f t="shared" si="10"/>
        <v>1.7688679245283057E-2</v>
      </c>
      <c r="L71" s="13">
        <f t="shared" si="11"/>
        <v>-1.3457556935817738E-2</v>
      </c>
      <c r="M71" s="13">
        <f t="shared" si="12"/>
        <v>-1.8749999999999933E-2</v>
      </c>
      <c r="N71" s="13">
        <f t="shared" si="13"/>
        <v>9.8814229249011287E-3</v>
      </c>
      <c r="P71" s="2">
        <f t="shared" si="3"/>
        <v>2.8490838465666579E-2</v>
      </c>
      <c r="Q71" s="2">
        <f t="shared" si="4"/>
        <v>3.2091097308488692E-2</v>
      </c>
      <c r="R71" s="2">
        <f t="shared" si="5"/>
        <v>2.130177514792897E-2</v>
      </c>
      <c r="S71" s="2">
        <f t="shared" si="6"/>
        <v>-2.0942408376963817E-3</v>
      </c>
      <c r="T71" s="2">
        <f t="shared" si="7"/>
        <v>1.0626992561106885E-3</v>
      </c>
      <c r="U71" s="2">
        <f t="shared" si="8"/>
        <v>-2.2009569377990368E-2</v>
      </c>
      <c r="X71" s="1">
        <v>38199</v>
      </c>
      <c r="Y71">
        <v>78.136200000000002</v>
      </c>
    </row>
    <row r="72" spans="1:25" x14ac:dyDescent="0.3">
      <c r="A72" s="1">
        <v>38230</v>
      </c>
      <c r="B72">
        <v>96.668700000000001</v>
      </c>
      <c r="C72">
        <v>100.2</v>
      </c>
      <c r="D72">
        <v>85.5</v>
      </c>
      <c r="E72">
        <v>93.1</v>
      </c>
      <c r="F72">
        <v>91.6</v>
      </c>
      <c r="G72">
        <v>102.6</v>
      </c>
      <c r="I72" s="13">
        <f t="shared" si="1"/>
        <v>8.1374799280675703E-4</v>
      </c>
      <c r="J72" s="13">
        <f t="shared" si="9"/>
        <v>5.015045135406293E-3</v>
      </c>
      <c r="K72" s="13">
        <f t="shared" si="10"/>
        <v>-9.2699884125144738E-3</v>
      </c>
      <c r="L72" s="13">
        <f t="shared" si="11"/>
        <v>-2.3084994753410304E-2</v>
      </c>
      <c r="M72" s="13">
        <f t="shared" si="12"/>
        <v>-2.7600849256900317E-2</v>
      </c>
      <c r="N72" s="13">
        <f t="shared" si="13"/>
        <v>3.9138943248531177E-3</v>
      </c>
      <c r="P72" s="2">
        <f t="shared" si="3"/>
        <v>3.1274703399187809E-2</v>
      </c>
      <c r="Q72" s="2">
        <f t="shared" si="4"/>
        <v>4.2663891779396446E-2</v>
      </c>
      <c r="R72" s="2">
        <f t="shared" si="5"/>
        <v>-2.333722287047868E-3</v>
      </c>
      <c r="S72" s="2">
        <f t="shared" si="6"/>
        <v>-3.0208333333333393E-2</v>
      </c>
      <c r="T72" s="2">
        <f t="shared" si="7"/>
        <v>-3.4773445732349972E-2</v>
      </c>
      <c r="U72" s="2">
        <f t="shared" si="8"/>
        <v>-7.7369439071567347E-3</v>
      </c>
      <c r="X72" s="1">
        <v>38230</v>
      </c>
      <c r="Y72">
        <v>78.197000000000003</v>
      </c>
    </row>
    <row r="73" spans="1:25" x14ac:dyDescent="0.3">
      <c r="A73" s="1">
        <v>38260</v>
      </c>
      <c r="B73">
        <v>96.745000000000005</v>
      </c>
      <c r="C73">
        <v>100.2</v>
      </c>
      <c r="D73">
        <v>83.1</v>
      </c>
      <c r="E73">
        <v>96.9</v>
      </c>
      <c r="F73">
        <v>95.9</v>
      </c>
      <c r="G73">
        <v>103.8</v>
      </c>
      <c r="I73" s="13">
        <f t="shared" si="1"/>
        <v>7.8929374244207651E-4</v>
      </c>
      <c r="J73" s="13">
        <f t="shared" si="9"/>
        <v>0</v>
      </c>
      <c r="K73" s="13">
        <f t="shared" si="10"/>
        <v>-2.8070175438596578E-2</v>
      </c>
      <c r="L73" s="13">
        <f t="shared" si="11"/>
        <v>4.081632653061229E-2</v>
      </c>
      <c r="M73" s="13">
        <f t="shared" si="12"/>
        <v>4.6943231441048061E-2</v>
      </c>
      <c r="N73" s="13">
        <f t="shared" si="13"/>
        <v>1.1695906432748648E-2</v>
      </c>
      <c r="P73" s="2">
        <f t="shared" si="3"/>
        <v>2.5642928475863691E-2</v>
      </c>
      <c r="Q73" s="2">
        <f t="shared" si="4"/>
        <v>3.4055727554179516E-2</v>
      </c>
      <c r="R73" s="2">
        <f t="shared" si="5"/>
        <v>-3.5962877030162543E-2</v>
      </c>
      <c r="S73" s="2">
        <f t="shared" si="6"/>
        <v>1.8927444794952786E-2</v>
      </c>
      <c r="T73" s="2">
        <f t="shared" si="7"/>
        <v>2.3479188900747072E-2</v>
      </c>
      <c r="U73" s="2">
        <f t="shared" si="8"/>
        <v>0</v>
      </c>
      <c r="X73" s="1">
        <v>38260</v>
      </c>
      <c r="Y73">
        <v>78.246200000000002</v>
      </c>
    </row>
    <row r="74" spans="1:25" x14ac:dyDescent="0.3">
      <c r="A74" s="1">
        <v>38291</v>
      </c>
      <c r="B74">
        <v>97.660399999999996</v>
      </c>
      <c r="C74">
        <v>101.2</v>
      </c>
      <c r="D74">
        <v>84.1</v>
      </c>
      <c r="E74">
        <v>97.1</v>
      </c>
      <c r="F74">
        <v>96.4</v>
      </c>
      <c r="G74">
        <v>102.3</v>
      </c>
      <c r="I74" s="13">
        <f t="shared" si="1"/>
        <v>9.4619876996226981E-3</v>
      </c>
      <c r="J74" s="13">
        <f t="shared" si="9"/>
        <v>9.9800399201597223E-3</v>
      </c>
      <c r="K74" s="13">
        <f t="shared" si="10"/>
        <v>1.2033694344163681E-2</v>
      </c>
      <c r="L74" s="13">
        <f t="shared" si="11"/>
        <v>2.0639834881319707E-3</v>
      </c>
      <c r="M74" s="13">
        <f t="shared" si="12"/>
        <v>5.2137643378520337E-3</v>
      </c>
      <c r="N74" s="13">
        <f t="shared" si="13"/>
        <v>-1.4450867052023142E-2</v>
      </c>
      <c r="P74" s="2">
        <f t="shared" si="3"/>
        <v>3.4053970492629482E-2</v>
      </c>
      <c r="Q74" s="2">
        <f t="shared" si="4"/>
        <v>4.3298969072165017E-2</v>
      </c>
      <c r="R74" s="2">
        <f t="shared" si="5"/>
        <v>-2.3228803716608626E-2</v>
      </c>
      <c r="S74" s="2">
        <f t="shared" si="6"/>
        <v>1.5690376569037712E-2</v>
      </c>
      <c r="T74" s="2">
        <f t="shared" si="7"/>
        <v>2.4442082890542061E-2</v>
      </c>
      <c r="U74" s="2">
        <f t="shared" si="8"/>
        <v>-2.6641294005708804E-2</v>
      </c>
      <c r="X74" s="1">
        <v>38291</v>
      </c>
      <c r="Y74">
        <v>78.963200000000001</v>
      </c>
    </row>
    <row r="75" spans="1:25" x14ac:dyDescent="0.3">
      <c r="A75" s="1">
        <v>38321</v>
      </c>
      <c r="B75">
        <v>97.842699999999994</v>
      </c>
      <c r="C75">
        <v>101.1</v>
      </c>
      <c r="D75">
        <v>86</v>
      </c>
      <c r="E75">
        <v>97.4</v>
      </c>
      <c r="F75">
        <v>96.5</v>
      </c>
      <c r="G75">
        <v>103.4</v>
      </c>
      <c r="I75" s="13">
        <f t="shared" si="1"/>
        <v>1.8666726738780781E-3</v>
      </c>
      <c r="J75" s="13">
        <f t="shared" si="9"/>
        <v>-9.8814229249022389E-4</v>
      </c>
      <c r="K75" s="13">
        <f t="shared" si="10"/>
        <v>2.2592152199762294E-2</v>
      </c>
      <c r="L75" s="13">
        <f t="shared" si="11"/>
        <v>3.08959835221434E-3</v>
      </c>
      <c r="M75" s="13">
        <f t="shared" si="12"/>
        <v>1.0373443983402453E-3</v>
      </c>
      <c r="N75" s="13">
        <f t="shared" si="13"/>
        <v>1.0752688172043001E-2</v>
      </c>
      <c r="P75" s="2">
        <f t="shared" si="3"/>
        <v>2.7517684914473817E-2</v>
      </c>
      <c r="Q75" s="2">
        <f t="shared" si="4"/>
        <v>3.1632653061224536E-2</v>
      </c>
      <c r="R75" s="2">
        <f t="shared" si="5"/>
        <v>4.6728971962617383E-3</v>
      </c>
      <c r="S75" s="2">
        <f t="shared" si="6"/>
        <v>1.6701461377870652E-2</v>
      </c>
      <c r="T75" s="2">
        <f t="shared" si="7"/>
        <v>2.008456659619462E-2</v>
      </c>
      <c r="U75" s="2">
        <f t="shared" si="8"/>
        <v>9.6805421103596245E-4</v>
      </c>
      <c r="X75" s="1">
        <v>38321</v>
      </c>
      <c r="Y75">
        <v>79.075100000000006</v>
      </c>
    </row>
    <row r="76" spans="1:25" x14ac:dyDescent="0.3">
      <c r="A76" s="1">
        <v>38352</v>
      </c>
      <c r="B76">
        <v>98.549499999999995</v>
      </c>
      <c r="C76">
        <v>101.8</v>
      </c>
      <c r="D76">
        <v>85.9</v>
      </c>
      <c r="E76">
        <v>99.1</v>
      </c>
      <c r="F76">
        <v>98.2</v>
      </c>
      <c r="G76">
        <v>105.1</v>
      </c>
      <c r="I76" s="13">
        <f t="shared" si="1"/>
        <v>7.2238398981221419E-3</v>
      </c>
      <c r="J76" s="13">
        <f t="shared" si="9"/>
        <v>6.923837784371889E-3</v>
      </c>
      <c r="K76" s="13">
        <f t="shared" si="10"/>
        <v>-1.1627906976743319E-3</v>
      </c>
      <c r="L76" s="13">
        <f t="shared" si="11"/>
        <v>1.7453798767967044E-2</v>
      </c>
      <c r="M76" s="13">
        <f t="shared" si="12"/>
        <v>1.7616580310880758E-2</v>
      </c>
      <c r="N76" s="13">
        <f t="shared" si="13"/>
        <v>1.6441005802707798E-2</v>
      </c>
      <c r="P76" s="2">
        <f t="shared" si="3"/>
        <v>3.5678817081693515E-2</v>
      </c>
      <c r="Q76" s="2">
        <f t="shared" si="4"/>
        <v>4.0899795501022407E-2</v>
      </c>
      <c r="R76" s="2">
        <f t="shared" si="5"/>
        <v>4.6783625730995038E-3</v>
      </c>
      <c r="S76" s="2">
        <f t="shared" si="6"/>
        <v>2.270381836945301E-2</v>
      </c>
      <c r="T76" s="2">
        <f t="shared" si="7"/>
        <v>2.612330198537105E-2</v>
      </c>
      <c r="U76" s="2">
        <f t="shared" si="8"/>
        <v>0</v>
      </c>
      <c r="X76" s="1">
        <v>38352</v>
      </c>
      <c r="Y76">
        <v>79.599099999999993</v>
      </c>
    </row>
    <row r="77" spans="1:25" x14ac:dyDescent="0.3">
      <c r="A77" s="1">
        <v>38383</v>
      </c>
      <c r="B77">
        <v>99.001999999999995</v>
      </c>
      <c r="C77">
        <v>102.6</v>
      </c>
      <c r="D77">
        <v>85.9</v>
      </c>
      <c r="E77">
        <v>97.6</v>
      </c>
      <c r="F77">
        <v>96.7</v>
      </c>
      <c r="G77">
        <v>103.1</v>
      </c>
      <c r="I77" s="13">
        <f t="shared" si="1"/>
        <v>4.59160117504398E-3</v>
      </c>
      <c r="J77" s="13">
        <f t="shared" si="9"/>
        <v>7.8585461689586467E-3</v>
      </c>
      <c r="K77" s="13">
        <f t="shared" si="10"/>
        <v>0</v>
      </c>
      <c r="L77" s="13">
        <f t="shared" si="11"/>
        <v>-1.5136226034308753E-2</v>
      </c>
      <c r="M77" s="13">
        <f t="shared" si="12"/>
        <v>-1.527494908350302E-2</v>
      </c>
      <c r="N77" s="13">
        <f t="shared" si="13"/>
        <v>-1.9029495718363432E-2</v>
      </c>
      <c r="P77" s="2">
        <f t="shared" si="3"/>
        <v>3.8372871116406415E-2</v>
      </c>
      <c r="Q77" s="2">
        <f t="shared" si="4"/>
        <v>4.9079754601226933E-2</v>
      </c>
      <c r="R77" s="2">
        <f t="shared" si="5"/>
        <v>-3.4802784222737193E-3</v>
      </c>
      <c r="S77" s="2">
        <f t="shared" si="6"/>
        <v>-1.0141987829614618E-2</v>
      </c>
      <c r="T77" s="2">
        <f t="shared" si="7"/>
        <v>-3.0927835051546282E-3</v>
      </c>
      <c r="U77" s="2">
        <f t="shared" si="8"/>
        <v>-5.7586837294332782E-2</v>
      </c>
      <c r="X77" s="1">
        <v>38383</v>
      </c>
      <c r="Y77">
        <v>79.906499999999994</v>
      </c>
    </row>
    <row r="78" spans="1:25" x14ac:dyDescent="0.3">
      <c r="A78" s="1">
        <v>38411</v>
      </c>
      <c r="B78">
        <v>99.674099999999996</v>
      </c>
      <c r="C78">
        <v>103.4</v>
      </c>
      <c r="D78">
        <v>86.9</v>
      </c>
      <c r="E78">
        <v>96.5</v>
      </c>
      <c r="F78">
        <v>95.9</v>
      </c>
      <c r="G78">
        <v>100.6</v>
      </c>
      <c r="I78" s="13">
        <f t="shared" si="1"/>
        <v>6.7887517423890209E-3</v>
      </c>
      <c r="J78" s="13">
        <f t="shared" si="9"/>
        <v>7.7972709551659136E-3</v>
      </c>
      <c r="K78" s="13">
        <f t="shared" si="10"/>
        <v>1.1641443538998875E-2</v>
      </c>
      <c r="L78" s="13">
        <f t="shared" si="11"/>
        <v>-1.1270491803278659E-2</v>
      </c>
      <c r="M78" s="13">
        <f t="shared" si="12"/>
        <v>-8.2730093071354815E-3</v>
      </c>
      <c r="N78" s="13">
        <f t="shared" si="13"/>
        <v>-2.4248302618816719E-2</v>
      </c>
      <c r="P78" s="2">
        <f t="shared" si="3"/>
        <v>3.9107490607029893E-2</v>
      </c>
      <c r="Q78" s="2">
        <f t="shared" si="4"/>
        <v>4.9746192893401098E-2</v>
      </c>
      <c r="R78" s="2">
        <f t="shared" si="5"/>
        <v>1.8757327080891173E-2</v>
      </c>
      <c r="S78" s="2">
        <f t="shared" si="6"/>
        <v>-3.2096288866599876E-2</v>
      </c>
      <c r="T78" s="2">
        <f t="shared" si="7"/>
        <v>-1.842374616171949E-2</v>
      </c>
      <c r="U78" s="2">
        <f t="shared" si="8"/>
        <v>-0.10577777777777786</v>
      </c>
      <c r="X78" s="1">
        <v>38411</v>
      </c>
      <c r="Y78">
        <v>80.375200000000007</v>
      </c>
    </row>
    <row r="79" spans="1:25" x14ac:dyDescent="0.3">
      <c r="A79" s="1">
        <v>38442</v>
      </c>
      <c r="B79">
        <v>99.518100000000004</v>
      </c>
      <c r="C79">
        <v>102.9</v>
      </c>
      <c r="D79">
        <v>86.7</v>
      </c>
      <c r="E79">
        <v>99.3</v>
      </c>
      <c r="F79">
        <v>98.3</v>
      </c>
      <c r="G79">
        <v>106</v>
      </c>
      <c r="I79" s="13">
        <f t="shared" si="1"/>
        <v>-1.5651006630608144E-3</v>
      </c>
      <c r="J79" s="13">
        <f t="shared" si="9"/>
        <v>-4.8355899419729731E-3</v>
      </c>
      <c r="K79" s="13">
        <f t="shared" si="10"/>
        <v>-2.3014959723820505E-3</v>
      </c>
      <c r="L79" s="13">
        <f t="shared" si="11"/>
        <v>2.9015544041450791E-2</v>
      </c>
      <c r="M79" s="13">
        <f t="shared" si="12"/>
        <v>2.5026068821689229E-2</v>
      </c>
      <c r="N79" s="13">
        <f t="shared" si="13"/>
        <v>5.3677932405566731E-2</v>
      </c>
      <c r="P79" s="2">
        <f t="shared" si="3"/>
        <v>4.2578713471857599E-2</v>
      </c>
      <c r="Q79" s="2">
        <f t="shared" si="4"/>
        <v>4.57317073170731E-2</v>
      </c>
      <c r="R79" s="2">
        <f t="shared" si="5"/>
        <v>1.4035087719298289E-2</v>
      </c>
      <c r="S79" s="2">
        <f t="shared" si="6"/>
        <v>3.8702928870292919E-2</v>
      </c>
      <c r="T79" s="2">
        <f t="shared" si="7"/>
        <v>3.147953830010497E-2</v>
      </c>
      <c r="U79" s="2">
        <f t="shared" si="8"/>
        <v>8.0530071355759514E-2</v>
      </c>
      <c r="X79" s="1">
        <v>38442</v>
      </c>
      <c r="Y79">
        <v>80.164599999999993</v>
      </c>
    </row>
    <row r="80" spans="1:25" x14ac:dyDescent="0.3">
      <c r="A80" s="1">
        <v>38472</v>
      </c>
      <c r="B80">
        <v>99.651799999999994</v>
      </c>
      <c r="C80">
        <v>103.2</v>
      </c>
      <c r="D80">
        <v>87</v>
      </c>
      <c r="E80">
        <v>97.5</v>
      </c>
      <c r="F80">
        <v>96.7</v>
      </c>
      <c r="G80">
        <v>102.9</v>
      </c>
      <c r="I80" s="13">
        <f t="shared" si="1"/>
        <v>1.3434742021802837E-3</v>
      </c>
      <c r="J80" s="13">
        <f t="shared" si="9"/>
        <v>2.9154518950436081E-3</v>
      </c>
      <c r="K80" s="13">
        <f t="shared" si="10"/>
        <v>3.4602076124568004E-3</v>
      </c>
      <c r="L80" s="13">
        <f t="shared" si="11"/>
        <v>-1.8126888217522619E-2</v>
      </c>
      <c r="M80" s="13">
        <f t="shared" si="12"/>
        <v>-1.6276703967446515E-2</v>
      </c>
      <c r="N80" s="13">
        <f t="shared" si="13"/>
        <v>-2.9245283018867863E-2</v>
      </c>
      <c r="P80" s="2">
        <f t="shared" si="3"/>
        <v>3.9498129145790983E-2</v>
      </c>
      <c r="Q80" s="2">
        <f t="shared" si="4"/>
        <v>4.4534412955465674E-2</v>
      </c>
      <c r="R80" s="2">
        <f t="shared" si="5"/>
        <v>2.1126760563380254E-2</v>
      </c>
      <c r="S80" s="2">
        <f t="shared" si="6"/>
        <v>4.1194644696189719E-3</v>
      </c>
      <c r="T80" s="2">
        <f t="shared" si="7"/>
        <v>4.1536863966771254E-3</v>
      </c>
      <c r="U80" s="2">
        <f t="shared" si="8"/>
        <v>7.8354554358472939E-3</v>
      </c>
      <c r="X80" s="1">
        <v>38472</v>
      </c>
      <c r="Y80">
        <v>80.179900000000004</v>
      </c>
    </row>
    <row r="81" spans="1:25" x14ac:dyDescent="0.3">
      <c r="A81" s="1">
        <v>38503</v>
      </c>
      <c r="B81">
        <v>99.815799999999996</v>
      </c>
      <c r="C81">
        <v>103.6</v>
      </c>
      <c r="D81">
        <v>86.1</v>
      </c>
      <c r="E81">
        <v>97.4</v>
      </c>
      <c r="F81">
        <v>95.9</v>
      </c>
      <c r="G81">
        <v>107.4</v>
      </c>
      <c r="I81" s="13">
        <f t="shared" si="1"/>
        <v>1.6457304333690193E-3</v>
      </c>
      <c r="J81" s="13">
        <f t="shared" si="9"/>
        <v>3.8759689922480689E-3</v>
      </c>
      <c r="K81" s="13">
        <f t="shared" si="10"/>
        <v>-1.0344827586206917E-2</v>
      </c>
      <c r="L81" s="13">
        <f t="shared" si="11"/>
        <v>-1.0256410256409554E-3</v>
      </c>
      <c r="M81" s="13">
        <f t="shared" si="12"/>
        <v>-8.2730093071354815E-3</v>
      </c>
      <c r="N81" s="13">
        <f t="shared" si="13"/>
        <v>4.3731778425655898E-2</v>
      </c>
      <c r="P81" s="2">
        <f t="shared" si="3"/>
        <v>3.2785222955243443E-2</v>
      </c>
      <c r="Q81" s="2">
        <f t="shared" si="4"/>
        <v>4.016064257028118E-2</v>
      </c>
      <c r="R81" s="2">
        <f t="shared" si="5"/>
        <v>1.4134275618374437E-2</v>
      </c>
      <c r="S81" s="2">
        <f t="shared" si="6"/>
        <v>-1.5166835187057637E-2</v>
      </c>
      <c r="T81" s="2">
        <f t="shared" si="7"/>
        <v>-2.4415055951169773E-2</v>
      </c>
      <c r="U81" s="2">
        <f t="shared" si="8"/>
        <v>4.1707080504364891E-2</v>
      </c>
      <c r="X81" s="1">
        <v>38503</v>
      </c>
      <c r="Y81">
        <v>80.210999999999999</v>
      </c>
    </row>
    <row r="82" spans="1:25" x14ac:dyDescent="0.3">
      <c r="A82" s="1">
        <v>38533</v>
      </c>
      <c r="B82">
        <v>100.22320000000001</v>
      </c>
      <c r="C82">
        <v>103.8</v>
      </c>
      <c r="D82">
        <v>86.1</v>
      </c>
      <c r="E82">
        <v>100.4</v>
      </c>
      <c r="F82">
        <v>99.8</v>
      </c>
      <c r="G82">
        <v>104.9</v>
      </c>
      <c r="I82" s="13">
        <f t="shared" si="1"/>
        <v>4.0815181564441971E-3</v>
      </c>
      <c r="J82" s="13">
        <f t="shared" si="9"/>
        <v>1.9305019305020377E-3</v>
      </c>
      <c r="K82" s="13">
        <f t="shared" si="10"/>
        <v>0</v>
      </c>
      <c r="L82" s="13">
        <f t="shared" si="11"/>
        <v>3.0800821355236208E-2</v>
      </c>
      <c r="M82" s="13">
        <f t="shared" si="12"/>
        <v>4.0667361835244886E-2</v>
      </c>
      <c r="N82" s="13">
        <f t="shared" si="13"/>
        <v>-2.3277467411545572E-2</v>
      </c>
      <c r="P82" s="2">
        <f t="shared" si="3"/>
        <v>4.5529466256619244E-2</v>
      </c>
      <c r="Q82" s="2">
        <f t="shared" si="4"/>
        <v>5.0607287449392802E-2</v>
      </c>
      <c r="R82" s="2">
        <f t="shared" si="5"/>
        <v>1.5330188679245182E-2</v>
      </c>
      <c r="S82" s="2">
        <f t="shared" si="6"/>
        <v>3.9337474120082927E-2</v>
      </c>
      <c r="T82" s="2">
        <f t="shared" si="7"/>
        <v>3.9583333333333304E-2</v>
      </c>
      <c r="U82" s="2">
        <f t="shared" si="8"/>
        <v>3.6561264822134509E-2</v>
      </c>
      <c r="X82" s="1">
        <v>38533</v>
      </c>
      <c r="Y82">
        <v>80.430199999999999</v>
      </c>
    </row>
    <row r="83" spans="1:25" x14ac:dyDescent="0.3">
      <c r="A83" s="1">
        <v>38564</v>
      </c>
      <c r="B83">
        <v>99.899699999999996</v>
      </c>
      <c r="C83">
        <v>103.4</v>
      </c>
      <c r="D83">
        <v>85.8</v>
      </c>
      <c r="E83">
        <v>100.6</v>
      </c>
      <c r="F83">
        <v>100.1</v>
      </c>
      <c r="G83">
        <v>103.8</v>
      </c>
      <c r="I83" s="13">
        <f t="shared" ref="I83:I146" si="14">B83/B82-1</f>
        <v>-3.2277955603094988E-3</v>
      </c>
      <c r="J83" s="13">
        <f t="shared" si="9"/>
        <v>-3.8535645472060898E-3</v>
      </c>
      <c r="K83" s="13">
        <f t="shared" si="10"/>
        <v>-3.4843205574912606E-3</v>
      </c>
      <c r="L83" s="13">
        <f t="shared" si="11"/>
        <v>1.9920318725097363E-3</v>
      </c>
      <c r="M83" s="13">
        <f t="shared" si="12"/>
        <v>3.0060120240480437E-3</v>
      </c>
      <c r="N83" s="13">
        <f t="shared" si="13"/>
        <v>-1.048617731172552E-2</v>
      </c>
      <c r="P83" s="2">
        <f t="shared" si="3"/>
        <v>3.4264381132227628E-2</v>
      </c>
      <c r="Q83" s="2">
        <f t="shared" si="4"/>
        <v>3.7111334002005947E-2</v>
      </c>
      <c r="R83" s="2">
        <f t="shared" si="5"/>
        <v>-5.7937427578215184E-3</v>
      </c>
      <c r="S83" s="2">
        <f t="shared" si="6"/>
        <v>5.561385099685201E-2</v>
      </c>
      <c r="T83" s="2">
        <f t="shared" si="7"/>
        <v>6.2632696390658049E-2</v>
      </c>
      <c r="U83" s="2">
        <f t="shared" si="8"/>
        <v>1.5655577299412915E-2</v>
      </c>
      <c r="X83" s="1">
        <v>38564</v>
      </c>
      <c r="Y83">
        <v>80.058999999999997</v>
      </c>
    </row>
    <row r="84" spans="1:25" x14ac:dyDescent="0.3">
      <c r="A84" s="1">
        <v>38595</v>
      </c>
      <c r="B84">
        <v>100.10250000000001</v>
      </c>
      <c r="C84">
        <v>103.8</v>
      </c>
      <c r="D84">
        <v>85.3</v>
      </c>
      <c r="E84">
        <v>100.2</v>
      </c>
      <c r="F84">
        <v>99.9</v>
      </c>
      <c r="G84">
        <v>102.1</v>
      </c>
      <c r="I84" s="13">
        <f t="shared" si="14"/>
        <v>2.0300361262346467E-3</v>
      </c>
      <c r="J84" s="13">
        <f t="shared" si="9"/>
        <v>3.8684719535782008E-3</v>
      </c>
      <c r="K84" s="13">
        <f t="shared" si="10"/>
        <v>-5.8275058275057967E-3</v>
      </c>
      <c r="L84" s="13">
        <f t="shared" si="11"/>
        <v>-3.9761431411530213E-3</v>
      </c>
      <c r="M84" s="13">
        <f t="shared" si="12"/>
        <v>-1.9980019980019303E-3</v>
      </c>
      <c r="N84" s="13">
        <f t="shared" si="13"/>
        <v>-1.6377649325626242E-2</v>
      </c>
      <c r="P84" s="2">
        <f t="shared" si="3"/>
        <v>3.5521321792886473E-2</v>
      </c>
      <c r="Q84" s="2">
        <f t="shared" si="4"/>
        <v>3.5928143712574689E-2</v>
      </c>
      <c r="R84" s="2">
        <f t="shared" si="5"/>
        <v>-2.3391812865497519E-3</v>
      </c>
      <c r="S84" s="2">
        <f t="shared" si="6"/>
        <v>7.6262083780880952E-2</v>
      </c>
      <c r="T84" s="2">
        <f t="shared" si="7"/>
        <v>9.0611353711790521E-2</v>
      </c>
      <c r="U84" s="2">
        <f t="shared" si="8"/>
        <v>-4.873294346978585E-3</v>
      </c>
      <c r="X84" s="1">
        <v>38595</v>
      </c>
      <c r="Y84">
        <v>80.108599999999996</v>
      </c>
    </row>
    <row r="85" spans="1:25" x14ac:dyDescent="0.3">
      <c r="A85" s="1">
        <v>38625</v>
      </c>
      <c r="B85">
        <v>98.264399999999995</v>
      </c>
      <c r="C85">
        <v>102.8</v>
      </c>
      <c r="D85">
        <v>77.099999999999994</v>
      </c>
      <c r="E85">
        <v>101.4</v>
      </c>
      <c r="F85">
        <v>101.9</v>
      </c>
      <c r="G85">
        <v>99</v>
      </c>
      <c r="I85" s="13">
        <f t="shared" si="14"/>
        <v>-1.8362178766764159E-2</v>
      </c>
      <c r="J85" s="13">
        <f t="shared" si="9"/>
        <v>-9.6339113680153909E-3</v>
      </c>
      <c r="K85" s="13">
        <f t="shared" si="10"/>
        <v>-9.6131301289566262E-2</v>
      </c>
      <c r="L85" s="13">
        <f t="shared" si="11"/>
        <v>1.1976047904191711E-2</v>
      </c>
      <c r="M85" s="13">
        <f t="shared" si="12"/>
        <v>2.0020020020020013E-2</v>
      </c>
      <c r="N85" s="13">
        <f t="shared" si="13"/>
        <v>-3.0362389813907931E-2</v>
      </c>
      <c r="P85" s="2">
        <f t="shared" si="3"/>
        <v>1.5705204403328343E-2</v>
      </c>
      <c r="Q85" s="2">
        <f t="shared" si="4"/>
        <v>2.5948103792415189E-2</v>
      </c>
      <c r="R85" s="2">
        <f t="shared" si="5"/>
        <v>-7.2202166064981976E-2</v>
      </c>
      <c r="S85" s="2">
        <f t="shared" si="6"/>
        <v>4.6439628482972228E-2</v>
      </c>
      <c r="T85" s="2">
        <f t="shared" si="7"/>
        <v>6.2565172054223073E-2</v>
      </c>
      <c r="U85" s="2">
        <f t="shared" si="8"/>
        <v>-4.6242774566473965E-2</v>
      </c>
      <c r="X85" s="1">
        <v>38625</v>
      </c>
      <c r="Y85">
        <v>78.526499999999999</v>
      </c>
    </row>
    <row r="86" spans="1:25" x14ac:dyDescent="0.3">
      <c r="A86" s="1">
        <v>38656</v>
      </c>
      <c r="B86">
        <v>99.494900000000001</v>
      </c>
      <c r="C86">
        <v>104.3</v>
      </c>
      <c r="D86">
        <v>78.8</v>
      </c>
      <c r="E86">
        <v>99.5</v>
      </c>
      <c r="F86">
        <v>100.3</v>
      </c>
      <c r="G86">
        <v>94.3</v>
      </c>
      <c r="I86" s="13">
        <f t="shared" si="14"/>
        <v>1.2522337692999708E-2</v>
      </c>
      <c r="J86" s="13">
        <f t="shared" si="9"/>
        <v>1.4591439688715901E-2</v>
      </c>
      <c r="K86" s="13">
        <f t="shared" si="10"/>
        <v>2.2049286640726473E-2</v>
      </c>
      <c r="L86" s="13">
        <f t="shared" si="11"/>
        <v>-1.8737672583826526E-2</v>
      </c>
      <c r="M86" s="13">
        <f t="shared" si="12"/>
        <v>-1.5701668302257166E-2</v>
      </c>
      <c r="N86" s="13">
        <f t="shared" si="13"/>
        <v>-4.7474747474747558E-2</v>
      </c>
      <c r="P86" s="2">
        <f t="shared" si="3"/>
        <v>1.8784481734664293E-2</v>
      </c>
      <c r="Q86" s="2">
        <f t="shared" si="4"/>
        <v>3.063241106719361E-2</v>
      </c>
      <c r="R86" s="2">
        <f t="shared" si="5"/>
        <v>-6.3020214030915511E-2</v>
      </c>
      <c r="S86" s="2">
        <f t="shared" si="6"/>
        <v>2.4716786817713832E-2</v>
      </c>
      <c r="T86" s="2">
        <f t="shared" si="7"/>
        <v>4.0456431535269566E-2</v>
      </c>
      <c r="U86" s="2">
        <f t="shared" si="8"/>
        <v>-7.8201368523949211E-2</v>
      </c>
      <c r="X86" s="1">
        <v>38656</v>
      </c>
      <c r="Y86">
        <v>79.398600000000002</v>
      </c>
    </row>
    <row r="87" spans="1:25" x14ac:dyDescent="0.3">
      <c r="A87" s="1">
        <v>38686</v>
      </c>
      <c r="B87">
        <v>100.5129</v>
      </c>
      <c r="C87">
        <v>105.1</v>
      </c>
      <c r="D87">
        <v>82.1</v>
      </c>
      <c r="E87">
        <v>98.6</v>
      </c>
      <c r="F87">
        <v>99.1</v>
      </c>
      <c r="G87">
        <v>95.7</v>
      </c>
      <c r="I87" s="13">
        <f t="shared" si="14"/>
        <v>1.0231680216775008E-2</v>
      </c>
      <c r="J87" s="13">
        <f t="shared" si="9"/>
        <v>7.6701821668263559E-3</v>
      </c>
      <c r="K87" s="13">
        <f t="shared" si="10"/>
        <v>4.1878172588832419E-2</v>
      </c>
      <c r="L87" s="13">
        <f t="shared" si="11"/>
        <v>-9.0452261306532833E-3</v>
      </c>
      <c r="M87" s="13">
        <f t="shared" si="12"/>
        <v>-1.1964107676969093E-2</v>
      </c>
      <c r="N87" s="13">
        <f t="shared" si="13"/>
        <v>1.4846235418876086E-2</v>
      </c>
      <c r="P87" s="2">
        <f t="shared" si="3"/>
        <v>2.7290743203121082E-2</v>
      </c>
      <c r="Q87" s="2">
        <f t="shared" si="4"/>
        <v>3.9564787339268159E-2</v>
      </c>
      <c r="R87" s="2">
        <f t="shared" si="5"/>
        <v>-4.5348837209302384E-2</v>
      </c>
      <c r="S87" s="2">
        <f t="shared" si="6"/>
        <v>1.2320328542094305E-2</v>
      </c>
      <c r="T87" s="2">
        <f t="shared" si="7"/>
        <v>2.6943005181347068E-2</v>
      </c>
      <c r="U87" s="2">
        <f t="shared" si="8"/>
        <v>-7.4468085106383031E-2</v>
      </c>
      <c r="X87" s="1">
        <v>38686</v>
      </c>
      <c r="Y87">
        <v>80.100200000000001</v>
      </c>
    </row>
    <row r="88" spans="1:25" x14ac:dyDescent="0.3">
      <c r="A88" s="1">
        <v>38717</v>
      </c>
      <c r="B88">
        <v>101.1118</v>
      </c>
      <c r="C88">
        <v>105.3</v>
      </c>
      <c r="D88">
        <v>83.5</v>
      </c>
      <c r="E88">
        <v>101.6</v>
      </c>
      <c r="F88">
        <v>101.1</v>
      </c>
      <c r="G88">
        <v>104.8</v>
      </c>
      <c r="I88" s="13">
        <f t="shared" si="14"/>
        <v>5.9584391655200797E-3</v>
      </c>
      <c r="J88" s="13">
        <f t="shared" si="9"/>
        <v>1.9029495718363432E-3</v>
      </c>
      <c r="K88" s="13">
        <f t="shared" si="10"/>
        <v>1.705237515225333E-2</v>
      </c>
      <c r="L88" s="13">
        <f t="shared" si="11"/>
        <v>3.0425963488843744E-2</v>
      </c>
      <c r="M88" s="13">
        <f t="shared" si="12"/>
        <v>2.0181634712411745E-2</v>
      </c>
      <c r="N88" s="13">
        <f t="shared" si="13"/>
        <v>9.5088819226750276E-2</v>
      </c>
      <c r="P88" s="2">
        <f t="shared" si="3"/>
        <v>2.6000131913404001E-2</v>
      </c>
      <c r="Q88" s="2">
        <f t="shared" si="4"/>
        <v>3.4381139489194412E-2</v>
      </c>
      <c r="R88" s="2">
        <f t="shared" si="5"/>
        <v>-2.7939464493597299E-2</v>
      </c>
      <c r="S88" s="2">
        <f t="shared" si="6"/>
        <v>2.5227043390514625E-2</v>
      </c>
      <c r="T88" s="2">
        <f t="shared" si="7"/>
        <v>2.9531568228105876E-2</v>
      </c>
      <c r="U88" s="2">
        <f t="shared" si="8"/>
        <v>-2.8544243577545148E-3</v>
      </c>
      <c r="X88" s="1">
        <v>38717</v>
      </c>
      <c r="Y88">
        <v>80.4679</v>
      </c>
    </row>
    <row r="89" spans="1:25" x14ac:dyDescent="0.3">
      <c r="A89" s="1">
        <v>38748</v>
      </c>
      <c r="B89">
        <v>101.2313</v>
      </c>
      <c r="C89">
        <v>106.1</v>
      </c>
      <c r="D89">
        <v>85.3</v>
      </c>
      <c r="E89">
        <v>93.4</v>
      </c>
      <c r="F89">
        <v>94.9</v>
      </c>
      <c r="G89">
        <v>83.8</v>
      </c>
      <c r="I89" s="13">
        <f t="shared" si="14"/>
        <v>1.1818600796347223E-3</v>
      </c>
      <c r="J89" s="13">
        <f t="shared" si="9"/>
        <v>7.5973409306742123E-3</v>
      </c>
      <c r="K89" s="13">
        <f t="shared" si="10"/>
        <v>2.1556886227544814E-2</v>
      </c>
      <c r="L89" s="13">
        <f t="shared" si="11"/>
        <v>-8.0708661417322691E-2</v>
      </c>
      <c r="M89" s="13">
        <f t="shared" si="12"/>
        <v>-6.1325420375865414E-2</v>
      </c>
      <c r="N89" s="13">
        <f t="shared" si="13"/>
        <v>-0.20038167938931295</v>
      </c>
      <c r="P89" s="2">
        <f t="shared" si="3"/>
        <v>2.2517726914607961E-2</v>
      </c>
      <c r="Q89" s="2">
        <f t="shared" si="4"/>
        <v>3.4113060428849984E-2</v>
      </c>
      <c r="R89" s="2">
        <f t="shared" si="5"/>
        <v>-6.9848661233994358E-3</v>
      </c>
      <c r="S89" s="2">
        <f t="shared" si="6"/>
        <v>-4.3032786885245811E-2</v>
      </c>
      <c r="T89" s="2">
        <f t="shared" si="7"/>
        <v>-1.8614270941054833E-2</v>
      </c>
      <c r="U89" s="2">
        <f t="shared" si="8"/>
        <v>-0.18719689621726476</v>
      </c>
      <c r="X89" s="1">
        <v>38748</v>
      </c>
      <c r="Y89">
        <v>80.454800000000006</v>
      </c>
    </row>
    <row r="90" spans="1:25" x14ac:dyDescent="0.3">
      <c r="A90" s="1">
        <v>38776</v>
      </c>
      <c r="B90">
        <v>101.27549999999999</v>
      </c>
      <c r="C90">
        <v>105.8</v>
      </c>
      <c r="D90">
        <v>84.8</v>
      </c>
      <c r="E90">
        <v>97</v>
      </c>
      <c r="F90">
        <v>97.8</v>
      </c>
      <c r="G90">
        <v>92.5</v>
      </c>
      <c r="I90" s="13">
        <f t="shared" si="14"/>
        <v>4.3662385052822827E-4</v>
      </c>
      <c r="J90" s="13">
        <f t="shared" si="9"/>
        <v>-2.827521206409056E-3</v>
      </c>
      <c r="K90" s="13">
        <f t="shared" si="10"/>
        <v>-5.8616647127783805E-3</v>
      </c>
      <c r="L90" s="13">
        <f t="shared" si="11"/>
        <v>3.8543897216273937E-2</v>
      </c>
      <c r="M90" s="13">
        <f t="shared" si="12"/>
        <v>3.0558482613276983E-2</v>
      </c>
      <c r="N90" s="13">
        <f t="shared" si="13"/>
        <v>0.10381861575178997</v>
      </c>
      <c r="P90" s="2">
        <f t="shared" si="3"/>
        <v>1.60663602681137E-2</v>
      </c>
      <c r="Q90" s="2">
        <f t="shared" si="4"/>
        <v>2.3210831721469871E-2</v>
      </c>
      <c r="R90" s="2">
        <f t="shared" si="5"/>
        <v>-2.4165707710011586E-2</v>
      </c>
      <c r="S90" s="2">
        <f t="shared" si="6"/>
        <v>5.1813471502590858E-3</v>
      </c>
      <c r="T90" s="2">
        <f t="shared" si="7"/>
        <v>1.9812304483837195E-2</v>
      </c>
      <c r="U90" s="2">
        <f t="shared" si="8"/>
        <v>-8.0516898608349874E-2</v>
      </c>
      <c r="X90" s="1">
        <v>38776</v>
      </c>
      <c r="Y90">
        <v>80.3827</v>
      </c>
    </row>
    <row r="91" spans="1:25" x14ac:dyDescent="0.3">
      <c r="A91" s="1">
        <v>38807</v>
      </c>
      <c r="B91">
        <v>101.46510000000001</v>
      </c>
      <c r="C91">
        <v>105.8</v>
      </c>
      <c r="D91">
        <v>84.9</v>
      </c>
      <c r="E91">
        <v>99.4</v>
      </c>
      <c r="F91">
        <v>99.6</v>
      </c>
      <c r="G91">
        <v>98.2</v>
      </c>
      <c r="I91" s="13">
        <f t="shared" si="14"/>
        <v>1.8721210954280032E-3</v>
      </c>
      <c r="J91" s="13">
        <f t="shared" si="9"/>
        <v>0</v>
      </c>
      <c r="K91" s="13">
        <f t="shared" si="10"/>
        <v>1.1792452830190481E-3</v>
      </c>
      <c r="L91" s="13">
        <f t="shared" si="11"/>
        <v>2.4742268041237248E-2</v>
      </c>
      <c r="M91" s="13">
        <f t="shared" si="12"/>
        <v>1.8404907975460016E-2</v>
      </c>
      <c r="N91" s="13">
        <f t="shared" si="13"/>
        <v>6.1621621621621658E-2</v>
      </c>
      <c r="P91" s="2">
        <f t="shared" si="3"/>
        <v>1.9564280266604728E-2</v>
      </c>
      <c r="Q91" s="2">
        <f t="shared" si="4"/>
        <v>2.8182701652089248E-2</v>
      </c>
      <c r="R91" s="2">
        <f t="shared" si="5"/>
        <v>-2.0761245674740469E-2</v>
      </c>
      <c r="S91" s="2">
        <f t="shared" si="6"/>
        <v>1.0070493454179541E-3</v>
      </c>
      <c r="T91" s="2">
        <f t="shared" si="7"/>
        <v>1.3224821973550238E-2</v>
      </c>
      <c r="U91" s="2">
        <f t="shared" si="8"/>
        <v>-7.3584905660377342E-2</v>
      </c>
      <c r="X91" s="1">
        <v>38807</v>
      </c>
      <c r="Y91">
        <v>80.4251</v>
      </c>
    </row>
    <row r="92" spans="1:25" x14ac:dyDescent="0.3">
      <c r="A92" s="1">
        <v>38837</v>
      </c>
      <c r="B92">
        <v>101.9012</v>
      </c>
      <c r="C92">
        <v>106.3</v>
      </c>
      <c r="D92">
        <v>85.6</v>
      </c>
      <c r="E92">
        <v>98.5</v>
      </c>
      <c r="F92">
        <v>99.3</v>
      </c>
      <c r="G92">
        <v>94</v>
      </c>
      <c r="I92" s="13">
        <f t="shared" si="14"/>
        <v>4.2980295687875536E-3</v>
      </c>
      <c r="J92" s="13">
        <f t="shared" si="9"/>
        <v>4.725897920604849E-3</v>
      </c>
      <c r="K92" s="13">
        <f t="shared" si="10"/>
        <v>8.2449941107183289E-3</v>
      </c>
      <c r="L92" s="13">
        <f t="shared" si="11"/>
        <v>-9.0543259557344102E-3</v>
      </c>
      <c r="M92" s="13">
        <f t="shared" si="12"/>
        <v>-3.0120481927710108E-3</v>
      </c>
      <c r="N92" s="13">
        <f t="shared" si="13"/>
        <v>-4.2769857433808567E-2</v>
      </c>
      <c r="P92" s="2">
        <f t="shared" si="3"/>
        <v>2.2572597785489146E-2</v>
      </c>
      <c r="Q92" s="2">
        <f t="shared" si="4"/>
        <v>3.0038759689922534E-2</v>
      </c>
      <c r="R92" s="2">
        <f t="shared" si="5"/>
        <v>-1.6091954022988575E-2</v>
      </c>
      <c r="S92" s="2">
        <f t="shared" si="6"/>
        <v>1.025641025641022E-2</v>
      </c>
      <c r="T92" s="2">
        <f t="shared" si="7"/>
        <v>2.6887280248190315E-2</v>
      </c>
      <c r="U92" s="2">
        <f t="shared" si="8"/>
        <v>-8.6491739552964075E-2</v>
      </c>
      <c r="X92" s="1">
        <v>38837</v>
      </c>
      <c r="Y92">
        <v>80.659899999999993</v>
      </c>
    </row>
    <row r="93" spans="1:25" x14ac:dyDescent="0.3">
      <c r="A93" s="1">
        <v>38868</v>
      </c>
      <c r="B93">
        <v>101.7589</v>
      </c>
      <c r="C93">
        <v>105.8</v>
      </c>
      <c r="D93">
        <v>86.3</v>
      </c>
      <c r="E93">
        <v>99.8</v>
      </c>
      <c r="F93">
        <v>100.5</v>
      </c>
      <c r="G93">
        <v>95.4</v>
      </c>
      <c r="I93" s="13">
        <f t="shared" si="14"/>
        <v>-1.3964506796779741E-3</v>
      </c>
      <c r="J93" s="13">
        <f t="shared" si="9"/>
        <v>-4.7036688617121403E-3</v>
      </c>
      <c r="K93" s="13">
        <f t="shared" si="10"/>
        <v>8.1775700934578754E-3</v>
      </c>
      <c r="L93" s="13">
        <f t="shared" si="11"/>
        <v>1.3197969543147225E-2</v>
      </c>
      <c r="M93" s="13">
        <f t="shared" si="12"/>
        <v>1.2084592145015227E-2</v>
      </c>
      <c r="N93" s="13">
        <f t="shared" si="13"/>
        <v>1.4893617021276562E-2</v>
      </c>
      <c r="P93" s="2">
        <f t="shared" si="3"/>
        <v>1.946685795234826E-2</v>
      </c>
      <c r="Q93" s="2">
        <f t="shared" si="4"/>
        <v>2.1235521235521304E-2</v>
      </c>
      <c r="R93" s="2">
        <f t="shared" si="5"/>
        <v>2.3228803716608404E-3</v>
      </c>
      <c r="S93" s="2">
        <f t="shared" si="6"/>
        <v>2.4640657084188833E-2</v>
      </c>
      <c r="T93" s="2">
        <f t="shared" si="7"/>
        <v>4.7966631908237689E-2</v>
      </c>
      <c r="U93" s="2">
        <f t="shared" si="8"/>
        <v>-0.11173184357541899</v>
      </c>
      <c r="X93" s="1">
        <v>38868</v>
      </c>
      <c r="Y93">
        <v>80.430199999999999</v>
      </c>
    </row>
    <row r="94" spans="1:25" x14ac:dyDescent="0.3">
      <c r="A94" s="1">
        <v>38898</v>
      </c>
      <c r="B94">
        <v>102.13039999999999</v>
      </c>
      <c r="C94">
        <v>106.2</v>
      </c>
      <c r="D94">
        <v>86.7</v>
      </c>
      <c r="E94">
        <v>100.3</v>
      </c>
      <c r="F94">
        <v>100.4</v>
      </c>
      <c r="G94">
        <v>99.3</v>
      </c>
      <c r="I94" s="13">
        <f t="shared" si="14"/>
        <v>3.6507863194275014E-3</v>
      </c>
      <c r="J94" s="13">
        <f t="shared" si="9"/>
        <v>3.780718336483968E-3</v>
      </c>
      <c r="K94" s="13">
        <f t="shared" si="10"/>
        <v>4.6349942062573479E-3</v>
      </c>
      <c r="L94" s="13">
        <f t="shared" si="11"/>
        <v>5.0100200400802208E-3</v>
      </c>
      <c r="M94" s="13">
        <f t="shared" si="12"/>
        <v>-9.9502487562186381E-4</v>
      </c>
      <c r="N94" s="13">
        <f t="shared" si="13"/>
        <v>4.0880503144653968E-2</v>
      </c>
      <c r="P94" s="2">
        <f t="shared" ref="P94:P157" si="15">B94/B82-1</f>
        <v>1.9029526097749772E-2</v>
      </c>
      <c r="Q94" s="2">
        <f t="shared" ref="Q94:Q157" si="16">C94/C82-1</f>
        <v>2.3121387283236983E-2</v>
      </c>
      <c r="R94" s="2">
        <f t="shared" ref="R94:R157" si="17">D94/D82-1</f>
        <v>6.9686411149827432E-3</v>
      </c>
      <c r="S94" s="2">
        <f t="shared" ref="S94:S157" si="18">E94/E82-1</f>
        <v>-9.9601593625509022E-4</v>
      </c>
      <c r="T94" s="2">
        <f t="shared" ref="T94:T157" si="19">F94/F82-1</f>
        <v>6.0120240480963094E-3</v>
      </c>
      <c r="U94" s="2">
        <f t="shared" ref="U94:U157" si="20">G94/G82-1</f>
        <v>-5.3384175405147838E-2</v>
      </c>
      <c r="X94" s="1">
        <v>38898</v>
      </c>
      <c r="Y94">
        <v>80.597700000000003</v>
      </c>
    </row>
    <row r="95" spans="1:25" x14ac:dyDescent="0.3">
      <c r="A95" s="1">
        <v>38929</v>
      </c>
      <c r="B95">
        <v>102.0989</v>
      </c>
      <c r="C95">
        <v>105.9</v>
      </c>
      <c r="D95">
        <v>87.1</v>
      </c>
      <c r="E95">
        <v>101.9</v>
      </c>
      <c r="F95">
        <v>102.2</v>
      </c>
      <c r="G95">
        <v>100.1</v>
      </c>
      <c r="I95" s="13">
        <f t="shared" si="14"/>
        <v>-3.0842922381579818E-4</v>
      </c>
      <c r="J95" s="13">
        <f t="shared" si="9"/>
        <v>-2.8248587570620654E-3</v>
      </c>
      <c r="K95" s="13">
        <f t="shared" si="10"/>
        <v>4.6136101499423265E-3</v>
      </c>
      <c r="L95" s="13">
        <f t="shared" si="11"/>
        <v>1.5952143569292199E-2</v>
      </c>
      <c r="M95" s="13">
        <f t="shared" si="12"/>
        <v>1.7928286852589626E-2</v>
      </c>
      <c r="N95" s="13">
        <f t="shared" si="13"/>
        <v>8.0563947633434108E-3</v>
      </c>
      <c r="P95" s="2">
        <f t="shared" si="15"/>
        <v>2.2014080122362722E-2</v>
      </c>
      <c r="Q95" s="2">
        <f t="shared" si="16"/>
        <v>2.4177949709864643E-2</v>
      </c>
      <c r="R95" s="2">
        <f t="shared" si="17"/>
        <v>1.5151515151515138E-2</v>
      </c>
      <c r="S95" s="2">
        <f t="shared" si="18"/>
        <v>1.2922465208747624E-2</v>
      </c>
      <c r="T95" s="2">
        <f t="shared" si="19"/>
        <v>2.0979020979021046E-2</v>
      </c>
      <c r="U95" s="2">
        <f t="shared" si="20"/>
        <v>-3.5645472061657024E-2</v>
      </c>
      <c r="X95" s="1">
        <v>38929</v>
      </c>
      <c r="Y95">
        <v>80.437100000000001</v>
      </c>
    </row>
    <row r="96" spans="1:25" x14ac:dyDescent="0.3">
      <c r="A96" s="1">
        <v>38960</v>
      </c>
      <c r="B96">
        <v>102.4526</v>
      </c>
      <c r="C96">
        <v>106.5</v>
      </c>
      <c r="D96">
        <v>86.8</v>
      </c>
      <c r="E96">
        <v>101</v>
      </c>
      <c r="F96">
        <v>101.2</v>
      </c>
      <c r="G96">
        <v>99.7</v>
      </c>
      <c r="I96" s="13">
        <f t="shared" si="14"/>
        <v>3.4642880579516255E-3</v>
      </c>
      <c r="J96" s="13">
        <f t="shared" si="9"/>
        <v>5.6657223796032774E-3</v>
      </c>
      <c r="K96" s="13">
        <f t="shared" si="10"/>
        <v>-3.4443168771526311E-3</v>
      </c>
      <c r="L96" s="13">
        <f t="shared" si="11"/>
        <v>-8.8321884200196488E-3</v>
      </c>
      <c r="M96" s="13">
        <f t="shared" si="12"/>
        <v>-9.7847358121331274E-3</v>
      </c>
      <c r="N96" s="13">
        <f t="shared" si="13"/>
        <v>-3.9960039960038607E-3</v>
      </c>
      <c r="P96" s="2">
        <f t="shared" si="15"/>
        <v>2.3476936140456095E-2</v>
      </c>
      <c r="Q96" s="2">
        <f t="shared" si="16"/>
        <v>2.6011560693641744E-2</v>
      </c>
      <c r="R96" s="2">
        <f t="shared" si="17"/>
        <v>1.7584994138335253E-2</v>
      </c>
      <c r="S96" s="2">
        <f t="shared" si="18"/>
        <v>7.9840319361277334E-3</v>
      </c>
      <c r="T96" s="2">
        <f t="shared" si="19"/>
        <v>1.3013013013013053E-2</v>
      </c>
      <c r="U96" s="2">
        <f t="shared" si="20"/>
        <v>-2.3506366307541549E-2</v>
      </c>
      <c r="X96" s="1">
        <v>38960</v>
      </c>
      <c r="Y96">
        <v>80.567700000000002</v>
      </c>
    </row>
    <row r="97" spans="1:25" x14ac:dyDescent="0.3">
      <c r="A97" s="1">
        <v>38990</v>
      </c>
      <c r="B97">
        <v>102.2753</v>
      </c>
      <c r="C97">
        <v>106.6</v>
      </c>
      <c r="D97">
        <v>87.2</v>
      </c>
      <c r="E97">
        <v>97.9</v>
      </c>
      <c r="F97">
        <v>97.5</v>
      </c>
      <c r="G97">
        <v>100.8</v>
      </c>
      <c r="I97" s="13">
        <f t="shared" si="14"/>
        <v>-1.7305563743623686E-3</v>
      </c>
      <c r="J97" s="13">
        <f t="shared" si="9"/>
        <v>9.3896713615015948E-4</v>
      </c>
      <c r="K97" s="13">
        <f t="shared" si="10"/>
        <v>4.6082949308756671E-3</v>
      </c>
      <c r="L97" s="13">
        <f t="shared" si="11"/>
        <v>-3.0693069306930609E-2</v>
      </c>
      <c r="M97" s="13">
        <f t="shared" si="12"/>
        <v>-3.6561264822134398E-2</v>
      </c>
      <c r="N97" s="13">
        <f t="shared" si="13"/>
        <v>1.1033099297893534E-2</v>
      </c>
      <c r="P97" s="2">
        <f t="shared" si="15"/>
        <v>4.081742726765758E-2</v>
      </c>
      <c r="Q97" s="2">
        <f t="shared" si="16"/>
        <v>3.696498054474695E-2</v>
      </c>
      <c r="R97" s="2">
        <f t="shared" si="17"/>
        <v>0.13099870298313898</v>
      </c>
      <c r="S97" s="2">
        <f t="shared" si="18"/>
        <v>-3.4516765285996009E-2</v>
      </c>
      <c r="T97" s="2">
        <f t="shared" si="19"/>
        <v>-4.3179587831207122E-2</v>
      </c>
      <c r="U97" s="2">
        <f t="shared" si="20"/>
        <v>1.8181818181818077E-2</v>
      </c>
      <c r="X97" s="1">
        <v>38990</v>
      </c>
      <c r="Y97">
        <v>80.270899999999997</v>
      </c>
    </row>
    <row r="98" spans="1:25" x14ac:dyDescent="0.3">
      <c r="A98" s="1">
        <v>39021</v>
      </c>
      <c r="B98">
        <v>102.2299</v>
      </c>
      <c r="C98">
        <v>106.2</v>
      </c>
      <c r="D98">
        <v>87.5</v>
      </c>
      <c r="E98">
        <v>99.9</v>
      </c>
      <c r="F98">
        <v>98.7</v>
      </c>
      <c r="G98">
        <v>108.2</v>
      </c>
      <c r="I98" s="13">
        <f t="shared" si="14"/>
        <v>-4.4389994456139892E-4</v>
      </c>
      <c r="J98" s="13">
        <f t="shared" ref="J98:J161" si="21">C98/C97-1</f>
        <v>-3.7523452157597337E-3</v>
      </c>
      <c r="K98" s="13">
        <f t="shared" ref="K98:K161" si="22">D98/D97-1</f>
        <v>3.4403669724769603E-3</v>
      </c>
      <c r="L98" s="13">
        <f t="shared" ref="L98:L161" si="23">E98/E97-1</f>
        <v>2.0429009193054126E-2</v>
      </c>
      <c r="M98" s="13">
        <f t="shared" ref="M98:M161" si="24">F98/F97-1</f>
        <v>1.2307692307692353E-2</v>
      </c>
      <c r="N98" s="13">
        <f t="shared" ref="N98:N161" si="25">G98/G97-1</f>
        <v>7.3412698412698374E-2</v>
      </c>
      <c r="P98" s="2">
        <f t="shared" si="15"/>
        <v>2.7488846161964009E-2</v>
      </c>
      <c r="Q98" s="2">
        <f t="shared" si="16"/>
        <v>1.8216682646212901E-2</v>
      </c>
      <c r="R98" s="2">
        <f t="shared" si="17"/>
        <v>0.11040609137055846</v>
      </c>
      <c r="S98" s="2">
        <f t="shared" si="18"/>
        <v>4.020100502512669E-3</v>
      </c>
      <c r="T98" s="2">
        <f t="shared" si="19"/>
        <v>-1.5952143569292088E-2</v>
      </c>
      <c r="U98" s="2">
        <f t="shared" si="20"/>
        <v>0.14740190880169668</v>
      </c>
      <c r="X98" s="1">
        <v>39021</v>
      </c>
      <c r="Y98">
        <v>80.069000000000003</v>
      </c>
    </row>
    <row r="99" spans="1:25" x14ac:dyDescent="0.3">
      <c r="A99" s="1">
        <v>39051</v>
      </c>
      <c r="B99">
        <v>102.14190000000001</v>
      </c>
      <c r="C99">
        <v>106.3</v>
      </c>
      <c r="D99">
        <v>86.3</v>
      </c>
      <c r="E99">
        <v>100.3</v>
      </c>
      <c r="F99">
        <v>100.3</v>
      </c>
      <c r="G99">
        <v>100.4</v>
      </c>
      <c r="I99" s="13">
        <f t="shared" si="14"/>
        <v>-8.6080491128326386E-4</v>
      </c>
      <c r="J99" s="13">
        <f t="shared" si="21"/>
        <v>9.416195856872811E-4</v>
      </c>
      <c r="K99" s="13">
        <f t="shared" si="22"/>
        <v>-1.371428571428579E-2</v>
      </c>
      <c r="L99" s="13">
        <f t="shared" si="23"/>
        <v>4.0040040040039138E-3</v>
      </c>
      <c r="M99" s="13">
        <f t="shared" si="24"/>
        <v>1.6210739614994862E-2</v>
      </c>
      <c r="N99" s="13">
        <f t="shared" si="25"/>
        <v>-7.2088724584103536E-2</v>
      </c>
      <c r="P99" s="2">
        <f t="shared" si="15"/>
        <v>1.6206874938440752E-2</v>
      </c>
      <c r="Q99" s="2">
        <f t="shared" si="16"/>
        <v>1.1417697431018059E-2</v>
      </c>
      <c r="R99" s="2">
        <f t="shared" si="17"/>
        <v>5.1157125456759989E-2</v>
      </c>
      <c r="S99" s="2">
        <f t="shared" si="18"/>
        <v>1.7241379310344751E-2</v>
      </c>
      <c r="T99" s="2">
        <f t="shared" si="19"/>
        <v>1.2108980827447047E-2</v>
      </c>
      <c r="U99" s="2">
        <f t="shared" si="20"/>
        <v>4.9111807732497459E-2</v>
      </c>
      <c r="X99" s="1">
        <v>39051</v>
      </c>
      <c r="Y99">
        <v>79.827699999999993</v>
      </c>
    </row>
    <row r="100" spans="1:25" x14ac:dyDescent="0.3">
      <c r="A100" s="1">
        <v>39082</v>
      </c>
      <c r="B100">
        <v>103.2191</v>
      </c>
      <c r="C100">
        <v>107.8</v>
      </c>
      <c r="D100">
        <v>87.8</v>
      </c>
      <c r="E100">
        <v>97.1</v>
      </c>
      <c r="F100">
        <v>98.2</v>
      </c>
      <c r="G100">
        <v>89.8</v>
      </c>
      <c r="I100" s="13">
        <f t="shared" si="14"/>
        <v>1.0546112809728392E-2</v>
      </c>
      <c r="J100" s="13">
        <f t="shared" si="21"/>
        <v>1.4111006585136421E-2</v>
      </c>
      <c r="K100" s="13">
        <f t="shared" si="22"/>
        <v>1.7381228273464666E-2</v>
      </c>
      <c r="L100" s="13">
        <f t="shared" si="23"/>
        <v>-3.1904287138584286E-2</v>
      </c>
      <c r="M100" s="13">
        <f t="shared" si="24"/>
        <v>-2.093718843469583E-2</v>
      </c>
      <c r="N100" s="13">
        <f t="shared" si="25"/>
        <v>-0.10557768924302802</v>
      </c>
      <c r="P100" s="2">
        <f t="shared" si="15"/>
        <v>2.0841286575849605E-2</v>
      </c>
      <c r="Q100" s="2">
        <f t="shared" si="16"/>
        <v>2.3741690408357163E-2</v>
      </c>
      <c r="R100" s="2">
        <f t="shared" si="17"/>
        <v>5.1497005988023981E-2</v>
      </c>
      <c r="S100" s="2">
        <f t="shared" si="18"/>
        <v>-4.4291338582677198E-2</v>
      </c>
      <c r="T100" s="2">
        <f t="shared" si="19"/>
        <v>-2.8684470820969254E-2</v>
      </c>
      <c r="U100" s="2">
        <f t="shared" si="20"/>
        <v>-0.14312977099236646</v>
      </c>
      <c r="X100" s="1">
        <v>39082</v>
      </c>
      <c r="Y100">
        <v>80.4923</v>
      </c>
    </row>
    <row r="101" spans="1:25" x14ac:dyDescent="0.3">
      <c r="A101" s="1">
        <v>39113</v>
      </c>
      <c r="B101">
        <v>102.7129</v>
      </c>
      <c r="C101">
        <v>107.3</v>
      </c>
      <c r="D101">
        <v>85.7</v>
      </c>
      <c r="E101">
        <v>99.3</v>
      </c>
      <c r="F101">
        <v>99.7</v>
      </c>
      <c r="G101">
        <v>96.3</v>
      </c>
      <c r="I101" s="13">
        <f t="shared" si="14"/>
        <v>-4.9041311152683287E-3</v>
      </c>
      <c r="J101" s="13">
        <f t="shared" si="21"/>
        <v>-4.638218923933235E-3</v>
      </c>
      <c r="K101" s="13">
        <f t="shared" si="22"/>
        <v>-2.3917995444191265E-2</v>
      </c>
      <c r="L101" s="13">
        <f t="shared" si="23"/>
        <v>2.2657054582904346E-2</v>
      </c>
      <c r="M101" s="13">
        <f t="shared" si="24"/>
        <v>1.5274949083503131E-2</v>
      </c>
      <c r="N101" s="13">
        <f t="shared" si="25"/>
        <v>7.2383073496659289E-2</v>
      </c>
      <c r="P101" s="2">
        <f t="shared" si="15"/>
        <v>1.463578952359601E-2</v>
      </c>
      <c r="Q101" s="2">
        <f t="shared" si="16"/>
        <v>1.1310084825636224E-2</v>
      </c>
      <c r="R101" s="2">
        <f t="shared" si="17"/>
        <v>4.6893317702227932E-3</v>
      </c>
      <c r="S101" s="2">
        <f t="shared" si="18"/>
        <v>6.3169164882226791E-2</v>
      </c>
      <c r="T101" s="2">
        <f t="shared" si="19"/>
        <v>5.0579557428872546E-2</v>
      </c>
      <c r="U101" s="2">
        <f t="shared" si="20"/>
        <v>0.14916467780429588</v>
      </c>
      <c r="X101" s="1">
        <v>39113</v>
      </c>
      <c r="Y101">
        <v>79.920500000000004</v>
      </c>
    </row>
    <row r="102" spans="1:25" x14ac:dyDescent="0.3">
      <c r="A102" s="1">
        <v>39141</v>
      </c>
      <c r="B102">
        <v>103.7659</v>
      </c>
      <c r="C102">
        <v>107.7</v>
      </c>
      <c r="D102">
        <v>86.6</v>
      </c>
      <c r="E102">
        <v>105.4</v>
      </c>
      <c r="F102">
        <v>104.1</v>
      </c>
      <c r="G102">
        <v>114.9</v>
      </c>
      <c r="I102" s="13">
        <f t="shared" si="14"/>
        <v>1.0251876833387019E-2</v>
      </c>
      <c r="J102" s="13">
        <f t="shared" si="21"/>
        <v>3.7278657968313755E-3</v>
      </c>
      <c r="K102" s="13">
        <f t="shared" si="22"/>
        <v>1.0501750291715295E-2</v>
      </c>
      <c r="L102" s="13">
        <f t="shared" si="23"/>
        <v>6.1430010070493646E-2</v>
      </c>
      <c r="M102" s="13">
        <f t="shared" si="24"/>
        <v>4.4132397191574579E-2</v>
      </c>
      <c r="N102" s="13">
        <f t="shared" si="25"/>
        <v>0.19314641744548289</v>
      </c>
      <c r="P102" s="2">
        <f t="shared" si="15"/>
        <v>2.4590350084670032E-2</v>
      </c>
      <c r="Q102" s="2">
        <f t="shared" si="16"/>
        <v>1.7958412098298737E-2</v>
      </c>
      <c r="R102" s="2">
        <f t="shared" si="17"/>
        <v>2.1226415094339535E-2</v>
      </c>
      <c r="S102" s="2">
        <f t="shared" si="18"/>
        <v>8.6597938144330033E-2</v>
      </c>
      <c r="T102" s="2">
        <f t="shared" si="19"/>
        <v>6.4417177914110502E-2</v>
      </c>
      <c r="U102" s="2">
        <f t="shared" si="20"/>
        <v>0.24216216216216213</v>
      </c>
      <c r="X102" s="1">
        <v>39141</v>
      </c>
      <c r="Y102">
        <v>80.563400000000001</v>
      </c>
    </row>
    <row r="103" spans="1:25" x14ac:dyDescent="0.3">
      <c r="A103" s="1">
        <v>39172</v>
      </c>
      <c r="B103">
        <v>103.9538</v>
      </c>
      <c r="C103">
        <v>108.6</v>
      </c>
      <c r="D103">
        <v>86.6</v>
      </c>
      <c r="E103">
        <v>100.4</v>
      </c>
      <c r="F103">
        <v>100.5</v>
      </c>
      <c r="G103">
        <v>100.3</v>
      </c>
      <c r="I103" s="13">
        <f t="shared" si="14"/>
        <v>1.8108068257491894E-3</v>
      </c>
      <c r="J103" s="13">
        <f t="shared" si="21"/>
        <v>8.3565459610026593E-3</v>
      </c>
      <c r="K103" s="13">
        <f t="shared" si="22"/>
        <v>0</v>
      </c>
      <c r="L103" s="13">
        <f t="shared" si="23"/>
        <v>-4.7438330170778031E-2</v>
      </c>
      <c r="M103" s="13">
        <f t="shared" si="24"/>
        <v>-3.4582132564841439E-2</v>
      </c>
      <c r="N103" s="13">
        <f t="shared" si="25"/>
        <v>-0.12706701479547444</v>
      </c>
      <c r="P103" s="2">
        <f t="shared" si="15"/>
        <v>2.4527645466273507E-2</v>
      </c>
      <c r="Q103" s="2">
        <f t="shared" si="16"/>
        <v>2.6465028355387554E-2</v>
      </c>
      <c r="R103" s="2">
        <f t="shared" si="17"/>
        <v>2.0023557126030544E-2</v>
      </c>
      <c r="S103" s="2">
        <f t="shared" si="18"/>
        <v>1.0060362173038184E-2</v>
      </c>
      <c r="T103" s="2">
        <f t="shared" si="19"/>
        <v>9.0361445783133654E-3</v>
      </c>
      <c r="U103" s="2">
        <f t="shared" si="20"/>
        <v>2.1384928716904117E-2</v>
      </c>
      <c r="X103" s="1">
        <v>39172</v>
      </c>
      <c r="Y103">
        <v>80.537199999999999</v>
      </c>
    </row>
    <row r="104" spans="1:25" x14ac:dyDescent="0.3">
      <c r="A104" s="1">
        <v>39202</v>
      </c>
      <c r="B104">
        <v>104.7077</v>
      </c>
      <c r="C104">
        <v>109.4</v>
      </c>
      <c r="D104">
        <v>86.8</v>
      </c>
      <c r="E104">
        <v>102</v>
      </c>
      <c r="F104">
        <v>101.3</v>
      </c>
      <c r="G104">
        <v>107.4</v>
      </c>
      <c r="I104" s="13">
        <f t="shared" si="14"/>
        <v>7.2522601386384444E-3</v>
      </c>
      <c r="J104" s="13">
        <f t="shared" si="21"/>
        <v>7.3664825046042548E-3</v>
      </c>
      <c r="K104" s="13">
        <f t="shared" si="22"/>
        <v>2.3094688221709792E-3</v>
      </c>
      <c r="L104" s="13">
        <f t="shared" si="23"/>
        <v>1.5936254980079667E-2</v>
      </c>
      <c r="M104" s="13">
        <f t="shared" si="24"/>
        <v>7.9601990049751326E-3</v>
      </c>
      <c r="N104" s="13">
        <f t="shared" si="25"/>
        <v>7.0787637088733923E-2</v>
      </c>
      <c r="P104" s="2">
        <f t="shared" si="15"/>
        <v>2.7541383222179805E-2</v>
      </c>
      <c r="Q104" s="2">
        <f t="shared" si="16"/>
        <v>2.9162746942615225E-2</v>
      </c>
      <c r="R104" s="2">
        <f t="shared" si="17"/>
        <v>1.4018691588784993E-2</v>
      </c>
      <c r="S104" s="2">
        <f t="shared" si="18"/>
        <v>3.5532994923857864E-2</v>
      </c>
      <c r="T104" s="2">
        <f t="shared" si="19"/>
        <v>2.0140986908358416E-2</v>
      </c>
      <c r="U104" s="2">
        <f t="shared" si="20"/>
        <v>0.14255319148936185</v>
      </c>
      <c r="X104" s="1">
        <v>39202</v>
      </c>
      <c r="Y104">
        <v>80.957899999999995</v>
      </c>
    </row>
    <row r="105" spans="1:25" x14ac:dyDescent="0.3">
      <c r="A105" s="1">
        <v>39233</v>
      </c>
      <c r="B105">
        <v>104.75069999999999</v>
      </c>
      <c r="C105">
        <v>109.3</v>
      </c>
      <c r="D105">
        <v>87.4</v>
      </c>
      <c r="E105">
        <v>102.2</v>
      </c>
      <c r="F105">
        <v>102.1</v>
      </c>
      <c r="G105">
        <v>103.6</v>
      </c>
      <c r="I105" s="13">
        <f t="shared" si="14"/>
        <v>4.1066702830816482E-4</v>
      </c>
      <c r="J105" s="13">
        <f t="shared" si="21"/>
        <v>-9.1407678244981305E-4</v>
      </c>
      <c r="K105" s="13">
        <f t="shared" si="22"/>
        <v>6.9124423963133896E-3</v>
      </c>
      <c r="L105" s="13">
        <f t="shared" si="23"/>
        <v>1.9607843137254832E-3</v>
      </c>
      <c r="M105" s="13">
        <f t="shared" si="24"/>
        <v>7.8973346495556651E-3</v>
      </c>
      <c r="N105" s="13">
        <f t="shared" si="25"/>
        <v>-3.5381750465549477E-2</v>
      </c>
      <c r="P105" s="2">
        <f t="shared" si="15"/>
        <v>2.9400868130453395E-2</v>
      </c>
      <c r="Q105" s="2">
        <f t="shared" si="16"/>
        <v>3.3081285444234387E-2</v>
      </c>
      <c r="R105" s="2">
        <f t="shared" si="17"/>
        <v>1.274623406720754E-2</v>
      </c>
      <c r="S105" s="2">
        <f t="shared" si="18"/>
        <v>2.4048096192384794E-2</v>
      </c>
      <c r="T105" s="2">
        <f t="shared" si="19"/>
        <v>1.5920398009950265E-2</v>
      </c>
      <c r="U105" s="2">
        <f t="shared" si="20"/>
        <v>8.5953878406708428E-2</v>
      </c>
      <c r="X105" s="1">
        <v>39233</v>
      </c>
      <c r="Y105">
        <v>80.842399999999998</v>
      </c>
    </row>
    <row r="106" spans="1:25" x14ac:dyDescent="0.3">
      <c r="A106" s="1">
        <v>39263</v>
      </c>
      <c r="B106">
        <v>104.7581</v>
      </c>
      <c r="C106">
        <v>109.6</v>
      </c>
      <c r="D106">
        <v>87</v>
      </c>
      <c r="E106">
        <v>100.4</v>
      </c>
      <c r="F106">
        <v>100.1</v>
      </c>
      <c r="G106">
        <v>102.5</v>
      </c>
      <c r="I106" s="13">
        <f t="shared" si="14"/>
        <v>7.0643919324764326E-5</v>
      </c>
      <c r="J106" s="13">
        <f t="shared" si="21"/>
        <v>2.7447392497712553E-3</v>
      </c>
      <c r="K106" s="13">
        <f t="shared" si="22"/>
        <v>-4.5766590389016981E-3</v>
      </c>
      <c r="L106" s="13">
        <f t="shared" si="23"/>
        <v>-1.7612524461839474E-2</v>
      </c>
      <c r="M106" s="13">
        <f t="shared" si="24"/>
        <v>-1.9588638589618013E-2</v>
      </c>
      <c r="N106" s="13">
        <f t="shared" si="25"/>
        <v>-1.0617760617760541E-2</v>
      </c>
      <c r="P106" s="2">
        <f t="shared" si="15"/>
        <v>2.5728872108598422E-2</v>
      </c>
      <c r="Q106" s="2">
        <f t="shared" si="16"/>
        <v>3.2015065913370888E-2</v>
      </c>
      <c r="R106" s="2">
        <f t="shared" si="17"/>
        <v>3.4602076124568004E-3</v>
      </c>
      <c r="S106" s="2">
        <f t="shared" si="18"/>
        <v>9.9700897308085956E-4</v>
      </c>
      <c r="T106" s="2">
        <f t="shared" si="19"/>
        <v>-2.9880478087650486E-3</v>
      </c>
      <c r="U106" s="2">
        <f t="shared" si="20"/>
        <v>3.2225579053373643E-2</v>
      </c>
      <c r="X106" s="1">
        <v>39263</v>
      </c>
      <c r="Y106">
        <v>80.719700000000003</v>
      </c>
    </row>
    <row r="107" spans="1:25" x14ac:dyDescent="0.3">
      <c r="A107" s="1">
        <v>39294</v>
      </c>
      <c r="B107">
        <v>104.7111</v>
      </c>
      <c r="C107">
        <v>109.7</v>
      </c>
      <c r="D107">
        <v>86.9</v>
      </c>
      <c r="E107">
        <v>99.4</v>
      </c>
      <c r="F107">
        <v>99</v>
      </c>
      <c r="G107">
        <v>103</v>
      </c>
      <c r="I107" s="13">
        <f t="shared" si="14"/>
        <v>-4.486526578851846E-4</v>
      </c>
      <c r="J107" s="13">
        <f t="shared" si="21"/>
        <v>9.1240875912412811E-4</v>
      </c>
      <c r="K107" s="13">
        <f t="shared" si="22"/>
        <v>-1.1494252873562871E-3</v>
      </c>
      <c r="L107" s="13">
        <f t="shared" si="23"/>
        <v>-9.960159362549792E-3</v>
      </c>
      <c r="M107" s="13">
        <f t="shared" si="24"/>
        <v>-1.098901098901095E-2</v>
      </c>
      <c r="N107" s="13">
        <f t="shared" si="25"/>
        <v>4.8780487804878092E-3</v>
      </c>
      <c r="P107" s="2">
        <f t="shared" si="15"/>
        <v>2.5584996508287494E-2</v>
      </c>
      <c r="Q107" s="2">
        <f t="shared" si="16"/>
        <v>3.5882908404154756E-2</v>
      </c>
      <c r="R107" s="2">
        <f t="shared" si="17"/>
        <v>-2.2962112514349764E-3</v>
      </c>
      <c r="S107" s="2">
        <f t="shared" si="18"/>
        <v>-2.4533856722276703E-2</v>
      </c>
      <c r="T107" s="2">
        <f t="shared" si="19"/>
        <v>-3.131115459882583E-2</v>
      </c>
      <c r="U107" s="2">
        <f t="shared" si="20"/>
        <v>2.8971028971028989E-2</v>
      </c>
      <c r="X107" s="1">
        <v>39294</v>
      </c>
      <c r="Y107">
        <v>80.582599999999999</v>
      </c>
    </row>
    <row r="108" spans="1:25" x14ac:dyDescent="0.3">
      <c r="A108" s="1">
        <v>39325</v>
      </c>
      <c r="B108">
        <v>104.9122</v>
      </c>
      <c r="C108">
        <v>109.4</v>
      </c>
      <c r="D108">
        <v>87.1</v>
      </c>
      <c r="E108">
        <v>104</v>
      </c>
      <c r="F108">
        <v>103.3</v>
      </c>
      <c r="G108">
        <v>109.7</v>
      </c>
      <c r="I108" s="13">
        <f t="shared" si="14"/>
        <v>1.920522275097758E-3</v>
      </c>
      <c r="J108" s="13">
        <f t="shared" si="21"/>
        <v>-2.7347310847766204E-3</v>
      </c>
      <c r="K108" s="13">
        <f t="shared" si="22"/>
        <v>2.3014959723819395E-3</v>
      </c>
      <c r="L108" s="13">
        <f t="shared" si="23"/>
        <v>4.6277665995975825E-2</v>
      </c>
      <c r="M108" s="13">
        <f t="shared" si="24"/>
        <v>4.3434343434343381E-2</v>
      </c>
      <c r="N108" s="13">
        <f t="shared" si="25"/>
        <v>6.5048543689320448E-2</v>
      </c>
      <c r="P108" s="2">
        <f t="shared" si="15"/>
        <v>2.4007199426856918E-2</v>
      </c>
      <c r="Q108" s="2">
        <f t="shared" si="16"/>
        <v>2.7230046948356845E-2</v>
      </c>
      <c r="R108" s="2">
        <f t="shared" si="17"/>
        <v>3.4562211981565838E-3</v>
      </c>
      <c r="S108" s="2">
        <f t="shared" si="18"/>
        <v>2.9702970297029729E-2</v>
      </c>
      <c r="T108" s="2">
        <f t="shared" si="19"/>
        <v>2.0750988142292481E-2</v>
      </c>
      <c r="U108" s="2">
        <f t="shared" si="20"/>
        <v>0.10030090270812431</v>
      </c>
      <c r="X108" s="1">
        <v>39325</v>
      </c>
      <c r="Y108">
        <v>80.667599999999993</v>
      </c>
    </row>
    <row r="109" spans="1:25" x14ac:dyDescent="0.3">
      <c r="A109" s="1">
        <v>39355</v>
      </c>
      <c r="B109">
        <v>105.2764</v>
      </c>
      <c r="C109">
        <v>109.8</v>
      </c>
      <c r="D109">
        <v>87.1</v>
      </c>
      <c r="E109">
        <v>104.1</v>
      </c>
      <c r="F109">
        <v>103.9</v>
      </c>
      <c r="G109">
        <v>106</v>
      </c>
      <c r="I109" s="13">
        <f t="shared" si="14"/>
        <v>3.471474242271233E-3</v>
      </c>
      <c r="J109" s="13">
        <f t="shared" si="21"/>
        <v>3.6563071297988081E-3</v>
      </c>
      <c r="K109" s="13">
        <f t="shared" si="22"/>
        <v>0</v>
      </c>
      <c r="L109" s="13">
        <f t="shared" si="23"/>
        <v>9.6153846153845812E-4</v>
      </c>
      <c r="M109" s="13">
        <f t="shared" si="24"/>
        <v>5.8083252662148865E-3</v>
      </c>
      <c r="N109" s="13">
        <f t="shared" si="25"/>
        <v>-3.3728350045578837E-2</v>
      </c>
      <c r="P109" s="2">
        <f t="shared" si="15"/>
        <v>2.9343350740599128E-2</v>
      </c>
      <c r="Q109" s="2">
        <f t="shared" si="16"/>
        <v>3.0018761726078758E-2</v>
      </c>
      <c r="R109" s="2">
        <f t="shared" si="17"/>
        <v>-1.1467889908257645E-3</v>
      </c>
      <c r="S109" s="2">
        <f t="shared" si="18"/>
        <v>6.3329928498467636E-2</v>
      </c>
      <c r="T109" s="2">
        <f t="shared" si="19"/>
        <v>6.5641025641025808E-2</v>
      </c>
      <c r="U109" s="2">
        <f t="shared" si="20"/>
        <v>5.1587301587301626E-2</v>
      </c>
      <c r="X109" s="1">
        <v>39355</v>
      </c>
      <c r="Y109">
        <v>80.905199999999994</v>
      </c>
    </row>
    <row r="110" spans="1:25" x14ac:dyDescent="0.3">
      <c r="A110" s="1">
        <v>39386</v>
      </c>
      <c r="B110">
        <v>104.77200000000001</v>
      </c>
      <c r="C110">
        <v>109.4</v>
      </c>
      <c r="D110">
        <v>87</v>
      </c>
      <c r="E110">
        <v>102.8</v>
      </c>
      <c r="F110">
        <v>103.7</v>
      </c>
      <c r="G110">
        <v>96.1</v>
      </c>
      <c r="I110" s="13">
        <f t="shared" si="14"/>
        <v>-4.79119726738364E-3</v>
      </c>
      <c r="J110" s="13">
        <f t="shared" si="21"/>
        <v>-3.6429872495445936E-3</v>
      </c>
      <c r="K110" s="13">
        <f t="shared" si="22"/>
        <v>-1.1481056257175437E-3</v>
      </c>
      <c r="L110" s="13">
        <f t="shared" si="23"/>
        <v>-1.2487992315081575E-2</v>
      </c>
      <c r="M110" s="13">
        <f t="shared" si="24"/>
        <v>-1.9249278152069227E-3</v>
      </c>
      <c r="N110" s="13">
        <f t="shared" si="25"/>
        <v>-9.3396226415094374E-2</v>
      </c>
      <c r="P110" s="2">
        <f t="shared" si="15"/>
        <v>2.4866501874696301E-2</v>
      </c>
      <c r="Q110" s="2">
        <f t="shared" si="16"/>
        <v>3.0131826741996326E-2</v>
      </c>
      <c r="R110" s="2">
        <f t="shared" si="17"/>
        <v>-5.7142857142856718E-3</v>
      </c>
      <c r="S110" s="2">
        <f t="shared" si="18"/>
        <v>2.902902902902893E-2</v>
      </c>
      <c r="T110" s="2">
        <f t="shared" si="19"/>
        <v>5.0658561296859084E-2</v>
      </c>
      <c r="U110" s="2">
        <f t="shared" si="20"/>
        <v>-0.11182994454713502</v>
      </c>
      <c r="X110" s="1">
        <v>39386</v>
      </c>
      <c r="Y110">
        <v>80.501300000000001</v>
      </c>
    </row>
    <row r="111" spans="1:25" x14ac:dyDescent="0.3">
      <c r="A111" s="1">
        <v>39416</v>
      </c>
      <c r="B111">
        <v>105.3295</v>
      </c>
      <c r="C111">
        <v>109.9</v>
      </c>
      <c r="D111">
        <v>87.9</v>
      </c>
      <c r="E111">
        <v>102.9</v>
      </c>
      <c r="F111">
        <v>102.8</v>
      </c>
      <c r="G111">
        <v>103.7</v>
      </c>
      <c r="I111" s="13">
        <f t="shared" si="14"/>
        <v>5.3210781506507487E-3</v>
      </c>
      <c r="J111" s="13">
        <f t="shared" si="21"/>
        <v>4.5703839122486212E-3</v>
      </c>
      <c r="K111" s="13">
        <f t="shared" si="22"/>
        <v>1.0344827586207028E-2</v>
      </c>
      <c r="L111" s="13">
        <f t="shared" si="23"/>
        <v>9.7276264591439343E-4</v>
      </c>
      <c r="M111" s="13">
        <f t="shared" si="24"/>
        <v>-8.6788813886210514E-3</v>
      </c>
      <c r="N111" s="13">
        <f t="shared" si="25"/>
        <v>7.9084287200832604E-2</v>
      </c>
      <c r="P111" s="2">
        <f t="shared" si="15"/>
        <v>3.1207565161799344E-2</v>
      </c>
      <c r="Q111" s="2">
        <f t="shared" si="16"/>
        <v>3.3866415804327366E-2</v>
      </c>
      <c r="R111" s="2">
        <f t="shared" si="17"/>
        <v>1.853997682502917E-2</v>
      </c>
      <c r="S111" s="2">
        <f t="shared" si="18"/>
        <v>2.5922233300099684E-2</v>
      </c>
      <c r="T111" s="2">
        <f t="shared" si="19"/>
        <v>2.4925224327019047E-2</v>
      </c>
      <c r="U111" s="2">
        <f t="shared" si="20"/>
        <v>3.2868525896414313E-2</v>
      </c>
      <c r="X111" s="1">
        <v>39416</v>
      </c>
      <c r="Y111">
        <v>80.937200000000004</v>
      </c>
    </row>
    <row r="112" spans="1:25" x14ac:dyDescent="0.3">
      <c r="A112" s="1">
        <v>39447</v>
      </c>
      <c r="B112">
        <v>105.32129999999999</v>
      </c>
      <c r="C112">
        <v>110</v>
      </c>
      <c r="D112">
        <v>88.5</v>
      </c>
      <c r="E112">
        <v>100.9</v>
      </c>
      <c r="F112">
        <v>100.5</v>
      </c>
      <c r="G112">
        <v>104.2</v>
      </c>
      <c r="I112" s="13">
        <f t="shared" si="14"/>
        <v>-7.7850934448564502E-5</v>
      </c>
      <c r="J112" s="13">
        <f t="shared" si="21"/>
        <v>9.0991810737017786E-4</v>
      </c>
      <c r="K112" s="13">
        <f t="shared" si="22"/>
        <v>6.8259385665527805E-3</v>
      </c>
      <c r="L112" s="13">
        <f t="shared" si="23"/>
        <v>-1.9436345966958202E-2</v>
      </c>
      <c r="M112" s="13">
        <f t="shared" si="24"/>
        <v>-2.2373540856031049E-2</v>
      </c>
      <c r="N112" s="13">
        <f t="shared" si="25"/>
        <v>4.8216007714561027E-3</v>
      </c>
      <c r="P112" s="2">
        <f t="shared" si="15"/>
        <v>2.0366385678619592E-2</v>
      </c>
      <c r="Q112" s="2">
        <f t="shared" si="16"/>
        <v>2.0408163265306145E-2</v>
      </c>
      <c r="R112" s="2">
        <f t="shared" si="17"/>
        <v>7.9726651480638289E-3</v>
      </c>
      <c r="S112" s="2">
        <f t="shared" si="18"/>
        <v>3.9134912461380233E-2</v>
      </c>
      <c r="T112" s="2">
        <f t="shared" si="19"/>
        <v>2.3421588594704668E-2</v>
      </c>
      <c r="U112" s="2">
        <f t="shared" si="20"/>
        <v>0.16035634743875282</v>
      </c>
      <c r="X112" s="1">
        <v>39447</v>
      </c>
      <c r="Y112">
        <v>80.958299999999994</v>
      </c>
    </row>
    <row r="113" spans="1:25" x14ac:dyDescent="0.3">
      <c r="A113" s="1">
        <v>39478</v>
      </c>
      <c r="B113">
        <v>105.01949999999999</v>
      </c>
      <c r="C113">
        <v>109.5</v>
      </c>
      <c r="D113">
        <v>88.1</v>
      </c>
      <c r="E113">
        <v>102.2</v>
      </c>
      <c r="F113">
        <v>101.7</v>
      </c>
      <c r="G113">
        <v>105.7</v>
      </c>
      <c r="I113" s="13">
        <f t="shared" si="14"/>
        <v>-2.8655172315571464E-3</v>
      </c>
      <c r="J113" s="13">
        <f t="shared" si="21"/>
        <v>-4.5454545454545192E-3</v>
      </c>
      <c r="K113" s="13">
        <f t="shared" si="22"/>
        <v>-4.5197740112995488E-3</v>
      </c>
      <c r="L113" s="13">
        <f t="shared" si="23"/>
        <v>1.2884043607532147E-2</v>
      </c>
      <c r="M113" s="13">
        <f t="shared" si="24"/>
        <v>1.194029850746281E-2</v>
      </c>
      <c r="N113" s="13">
        <f t="shared" si="25"/>
        <v>1.4395393474088358E-2</v>
      </c>
      <c r="P113" s="2">
        <f t="shared" si="15"/>
        <v>2.2456770279098315E-2</v>
      </c>
      <c r="Q113" s="2">
        <f t="shared" si="16"/>
        <v>2.0503261882572232E-2</v>
      </c>
      <c r="R113" s="2">
        <f t="shared" si="17"/>
        <v>2.8004667444573972E-2</v>
      </c>
      <c r="S113" s="2">
        <f t="shared" si="18"/>
        <v>2.9204431017120003E-2</v>
      </c>
      <c r="T113" s="2">
        <f t="shared" si="19"/>
        <v>2.006018054162495E-2</v>
      </c>
      <c r="U113" s="2">
        <f t="shared" si="20"/>
        <v>9.7611630321910781E-2</v>
      </c>
      <c r="X113" s="1">
        <v>39478</v>
      </c>
      <c r="Y113">
        <v>80.770700000000005</v>
      </c>
    </row>
    <row r="114" spans="1:25" x14ac:dyDescent="0.3">
      <c r="A114" s="1">
        <v>39507</v>
      </c>
      <c r="B114">
        <v>104.6741</v>
      </c>
      <c r="C114">
        <v>108.9</v>
      </c>
      <c r="D114">
        <v>88.2</v>
      </c>
      <c r="E114">
        <v>103.6</v>
      </c>
      <c r="F114">
        <v>102.7</v>
      </c>
      <c r="G114">
        <v>110.5</v>
      </c>
      <c r="I114" s="13">
        <f t="shared" si="14"/>
        <v>-3.2889130113931131E-3</v>
      </c>
      <c r="J114" s="13">
        <f t="shared" si="21"/>
        <v>-5.479452054794498E-3</v>
      </c>
      <c r="K114" s="13">
        <f t="shared" si="22"/>
        <v>1.1350737797957144E-3</v>
      </c>
      <c r="L114" s="13">
        <f t="shared" si="23"/>
        <v>1.3698630136986134E-2</v>
      </c>
      <c r="M114" s="13">
        <f t="shared" si="24"/>
        <v>9.8328416912487615E-3</v>
      </c>
      <c r="N114" s="13">
        <f t="shared" si="25"/>
        <v>4.5411542100283864E-2</v>
      </c>
      <c r="P114" s="2">
        <f t="shared" si="15"/>
        <v>8.7523936090756482E-3</v>
      </c>
      <c r="Q114" s="2">
        <f t="shared" si="16"/>
        <v>1.1142061281337101E-2</v>
      </c>
      <c r="R114" s="2">
        <f t="shared" si="17"/>
        <v>1.8475750577367389E-2</v>
      </c>
      <c r="S114" s="2">
        <f t="shared" si="18"/>
        <v>-1.7077798861480198E-2</v>
      </c>
      <c r="T114" s="2">
        <f t="shared" si="19"/>
        <v>-1.3448607108549337E-2</v>
      </c>
      <c r="U114" s="2">
        <f t="shared" si="20"/>
        <v>-3.8294168842471721E-2</v>
      </c>
      <c r="X114" s="1">
        <v>39507</v>
      </c>
      <c r="Y114">
        <v>80.558199999999999</v>
      </c>
    </row>
    <row r="115" spans="1:25" x14ac:dyDescent="0.3">
      <c r="A115" s="1">
        <v>39538</v>
      </c>
      <c r="B115">
        <v>104.4179</v>
      </c>
      <c r="C115">
        <v>108.5</v>
      </c>
      <c r="D115">
        <v>88.7</v>
      </c>
      <c r="E115">
        <v>102.7</v>
      </c>
      <c r="F115">
        <v>101.9</v>
      </c>
      <c r="G115">
        <v>109</v>
      </c>
      <c r="I115" s="13">
        <f t="shared" si="14"/>
        <v>-2.4475968744893661E-3</v>
      </c>
      <c r="J115" s="13">
        <f t="shared" si="21"/>
        <v>-3.6730945821855654E-3</v>
      </c>
      <c r="K115" s="13">
        <f t="shared" si="22"/>
        <v>5.6689342403628551E-3</v>
      </c>
      <c r="L115" s="13">
        <f t="shared" si="23"/>
        <v>-8.6872586872586144E-3</v>
      </c>
      <c r="M115" s="13">
        <f t="shared" si="24"/>
        <v>-7.789678675754641E-3</v>
      </c>
      <c r="N115" s="13">
        <f t="shared" si="25"/>
        <v>-1.3574660633484115E-2</v>
      </c>
      <c r="P115" s="2">
        <f t="shared" si="15"/>
        <v>4.4644832608331519E-3</v>
      </c>
      <c r="Q115" s="2">
        <f t="shared" si="16"/>
        <v>-9.2081031307544858E-4</v>
      </c>
      <c r="R115" s="2">
        <f t="shared" si="17"/>
        <v>2.4249422632794504E-2</v>
      </c>
      <c r="S115" s="2">
        <f t="shared" si="18"/>
        <v>2.2908366533864521E-2</v>
      </c>
      <c r="T115" s="2">
        <f t="shared" si="19"/>
        <v>1.3930348258706537E-2</v>
      </c>
      <c r="U115" s="2">
        <f t="shared" si="20"/>
        <v>8.67397806580259E-2</v>
      </c>
      <c r="X115" s="1">
        <v>39538</v>
      </c>
      <c r="Y115">
        <v>80.419399999999996</v>
      </c>
    </row>
    <row r="116" spans="1:25" x14ac:dyDescent="0.3">
      <c r="A116" s="1">
        <v>39568</v>
      </c>
      <c r="B116">
        <v>103.6403</v>
      </c>
      <c r="C116">
        <v>107.3</v>
      </c>
      <c r="D116">
        <v>89</v>
      </c>
      <c r="E116">
        <v>102.8</v>
      </c>
      <c r="F116">
        <v>102.2</v>
      </c>
      <c r="G116">
        <v>107.6</v>
      </c>
      <c r="I116" s="13">
        <f t="shared" si="14"/>
        <v>-7.446999029859902E-3</v>
      </c>
      <c r="J116" s="13">
        <f t="shared" si="21"/>
        <v>-1.1059907834101379E-2</v>
      </c>
      <c r="K116" s="13">
        <f t="shared" si="22"/>
        <v>3.3821871476888976E-3</v>
      </c>
      <c r="L116" s="13">
        <f t="shared" si="23"/>
        <v>9.7370983446931625E-4</v>
      </c>
      <c r="M116" s="13">
        <f t="shared" si="24"/>
        <v>2.9440628066732533E-3</v>
      </c>
      <c r="N116" s="13">
        <f t="shared" si="25"/>
        <v>-1.2844036697247763E-2</v>
      </c>
      <c r="P116" s="2">
        <f t="shared" si="15"/>
        <v>-1.0194092698053825E-2</v>
      </c>
      <c r="Q116" s="2">
        <f t="shared" si="16"/>
        <v>-1.9195612431444298E-2</v>
      </c>
      <c r="R116" s="2">
        <f t="shared" si="17"/>
        <v>2.5345622119815614E-2</v>
      </c>
      <c r="S116" s="2">
        <f t="shared" si="18"/>
        <v>7.8431372549019329E-3</v>
      </c>
      <c r="T116" s="2">
        <f t="shared" si="19"/>
        <v>8.884501480750373E-3</v>
      </c>
      <c r="U116" s="2">
        <f t="shared" si="20"/>
        <v>1.8621973929235924E-3</v>
      </c>
      <c r="X116" s="1">
        <v>39568</v>
      </c>
      <c r="Y116">
        <v>79.877700000000004</v>
      </c>
    </row>
    <row r="117" spans="1:25" x14ac:dyDescent="0.3">
      <c r="A117" s="1">
        <v>39599</v>
      </c>
      <c r="B117">
        <v>103.1178</v>
      </c>
      <c r="C117">
        <v>106.8</v>
      </c>
      <c r="D117">
        <v>88.9</v>
      </c>
      <c r="E117">
        <v>101.6</v>
      </c>
      <c r="F117">
        <v>100.6</v>
      </c>
      <c r="G117">
        <v>109.1</v>
      </c>
      <c r="I117" s="13">
        <f t="shared" si="14"/>
        <v>-5.0414751790567314E-3</v>
      </c>
      <c r="J117" s="13">
        <f t="shared" si="21"/>
        <v>-4.6598322460391639E-3</v>
      </c>
      <c r="K117" s="13">
        <f t="shared" si="22"/>
        <v>-1.1235955056179137E-3</v>
      </c>
      <c r="L117" s="13">
        <f t="shared" si="23"/>
        <v>-1.1673151750972832E-2</v>
      </c>
      <c r="M117" s="13">
        <f t="shared" si="24"/>
        <v>-1.5655577299413026E-2</v>
      </c>
      <c r="N117" s="13">
        <f t="shared" si="25"/>
        <v>1.3940520446096727E-2</v>
      </c>
      <c r="P117" s="2">
        <f t="shared" si="15"/>
        <v>-1.5588439981785274E-2</v>
      </c>
      <c r="Q117" s="2">
        <f t="shared" si="16"/>
        <v>-2.2872827081427238E-2</v>
      </c>
      <c r="R117" s="2">
        <f t="shared" si="17"/>
        <v>1.7162471395880896E-2</v>
      </c>
      <c r="S117" s="2">
        <f t="shared" si="18"/>
        <v>-5.8708414872798986E-3</v>
      </c>
      <c r="T117" s="2">
        <f t="shared" si="19"/>
        <v>-1.4691478942213565E-2</v>
      </c>
      <c r="U117" s="2">
        <f t="shared" si="20"/>
        <v>5.3088803088803038E-2</v>
      </c>
      <c r="X117" s="1">
        <v>39599</v>
      </c>
      <c r="Y117">
        <v>79.520600000000002</v>
      </c>
    </row>
    <row r="118" spans="1:25" x14ac:dyDescent="0.3">
      <c r="A118" s="1">
        <v>39629</v>
      </c>
      <c r="B118">
        <v>102.94840000000001</v>
      </c>
      <c r="C118">
        <v>106.2</v>
      </c>
      <c r="D118">
        <v>89.5</v>
      </c>
      <c r="E118">
        <v>103.1</v>
      </c>
      <c r="F118">
        <v>102.6</v>
      </c>
      <c r="G118">
        <v>106.6</v>
      </c>
      <c r="I118" s="13">
        <f t="shared" si="14"/>
        <v>-1.6427813626744836E-3</v>
      </c>
      <c r="J118" s="13">
        <f t="shared" si="21"/>
        <v>-5.6179775280897903E-3</v>
      </c>
      <c r="K118" s="13">
        <f t="shared" si="22"/>
        <v>6.7491563554555878E-3</v>
      </c>
      <c r="L118" s="13">
        <f t="shared" si="23"/>
        <v>1.4763779527559029E-2</v>
      </c>
      <c r="M118" s="13">
        <f t="shared" si="24"/>
        <v>1.9880715705765439E-2</v>
      </c>
      <c r="N118" s="13">
        <f t="shared" si="25"/>
        <v>-2.2914757103574712E-2</v>
      </c>
      <c r="P118" s="2">
        <f t="shared" si="15"/>
        <v>-1.7275036488825113E-2</v>
      </c>
      <c r="Q118" s="2">
        <f t="shared" si="16"/>
        <v>-3.1021897810218912E-2</v>
      </c>
      <c r="R118" s="2">
        <f t="shared" si="17"/>
        <v>2.8735632183908066E-2</v>
      </c>
      <c r="S118" s="2">
        <f t="shared" si="18"/>
        <v>2.6892430278884438E-2</v>
      </c>
      <c r="T118" s="2">
        <f t="shared" si="19"/>
        <v>2.4975024975024906E-2</v>
      </c>
      <c r="U118" s="2">
        <f t="shared" si="20"/>
        <v>4.0000000000000036E-2</v>
      </c>
      <c r="X118" s="1">
        <v>39629</v>
      </c>
      <c r="Y118">
        <v>79.416300000000007</v>
      </c>
    </row>
    <row r="119" spans="1:25" x14ac:dyDescent="0.3">
      <c r="A119" s="1">
        <v>39660</v>
      </c>
      <c r="B119">
        <v>102.4071</v>
      </c>
      <c r="C119">
        <v>105</v>
      </c>
      <c r="D119">
        <v>91.7</v>
      </c>
      <c r="E119">
        <v>101.8</v>
      </c>
      <c r="F119">
        <v>101.4</v>
      </c>
      <c r="G119">
        <v>105.3</v>
      </c>
      <c r="I119" s="13">
        <f t="shared" si="14"/>
        <v>-5.2579738976031853E-3</v>
      </c>
      <c r="J119" s="13">
        <f t="shared" si="21"/>
        <v>-1.1299435028248594E-2</v>
      </c>
      <c r="K119" s="13">
        <f t="shared" si="22"/>
        <v>2.4581005586592264E-2</v>
      </c>
      <c r="L119" s="13">
        <f t="shared" si="23"/>
        <v>-1.2609117361784605E-2</v>
      </c>
      <c r="M119" s="13">
        <f t="shared" si="24"/>
        <v>-1.1695906432748426E-2</v>
      </c>
      <c r="N119" s="13">
        <f t="shared" si="25"/>
        <v>-1.2195121951219523E-2</v>
      </c>
      <c r="P119" s="2">
        <f t="shared" si="15"/>
        <v>-2.2003397920564272E-2</v>
      </c>
      <c r="Q119" s="2">
        <f t="shared" si="16"/>
        <v>-4.2844120328167756E-2</v>
      </c>
      <c r="R119" s="2">
        <f t="shared" si="17"/>
        <v>5.5235903337169212E-2</v>
      </c>
      <c r="S119" s="2">
        <f t="shared" si="18"/>
        <v>2.4144869215291687E-2</v>
      </c>
      <c r="T119" s="2">
        <f t="shared" si="19"/>
        <v>2.4242424242424399E-2</v>
      </c>
      <c r="U119" s="2">
        <f t="shared" si="20"/>
        <v>2.2330097087378542E-2</v>
      </c>
      <c r="X119" s="1">
        <v>39660</v>
      </c>
      <c r="Y119">
        <v>78.998699999999999</v>
      </c>
    </row>
    <row r="120" spans="1:25" x14ac:dyDescent="0.3">
      <c r="A120" s="1">
        <v>39691</v>
      </c>
      <c r="B120">
        <v>100.8875</v>
      </c>
      <c r="C120">
        <v>103.7</v>
      </c>
      <c r="D120">
        <v>90.3</v>
      </c>
      <c r="E120">
        <v>98</v>
      </c>
      <c r="F120">
        <v>97.4</v>
      </c>
      <c r="G120">
        <v>102.8</v>
      </c>
      <c r="I120" s="13">
        <f t="shared" si="14"/>
        <v>-1.4838814886858454E-2</v>
      </c>
      <c r="J120" s="13">
        <f t="shared" si="21"/>
        <v>-1.2380952380952381E-2</v>
      </c>
      <c r="K120" s="13">
        <f t="shared" si="22"/>
        <v>-1.5267175572519109E-2</v>
      </c>
      <c r="L120" s="13">
        <f t="shared" si="23"/>
        <v>-3.7328094302554016E-2</v>
      </c>
      <c r="M120" s="13">
        <f t="shared" si="24"/>
        <v>-3.9447731755424043E-2</v>
      </c>
      <c r="N120" s="13">
        <f t="shared" si="25"/>
        <v>-2.3741690408357052E-2</v>
      </c>
      <c r="P120" s="2">
        <f t="shared" si="15"/>
        <v>-3.8362554593269427E-2</v>
      </c>
      <c r="Q120" s="2">
        <f t="shared" si="16"/>
        <v>-5.2102376599634348E-2</v>
      </c>
      <c r="R120" s="2">
        <f t="shared" si="17"/>
        <v>3.6739380022962065E-2</v>
      </c>
      <c r="S120" s="2">
        <f t="shared" si="18"/>
        <v>-5.7692307692307709E-2</v>
      </c>
      <c r="T120" s="2">
        <f t="shared" si="19"/>
        <v>-5.7115198451113236E-2</v>
      </c>
      <c r="U120" s="2">
        <f t="shared" si="20"/>
        <v>-6.2898814949863269E-2</v>
      </c>
      <c r="X120" s="1">
        <v>39691</v>
      </c>
      <c r="Y120">
        <v>77.798500000000004</v>
      </c>
    </row>
    <row r="121" spans="1:25" x14ac:dyDescent="0.3">
      <c r="A121" s="1">
        <v>39721</v>
      </c>
      <c r="B121">
        <v>96.543899999999994</v>
      </c>
      <c r="C121">
        <v>100.2</v>
      </c>
      <c r="D121">
        <v>80.099999999999994</v>
      </c>
      <c r="E121">
        <v>100</v>
      </c>
      <c r="F121">
        <v>99.8</v>
      </c>
      <c r="G121">
        <v>101.4</v>
      </c>
      <c r="I121" s="13">
        <f t="shared" si="14"/>
        <v>-4.3053896667079705E-2</v>
      </c>
      <c r="J121" s="13">
        <f t="shared" si="21"/>
        <v>-3.375120540019283E-2</v>
      </c>
      <c r="K121" s="13">
        <f t="shared" si="22"/>
        <v>-0.11295681063122931</v>
      </c>
      <c r="L121" s="13">
        <f t="shared" si="23"/>
        <v>2.0408163265306145E-2</v>
      </c>
      <c r="M121" s="13">
        <f t="shared" si="24"/>
        <v>2.4640657084188833E-2</v>
      </c>
      <c r="N121" s="13">
        <f t="shared" si="25"/>
        <v>-1.3618677042801508E-2</v>
      </c>
      <c r="P121" s="2">
        <f t="shared" si="15"/>
        <v>-8.2948315101960213E-2</v>
      </c>
      <c r="Q121" s="2">
        <f t="shared" si="16"/>
        <v>-8.7431693989071024E-2</v>
      </c>
      <c r="R121" s="2">
        <f t="shared" si="17"/>
        <v>-8.0367393800229614E-2</v>
      </c>
      <c r="S121" s="2">
        <f t="shared" si="18"/>
        <v>-3.9385206532180583E-2</v>
      </c>
      <c r="T121" s="2">
        <f t="shared" si="19"/>
        <v>-3.9461020211742137E-2</v>
      </c>
      <c r="U121" s="2">
        <f t="shared" si="20"/>
        <v>-4.339622641509433E-2</v>
      </c>
      <c r="X121" s="1">
        <v>39721</v>
      </c>
      <c r="Y121">
        <v>74.403899999999993</v>
      </c>
    </row>
    <row r="122" spans="1:25" x14ac:dyDescent="0.3">
      <c r="A122" s="1">
        <v>39752</v>
      </c>
      <c r="B122">
        <v>97.456199999999995</v>
      </c>
      <c r="C122">
        <v>99.6</v>
      </c>
      <c r="D122">
        <v>86.9</v>
      </c>
      <c r="E122">
        <v>100.6</v>
      </c>
      <c r="F122">
        <v>100.1</v>
      </c>
      <c r="G122">
        <v>104.8</v>
      </c>
      <c r="I122" s="13">
        <f t="shared" si="14"/>
        <v>9.4495871826185684E-3</v>
      </c>
      <c r="J122" s="13">
        <f t="shared" si="21"/>
        <v>-5.9880239520958556E-3</v>
      </c>
      <c r="K122" s="13">
        <f t="shared" si="22"/>
        <v>8.4893882646691843E-2</v>
      </c>
      <c r="L122" s="13">
        <f t="shared" si="23"/>
        <v>6.0000000000000053E-3</v>
      </c>
      <c r="M122" s="13">
        <f t="shared" si="24"/>
        <v>3.0060120240480437E-3</v>
      </c>
      <c r="N122" s="13">
        <f t="shared" si="25"/>
        <v>3.3530571992110403E-2</v>
      </c>
      <c r="P122" s="2">
        <f t="shared" si="15"/>
        <v>-6.9825907685259536E-2</v>
      </c>
      <c r="Q122" s="2">
        <f t="shared" si="16"/>
        <v>-8.9579524680073241E-2</v>
      </c>
      <c r="R122" s="2">
        <f t="shared" si="17"/>
        <v>-1.1494252873562871E-3</v>
      </c>
      <c r="S122" s="2">
        <f t="shared" si="18"/>
        <v>-2.1400778210116767E-2</v>
      </c>
      <c r="T122" s="2">
        <f t="shared" si="19"/>
        <v>-3.4715525554484206E-2</v>
      </c>
      <c r="U122" s="2">
        <f t="shared" si="20"/>
        <v>9.0530697190426723E-2</v>
      </c>
      <c r="X122" s="1">
        <v>39752</v>
      </c>
      <c r="Y122">
        <v>75.046499999999995</v>
      </c>
    </row>
    <row r="123" spans="1:25" x14ac:dyDescent="0.3">
      <c r="A123" s="1">
        <v>39782</v>
      </c>
      <c r="B123">
        <v>96.259299999999996</v>
      </c>
      <c r="C123">
        <v>97.3</v>
      </c>
      <c r="D123">
        <v>88.8</v>
      </c>
      <c r="E123">
        <v>102</v>
      </c>
      <c r="F123">
        <v>101.6</v>
      </c>
      <c r="G123">
        <v>105</v>
      </c>
      <c r="I123" s="13">
        <f t="shared" si="14"/>
        <v>-1.2281414625236797E-2</v>
      </c>
      <c r="J123" s="13">
        <f t="shared" si="21"/>
        <v>-2.3092369477911601E-2</v>
      </c>
      <c r="K123" s="13">
        <f t="shared" si="22"/>
        <v>2.1864211737629313E-2</v>
      </c>
      <c r="L123" s="13">
        <f t="shared" si="23"/>
        <v>1.3916500994035852E-2</v>
      </c>
      <c r="M123" s="13">
        <f t="shared" si="24"/>
        <v>1.4985014985015033E-2</v>
      </c>
      <c r="N123" s="13">
        <f t="shared" si="25"/>
        <v>1.9083969465649719E-3</v>
      </c>
      <c r="P123" s="2">
        <f t="shared" si="15"/>
        <v>-8.6112627516507723E-2</v>
      </c>
      <c r="Q123" s="2">
        <f t="shared" si="16"/>
        <v>-0.11464968152866251</v>
      </c>
      <c r="R123" s="2">
        <f t="shared" si="17"/>
        <v>1.0238907849829282E-2</v>
      </c>
      <c r="S123" s="2">
        <f t="shared" si="18"/>
        <v>-8.7463556851312685E-3</v>
      </c>
      <c r="T123" s="2">
        <f t="shared" si="19"/>
        <v>-1.1673151750972832E-2</v>
      </c>
      <c r="U123" s="2">
        <f t="shared" si="20"/>
        <v>1.2536162005786E-2</v>
      </c>
      <c r="X123" s="1">
        <v>39782</v>
      </c>
      <c r="Y123">
        <v>74.056399999999996</v>
      </c>
    </row>
    <row r="124" spans="1:25" x14ac:dyDescent="0.3">
      <c r="A124" s="1">
        <v>39813</v>
      </c>
      <c r="B124">
        <v>93.443399999999997</v>
      </c>
      <c r="C124">
        <v>93.9</v>
      </c>
      <c r="D124">
        <v>87</v>
      </c>
      <c r="E124">
        <v>101.6</v>
      </c>
      <c r="F124">
        <v>101.1</v>
      </c>
      <c r="G124">
        <v>105.5</v>
      </c>
      <c r="I124" s="13">
        <f t="shared" si="14"/>
        <v>-2.9253277345669404E-2</v>
      </c>
      <c r="J124" s="13">
        <f t="shared" si="21"/>
        <v>-3.4943473792394597E-2</v>
      </c>
      <c r="K124" s="13">
        <f t="shared" si="22"/>
        <v>-2.0270270270270285E-2</v>
      </c>
      <c r="L124" s="13">
        <f t="shared" si="23"/>
        <v>-3.9215686274510775E-3</v>
      </c>
      <c r="M124" s="13">
        <f t="shared" si="24"/>
        <v>-4.9212598425196763E-3</v>
      </c>
      <c r="N124" s="13">
        <f t="shared" si="25"/>
        <v>4.761904761904745E-3</v>
      </c>
      <c r="P124" s="2">
        <f t="shared" si="15"/>
        <v>-0.11277775720580729</v>
      </c>
      <c r="Q124" s="2">
        <f t="shared" si="16"/>
        <v>-0.14636363636363636</v>
      </c>
      <c r="R124" s="2">
        <f t="shared" si="17"/>
        <v>-1.6949152542372836E-2</v>
      </c>
      <c r="S124" s="2">
        <f t="shared" si="18"/>
        <v>6.9375619425171564E-3</v>
      </c>
      <c r="T124" s="2">
        <f t="shared" si="19"/>
        <v>5.9701492537311829E-3</v>
      </c>
      <c r="U124" s="2">
        <f t="shared" si="20"/>
        <v>1.2476007677543199E-2</v>
      </c>
      <c r="X124" s="1">
        <v>39813</v>
      </c>
      <c r="Y124">
        <v>71.819400000000002</v>
      </c>
    </row>
    <row r="125" spans="1:25" x14ac:dyDescent="0.3">
      <c r="A125" s="1">
        <v>39844</v>
      </c>
      <c r="B125">
        <v>91.231700000000004</v>
      </c>
      <c r="C125">
        <v>91.1</v>
      </c>
      <c r="D125">
        <v>86.4</v>
      </c>
      <c r="E125">
        <v>101.5</v>
      </c>
      <c r="F125">
        <v>100.8</v>
      </c>
      <c r="G125">
        <v>106.4</v>
      </c>
      <c r="I125" s="13">
        <f t="shared" si="14"/>
        <v>-2.3668873350070618E-2</v>
      </c>
      <c r="J125" s="13">
        <f t="shared" si="21"/>
        <v>-2.9818956336528313E-2</v>
      </c>
      <c r="K125" s="13">
        <f t="shared" si="22"/>
        <v>-6.8965517241378338E-3</v>
      </c>
      <c r="L125" s="13">
        <f t="shared" si="23"/>
        <v>-9.8425196850393526E-4</v>
      </c>
      <c r="M125" s="13">
        <f t="shared" si="24"/>
        <v>-2.9673590504450953E-3</v>
      </c>
      <c r="N125" s="13">
        <f t="shared" si="25"/>
        <v>8.5308056872037685E-3</v>
      </c>
      <c r="P125" s="2">
        <f t="shared" si="15"/>
        <v>-0.13128799889544318</v>
      </c>
      <c r="Q125" s="2">
        <f t="shared" si="16"/>
        <v>-0.16803652968036531</v>
      </c>
      <c r="R125" s="2">
        <f t="shared" si="17"/>
        <v>-1.929625425652659E-2</v>
      </c>
      <c r="S125" s="2">
        <f t="shared" si="18"/>
        <v>-6.8493150684931781E-3</v>
      </c>
      <c r="T125" s="2">
        <f t="shared" si="19"/>
        <v>-8.8495575221239076E-3</v>
      </c>
      <c r="U125" s="2">
        <f t="shared" si="20"/>
        <v>6.6225165562914245E-3</v>
      </c>
      <c r="X125" s="1">
        <v>39844</v>
      </c>
      <c r="Y125">
        <v>70.048500000000004</v>
      </c>
    </row>
    <row r="126" spans="1:25" x14ac:dyDescent="0.3">
      <c r="A126" s="1">
        <v>39872</v>
      </c>
      <c r="B126">
        <v>90.638900000000007</v>
      </c>
      <c r="C126">
        <v>90.9</v>
      </c>
      <c r="D126">
        <v>85.2</v>
      </c>
      <c r="E126">
        <v>98.6</v>
      </c>
      <c r="F126">
        <v>98.3</v>
      </c>
      <c r="G126">
        <v>101.1</v>
      </c>
      <c r="I126" s="13">
        <f t="shared" si="14"/>
        <v>-6.4977414648635934E-3</v>
      </c>
      <c r="J126" s="13">
        <f t="shared" si="21"/>
        <v>-2.1953896816683249E-3</v>
      </c>
      <c r="K126" s="13">
        <f t="shared" si="22"/>
        <v>-1.3888888888888951E-2</v>
      </c>
      <c r="L126" s="13">
        <f t="shared" si="23"/>
        <v>-2.8571428571428581E-2</v>
      </c>
      <c r="M126" s="13">
        <f t="shared" si="24"/>
        <v>-2.4801587301587324E-2</v>
      </c>
      <c r="N126" s="13">
        <f t="shared" si="25"/>
        <v>-4.9812030075188085E-2</v>
      </c>
      <c r="P126" s="2">
        <f t="shared" si="15"/>
        <v>-0.13408474493690403</v>
      </c>
      <c r="Q126" s="2">
        <f t="shared" si="16"/>
        <v>-0.16528925619834711</v>
      </c>
      <c r="R126" s="2">
        <f t="shared" si="17"/>
        <v>-3.4013605442176909E-2</v>
      </c>
      <c r="S126" s="2">
        <f t="shared" si="18"/>
        <v>-4.8262548262548277E-2</v>
      </c>
      <c r="T126" s="2">
        <f t="shared" si="19"/>
        <v>-4.284323271665047E-2</v>
      </c>
      <c r="U126" s="2">
        <f t="shared" si="20"/>
        <v>-8.5067873303167452E-2</v>
      </c>
      <c r="X126" s="1">
        <v>39872</v>
      </c>
      <c r="Y126">
        <v>69.535799999999995</v>
      </c>
    </row>
    <row r="127" spans="1:25" x14ac:dyDescent="0.3">
      <c r="A127" s="1">
        <v>39903</v>
      </c>
      <c r="B127">
        <v>89.191299999999998</v>
      </c>
      <c r="C127">
        <v>89.2</v>
      </c>
      <c r="D127">
        <v>83.3</v>
      </c>
      <c r="E127">
        <v>99.9</v>
      </c>
      <c r="F127">
        <v>99.5</v>
      </c>
      <c r="G127">
        <v>103.2</v>
      </c>
      <c r="I127" s="13">
        <f t="shared" si="14"/>
        <v>-1.5971067610043854E-2</v>
      </c>
      <c r="J127" s="13">
        <f t="shared" si="21"/>
        <v>-1.8701870187018743E-2</v>
      </c>
      <c r="K127" s="13">
        <f t="shared" si="22"/>
        <v>-2.2300469483568119E-2</v>
      </c>
      <c r="L127" s="13">
        <f t="shared" si="23"/>
        <v>1.3184584178498993E-2</v>
      </c>
      <c r="M127" s="13">
        <f t="shared" si="24"/>
        <v>1.2207527975584886E-2</v>
      </c>
      <c r="N127" s="13">
        <f t="shared" si="25"/>
        <v>2.0771513353115889E-2</v>
      </c>
      <c r="P127" s="2">
        <f t="shared" si="15"/>
        <v>-0.14582365667189245</v>
      </c>
      <c r="Q127" s="2">
        <f t="shared" si="16"/>
        <v>-0.1778801843317972</v>
      </c>
      <c r="R127" s="2">
        <f t="shared" si="17"/>
        <v>-6.0879368658399158E-2</v>
      </c>
      <c r="S127" s="2">
        <f t="shared" si="18"/>
        <v>-2.7263875365141188E-2</v>
      </c>
      <c r="T127" s="2">
        <f t="shared" si="19"/>
        <v>-2.3552502453385693E-2</v>
      </c>
      <c r="U127" s="2">
        <f t="shared" si="20"/>
        <v>-5.3211009174311874E-2</v>
      </c>
      <c r="X127" s="1">
        <v>39903</v>
      </c>
      <c r="Y127">
        <v>68.377399999999994</v>
      </c>
    </row>
    <row r="128" spans="1:25" x14ac:dyDescent="0.3">
      <c r="A128" s="1">
        <v>39933</v>
      </c>
      <c r="B128">
        <v>88.387600000000006</v>
      </c>
      <c r="C128">
        <v>88.5</v>
      </c>
      <c r="D128">
        <v>82</v>
      </c>
      <c r="E128">
        <v>99.5</v>
      </c>
      <c r="F128">
        <v>98.7</v>
      </c>
      <c r="G128">
        <v>105.4</v>
      </c>
      <c r="I128" s="13">
        <f t="shared" si="14"/>
        <v>-9.0109685585925137E-3</v>
      </c>
      <c r="J128" s="13">
        <f t="shared" si="21"/>
        <v>-7.8475336322870737E-3</v>
      </c>
      <c r="K128" s="13">
        <f t="shared" si="22"/>
        <v>-1.5606242496998712E-2</v>
      </c>
      <c r="L128" s="13">
        <f t="shared" si="23"/>
        <v>-4.0040040040040248E-3</v>
      </c>
      <c r="M128" s="13">
        <f t="shared" si="24"/>
        <v>-8.040201005025116E-3</v>
      </c>
      <c r="N128" s="13">
        <f t="shared" si="25"/>
        <v>2.1317829457364379E-2</v>
      </c>
      <c r="P128" s="2">
        <f t="shared" si="15"/>
        <v>-0.14716958557626703</v>
      </c>
      <c r="Q128" s="2">
        <f t="shared" si="16"/>
        <v>-0.17520969245107176</v>
      </c>
      <c r="R128" s="2">
        <f t="shared" si="17"/>
        <v>-7.8651685393258397E-2</v>
      </c>
      <c r="S128" s="2">
        <f t="shared" si="18"/>
        <v>-3.2101167315175094E-2</v>
      </c>
      <c r="T128" s="2">
        <f t="shared" si="19"/>
        <v>-3.4246575342465779E-2</v>
      </c>
      <c r="U128" s="2">
        <f t="shared" si="20"/>
        <v>-2.0446096654274992E-2</v>
      </c>
      <c r="X128" s="1">
        <v>39933</v>
      </c>
      <c r="Y128">
        <v>67.721199999999996</v>
      </c>
    </row>
    <row r="129" spans="1:25" x14ac:dyDescent="0.3">
      <c r="A129" s="1">
        <v>39964</v>
      </c>
      <c r="B129">
        <v>87.442400000000006</v>
      </c>
      <c r="C129">
        <v>87.5</v>
      </c>
      <c r="D129">
        <v>81.7</v>
      </c>
      <c r="E129">
        <v>98.1</v>
      </c>
      <c r="F129">
        <v>97.7</v>
      </c>
      <c r="G129">
        <v>100.9</v>
      </c>
      <c r="I129" s="13">
        <f t="shared" si="14"/>
        <v>-1.0693807728685889E-2</v>
      </c>
      <c r="J129" s="13">
        <f t="shared" si="21"/>
        <v>-1.1299435028248594E-2</v>
      </c>
      <c r="K129" s="13">
        <f t="shared" si="22"/>
        <v>-3.6585365853658569E-3</v>
      </c>
      <c r="L129" s="13">
        <f t="shared" si="23"/>
        <v>-1.4070351758794009E-2</v>
      </c>
      <c r="M129" s="13">
        <f t="shared" si="24"/>
        <v>-1.0131712259371817E-2</v>
      </c>
      <c r="N129" s="13">
        <f t="shared" si="25"/>
        <v>-4.2694497153700217E-2</v>
      </c>
      <c r="P129" s="2">
        <f t="shared" si="15"/>
        <v>-0.15201449216333163</v>
      </c>
      <c r="Q129" s="2">
        <f t="shared" si="16"/>
        <v>-0.18071161048689133</v>
      </c>
      <c r="R129" s="2">
        <f t="shared" si="17"/>
        <v>-8.0989876265466831E-2</v>
      </c>
      <c r="S129" s="2">
        <f t="shared" si="18"/>
        <v>-3.4448818897637845E-2</v>
      </c>
      <c r="T129" s="2">
        <f t="shared" si="19"/>
        <v>-2.8827037773359709E-2</v>
      </c>
      <c r="U129" s="2">
        <f t="shared" si="20"/>
        <v>-7.5160403299724954E-2</v>
      </c>
      <c r="X129" s="1">
        <v>39964</v>
      </c>
      <c r="Y129">
        <v>66.975200000000001</v>
      </c>
    </row>
    <row r="130" spans="1:25" x14ac:dyDescent="0.3">
      <c r="A130" s="1">
        <v>39994</v>
      </c>
      <c r="B130">
        <v>87.064999999999998</v>
      </c>
      <c r="C130">
        <v>87.2</v>
      </c>
      <c r="D130">
        <v>81.400000000000006</v>
      </c>
      <c r="E130">
        <v>97.2</v>
      </c>
      <c r="F130">
        <v>96.4</v>
      </c>
      <c r="G130">
        <v>103.9</v>
      </c>
      <c r="I130" s="13">
        <f t="shared" si="14"/>
        <v>-4.3159840077583445E-3</v>
      </c>
      <c r="J130" s="13">
        <f t="shared" si="21"/>
        <v>-3.4285714285714475E-3</v>
      </c>
      <c r="K130" s="13">
        <f t="shared" si="22"/>
        <v>-3.6719706242349659E-3</v>
      </c>
      <c r="L130" s="13">
        <f t="shared" si="23"/>
        <v>-9.1743119266054496E-3</v>
      </c>
      <c r="M130" s="13">
        <f t="shared" si="24"/>
        <v>-1.3306038894575156E-2</v>
      </c>
      <c r="N130" s="13">
        <f t="shared" si="25"/>
        <v>2.9732408325074289E-2</v>
      </c>
      <c r="P130" s="2">
        <f t="shared" si="15"/>
        <v>-0.15428505931126668</v>
      </c>
      <c r="Q130" s="2">
        <f t="shared" si="16"/>
        <v>-0.17890772128060262</v>
      </c>
      <c r="R130" s="2">
        <f t="shared" si="17"/>
        <v>-9.0502793296089346E-2</v>
      </c>
      <c r="S130" s="2">
        <f t="shared" si="18"/>
        <v>-5.7225994180407302E-2</v>
      </c>
      <c r="T130" s="2">
        <f t="shared" si="19"/>
        <v>-6.0428849902534054E-2</v>
      </c>
      <c r="U130" s="2">
        <f t="shared" si="20"/>
        <v>-2.5328330206378924E-2</v>
      </c>
      <c r="X130" s="1">
        <v>39994</v>
      </c>
      <c r="Y130">
        <v>66.686800000000005</v>
      </c>
    </row>
    <row r="131" spans="1:25" x14ac:dyDescent="0.3">
      <c r="A131" s="1">
        <v>40025</v>
      </c>
      <c r="B131">
        <v>87.980999999999995</v>
      </c>
      <c r="C131">
        <v>88.4</v>
      </c>
      <c r="D131">
        <v>82.3</v>
      </c>
      <c r="E131">
        <v>96</v>
      </c>
      <c r="F131">
        <v>94.9</v>
      </c>
      <c r="G131">
        <v>104.4</v>
      </c>
      <c r="I131" s="13">
        <f t="shared" si="14"/>
        <v>1.0520875208177793E-2</v>
      </c>
      <c r="J131" s="13">
        <f t="shared" si="21"/>
        <v>1.3761467889908285E-2</v>
      </c>
      <c r="K131" s="13">
        <f t="shared" si="22"/>
        <v>1.1056511056510843E-2</v>
      </c>
      <c r="L131" s="13">
        <f t="shared" si="23"/>
        <v>-1.2345679012345734E-2</v>
      </c>
      <c r="M131" s="13">
        <f t="shared" si="24"/>
        <v>-1.5560165975103679E-2</v>
      </c>
      <c r="N131" s="13">
        <f t="shared" si="25"/>
        <v>4.8123195380174177E-3</v>
      </c>
      <c r="P131" s="2">
        <f t="shared" si="15"/>
        <v>-0.14087011545097949</v>
      </c>
      <c r="Q131" s="2">
        <f t="shared" si="16"/>
        <v>-0.15809523809523807</v>
      </c>
      <c r="R131" s="2">
        <f t="shared" si="17"/>
        <v>-0.10250817884405672</v>
      </c>
      <c r="S131" s="2">
        <f t="shared" si="18"/>
        <v>-5.6974459724950854E-2</v>
      </c>
      <c r="T131" s="2">
        <f t="shared" si="19"/>
        <v>-6.4102564102564097E-2</v>
      </c>
      <c r="U131" s="2">
        <f t="shared" si="20"/>
        <v>-8.5470085470085166E-3</v>
      </c>
      <c r="X131" s="1">
        <v>40025</v>
      </c>
      <c r="Y131">
        <v>67.414500000000004</v>
      </c>
    </row>
    <row r="132" spans="1:25" x14ac:dyDescent="0.3">
      <c r="A132" s="1">
        <v>40056</v>
      </c>
      <c r="B132">
        <v>88.953400000000002</v>
      </c>
      <c r="C132">
        <v>89.4</v>
      </c>
      <c r="D132">
        <v>83.1</v>
      </c>
      <c r="E132">
        <v>97</v>
      </c>
      <c r="F132">
        <v>96</v>
      </c>
      <c r="G132">
        <v>104.3</v>
      </c>
      <c r="I132" s="13">
        <f t="shared" si="14"/>
        <v>1.105238631068084E-2</v>
      </c>
      <c r="J132" s="13">
        <f t="shared" si="21"/>
        <v>1.1312217194570096E-2</v>
      </c>
      <c r="K132" s="13">
        <f t="shared" si="22"/>
        <v>9.7205346294044759E-3</v>
      </c>
      <c r="L132" s="13">
        <f t="shared" si="23"/>
        <v>1.0416666666666741E-2</v>
      </c>
      <c r="M132" s="13">
        <f t="shared" si="24"/>
        <v>1.1591148577449806E-2</v>
      </c>
      <c r="N132" s="13">
        <f t="shared" si="25"/>
        <v>-9.578544061303873E-4</v>
      </c>
      <c r="P132" s="2">
        <f t="shared" si="15"/>
        <v>-0.11829116590261435</v>
      </c>
      <c r="Q132" s="2">
        <f t="shared" si="16"/>
        <v>-0.13789778206364511</v>
      </c>
      <c r="R132" s="2">
        <f t="shared" si="17"/>
        <v>-7.9734219269103068E-2</v>
      </c>
      <c r="S132" s="2">
        <f t="shared" si="18"/>
        <v>-1.0204081632653073E-2</v>
      </c>
      <c r="T132" s="2">
        <f t="shared" si="19"/>
        <v>-1.4373716632443578E-2</v>
      </c>
      <c r="U132" s="2">
        <f t="shared" si="20"/>
        <v>1.4591439688715901E-2</v>
      </c>
      <c r="X132" s="1">
        <v>40056</v>
      </c>
      <c r="Y132">
        <v>68.211200000000005</v>
      </c>
    </row>
    <row r="133" spans="1:25" x14ac:dyDescent="0.3">
      <c r="A133" s="1">
        <v>40086</v>
      </c>
      <c r="B133">
        <v>89.622900000000001</v>
      </c>
      <c r="C133">
        <v>90.1</v>
      </c>
      <c r="D133">
        <v>83.1</v>
      </c>
      <c r="E133">
        <v>98.1</v>
      </c>
      <c r="F133">
        <v>97.2</v>
      </c>
      <c r="G133">
        <v>104.9</v>
      </c>
      <c r="I133" s="13">
        <f t="shared" si="14"/>
        <v>7.5264127059786468E-3</v>
      </c>
      <c r="J133" s="13">
        <f t="shared" si="21"/>
        <v>7.8299776286352429E-3</v>
      </c>
      <c r="K133" s="13">
        <f t="shared" si="22"/>
        <v>0</v>
      </c>
      <c r="L133" s="13">
        <f t="shared" si="23"/>
        <v>1.134020618556697E-2</v>
      </c>
      <c r="M133" s="13">
        <f t="shared" si="24"/>
        <v>1.2499999999999956E-2</v>
      </c>
      <c r="N133" s="13">
        <f t="shared" si="25"/>
        <v>5.7526366251199335E-3</v>
      </c>
      <c r="P133" s="2">
        <f t="shared" si="15"/>
        <v>-7.1687594969749413E-2</v>
      </c>
      <c r="Q133" s="2">
        <f t="shared" si="16"/>
        <v>-0.10079840319361288</v>
      </c>
      <c r="R133" s="2">
        <f t="shared" si="17"/>
        <v>3.7453183520599342E-2</v>
      </c>
      <c r="S133" s="2">
        <f t="shared" si="18"/>
        <v>-1.9000000000000017E-2</v>
      </c>
      <c r="T133" s="2">
        <f t="shared" si="19"/>
        <v>-2.6052104208416749E-2</v>
      </c>
      <c r="U133" s="2">
        <f t="shared" si="20"/>
        <v>3.451676528599612E-2</v>
      </c>
      <c r="X133" s="1">
        <v>40086</v>
      </c>
      <c r="Y133">
        <v>68.799800000000005</v>
      </c>
    </row>
    <row r="134" spans="1:25" x14ac:dyDescent="0.3">
      <c r="A134" s="1">
        <v>40117</v>
      </c>
      <c r="B134">
        <v>89.913600000000002</v>
      </c>
      <c r="C134">
        <v>90.3</v>
      </c>
      <c r="D134">
        <v>82.7</v>
      </c>
      <c r="E134">
        <v>100.3</v>
      </c>
      <c r="F134">
        <v>98.4</v>
      </c>
      <c r="G134">
        <v>114.2</v>
      </c>
      <c r="I134" s="13">
        <f t="shared" si="14"/>
        <v>3.2435906448018414E-3</v>
      </c>
      <c r="J134" s="13">
        <f t="shared" si="21"/>
        <v>2.2197558268590711E-3</v>
      </c>
      <c r="K134" s="13">
        <f t="shared" si="22"/>
        <v>-4.8134777376653837E-3</v>
      </c>
      <c r="L134" s="13">
        <f t="shared" si="23"/>
        <v>2.2426095820591296E-2</v>
      </c>
      <c r="M134" s="13">
        <f t="shared" si="24"/>
        <v>1.2345679012345734E-2</v>
      </c>
      <c r="N134" s="13">
        <f t="shared" si="25"/>
        <v>8.8655862726406021E-2</v>
      </c>
      <c r="P134" s="2">
        <f t="shared" si="15"/>
        <v>-7.739476811121293E-2</v>
      </c>
      <c r="Q134" s="2">
        <f t="shared" si="16"/>
        <v>-9.3373493975903554E-2</v>
      </c>
      <c r="R134" s="2">
        <f t="shared" si="17"/>
        <v>-4.8331415420023061E-2</v>
      </c>
      <c r="S134" s="2">
        <f t="shared" si="18"/>
        <v>-2.9821073558647937E-3</v>
      </c>
      <c r="T134" s="2">
        <f t="shared" si="19"/>
        <v>-1.6983016983016852E-2</v>
      </c>
      <c r="U134" s="2">
        <f t="shared" si="20"/>
        <v>8.9694656488549684E-2</v>
      </c>
      <c r="X134" s="1">
        <v>40117</v>
      </c>
      <c r="Y134">
        <v>69.117999999999995</v>
      </c>
    </row>
    <row r="135" spans="1:25" x14ac:dyDescent="0.3">
      <c r="A135" s="1">
        <v>40147</v>
      </c>
      <c r="B135">
        <v>90.281099999999995</v>
      </c>
      <c r="C135">
        <v>91.2</v>
      </c>
      <c r="D135">
        <v>82.7</v>
      </c>
      <c r="E135">
        <v>97.3</v>
      </c>
      <c r="F135">
        <v>97.8</v>
      </c>
      <c r="G135">
        <v>93.8</v>
      </c>
      <c r="I135" s="13">
        <f t="shared" si="14"/>
        <v>4.0872571001493441E-3</v>
      </c>
      <c r="J135" s="13">
        <f t="shared" si="21"/>
        <v>9.966777408637828E-3</v>
      </c>
      <c r="K135" s="13">
        <f t="shared" si="22"/>
        <v>0</v>
      </c>
      <c r="L135" s="13">
        <f t="shared" si="23"/>
        <v>-2.9910269192422678E-2</v>
      </c>
      <c r="M135" s="13">
        <f t="shared" si="24"/>
        <v>-6.0975609756098725E-3</v>
      </c>
      <c r="N135" s="13">
        <f t="shared" si="25"/>
        <v>-0.17863397548161131</v>
      </c>
      <c r="P135" s="2">
        <f t="shared" si="15"/>
        <v>-6.2105168020128998E-2</v>
      </c>
      <c r="Q135" s="2">
        <f t="shared" si="16"/>
        <v>-6.2692702980472692E-2</v>
      </c>
      <c r="R135" s="2">
        <f t="shared" si="17"/>
        <v>-6.8693693693693603E-2</v>
      </c>
      <c r="S135" s="2">
        <f t="shared" si="18"/>
        <v>-4.6078431372549078E-2</v>
      </c>
      <c r="T135" s="2">
        <f t="shared" si="19"/>
        <v>-3.740157480314954E-2</v>
      </c>
      <c r="U135" s="2">
        <f t="shared" si="20"/>
        <v>-0.10666666666666669</v>
      </c>
      <c r="X135" s="1">
        <v>40147</v>
      </c>
      <c r="Y135">
        <v>69.512</v>
      </c>
    </row>
    <row r="136" spans="1:25" x14ac:dyDescent="0.3">
      <c r="A136" s="1">
        <v>40178</v>
      </c>
      <c r="B136">
        <v>90.526499999999999</v>
      </c>
      <c r="C136">
        <v>91</v>
      </c>
      <c r="D136">
        <v>81.900000000000006</v>
      </c>
      <c r="E136">
        <v>102.5</v>
      </c>
      <c r="F136">
        <v>101.9</v>
      </c>
      <c r="G136">
        <v>107.6</v>
      </c>
      <c r="I136" s="13">
        <f t="shared" si="14"/>
        <v>2.7181768941673123E-3</v>
      </c>
      <c r="J136" s="13">
        <f t="shared" si="21"/>
        <v>-2.1929824561404132E-3</v>
      </c>
      <c r="K136" s="13">
        <f t="shared" si="22"/>
        <v>-9.6735187424424884E-3</v>
      </c>
      <c r="L136" s="13">
        <f t="shared" si="23"/>
        <v>5.3442959917780142E-2</v>
      </c>
      <c r="M136" s="13">
        <f t="shared" si="24"/>
        <v>4.1922290388548111E-2</v>
      </c>
      <c r="N136" s="13">
        <f t="shared" si="25"/>
        <v>0.14712153518123672</v>
      </c>
      <c r="P136" s="2">
        <f t="shared" si="15"/>
        <v>-3.1215687785333124E-2</v>
      </c>
      <c r="Q136" s="2">
        <f t="shared" si="16"/>
        <v>-3.0883919062832832E-2</v>
      </c>
      <c r="R136" s="2">
        <f t="shared" si="17"/>
        <v>-5.8620689655172309E-2</v>
      </c>
      <c r="S136" s="2">
        <f t="shared" si="18"/>
        <v>8.8582677165354173E-3</v>
      </c>
      <c r="T136" s="2">
        <f t="shared" si="19"/>
        <v>7.9129574678538095E-3</v>
      </c>
      <c r="U136" s="2">
        <f t="shared" si="20"/>
        <v>1.9905213270142053E-2</v>
      </c>
      <c r="X136" s="1">
        <v>40178</v>
      </c>
      <c r="Y136">
        <v>69.825900000000004</v>
      </c>
    </row>
    <row r="137" spans="1:25" x14ac:dyDescent="0.3">
      <c r="A137" s="1">
        <v>40209</v>
      </c>
      <c r="B137">
        <v>91.563599999999994</v>
      </c>
      <c r="C137">
        <v>91.9</v>
      </c>
      <c r="D137">
        <v>83.6</v>
      </c>
      <c r="E137">
        <v>103</v>
      </c>
      <c r="F137">
        <v>102.5</v>
      </c>
      <c r="G137">
        <v>107.1</v>
      </c>
      <c r="I137" s="13">
        <f t="shared" si="14"/>
        <v>1.1456313897035608E-2</v>
      </c>
      <c r="J137" s="13">
        <f t="shared" si="21"/>
        <v>9.890109890109855E-3</v>
      </c>
      <c r="K137" s="13">
        <f t="shared" si="22"/>
        <v>2.0757020757020683E-2</v>
      </c>
      <c r="L137" s="13">
        <f t="shared" si="23"/>
        <v>4.8780487804878092E-3</v>
      </c>
      <c r="M137" s="13">
        <f t="shared" si="24"/>
        <v>5.8881256133462845E-3</v>
      </c>
      <c r="N137" s="13">
        <f t="shared" si="25"/>
        <v>-4.646840148698872E-3</v>
      </c>
      <c r="P137" s="2">
        <f t="shared" si="15"/>
        <v>3.6379898653646769E-3</v>
      </c>
      <c r="Q137" s="2">
        <f t="shared" si="16"/>
        <v>8.7815587266741879E-3</v>
      </c>
      <c r="R137" s="2">
        <f t="shared" si="17"/>
        <v>-3.2407407407407551E-2</v>
      </c>
      <c r="S137" s="2">
        <f t="shared" si="18"/>
        <v>1.4778325123152802E-2</v>
      </c>
      <c r="T137" s="2">
        <f t="shared" si="19"/>
        <v>1.6865079365079305E-2</v>
      </c>
      <c r="U137" s="2">
        <f t="shared" si="20"/>
        <v>6.5789473684210176E-3</v>
      </c>
      <c r="X137" s="1">
        <v>40209</v>
      </c>
      <c r="Y137">
        <v>70.763599999999997</v>
      </c>
    </row>
    <row r="138" spans="1:25" x14ac:dyDescent="0.3">
      <c r="A138" s="1">
        <v>40237</v>
      </c>
      <c r="B138">
        <v>91.898799999999994</v>
      </c>
      <c r="C138">
        <v>91.9</v>
      </c>
      <c r="D138">
        <v>85.2</v>
      </c>
      <c r="E138">
        <v>104.5</v>
      </c>
      <c r="F138">
        <v>104</v>
      </c>
      <c r="G138">
        <v>108.7</v>
      </c>
      <c r="I138" s="13">
        <f t="shared" si="14"/>
        <v>3.6608433919156358E-3</v>
      </c>
      <c r="J138" s="13">
        <f t="shared" si="21"/>
        <v>0</v>
      </c>
      <c r="K138" s="13">
        <f t="shared" si="22"/>
        <v>1.9138755980861344E-2</v>
      </c>
      <c r="L138" s="13">
        <f t="shared" si="23"/>
        <v>1.4563106796116498E-2</v>
      </c>
      <c r="M138" s="13">
        <f t="shared" si="24"/>
        <v>1.4634146341463428E-2</v>
      </c>
      <c r="N138" s="13">
        <f t="shared" si="25"/>
        <v>1.4939309056956285E-2</v>
      </c>
      <c r="P138" s="2">
        <f t="shared" si="15"/>
        <v>1.3900212822529623E-2</v>
      </c>
      <c r="Q138" s="2">
        <f t="shared" si="16"/>
        <v>1.1001100110010986E-2</v>
      </c>
      <c r="R138" s="2">
        <f t="shared" si="17"/>
        <v>0</v>
      </c>
      <c r="S138" s="2">
        <f t="shared" si="18"/>
        <v>5.9837728194726214E-2</v>
      </c>
      <c r="T138" s="2">
        <f t="shared" si="19"/>
        <v>5.7985757884028599E-2</v>
      </c>
      <c r="U138" s="2">
        <f t="shared" si="20"/>
        <v>7.5173095944609303E-2</v>
      </c>
      <c r="X138" s="1">
        <v>40237</v>
      </c>
      <c r="Y138">
        <v>71.165099999999995</v>
      </c>
    </row>
    <row r="139" spans="1:25" x14ac:dyDescent="0.3">
      <c r="A139" s="1">
        <v>40268</v>
      </c>
      <c r="B139">
        <v>92.539400000000001</v>
      </c>
      <c r="C139">
        <v>93</v>
      </c>
      <c r="D139">
        <v>86.1</v>
      </c>
      <c r="E139">
        <v>101</v>
      </c>
      <c r="F139">
        <v>100.8</v>
      </c>
      <c r="G139">
        <v>102.7</v>
      </c>
      <c r="I139" s="13">
        <f t="shared" si="14"/>
        <v>6.9707112606476329E-3</v>
      </c>
      <c r="J139" s="13">
        <f t="shared" si="21"/>
        <v>1.196953210010876E-2</v>
      </c>
      <c r="K139" s="13">
        <f t="shared" si="22"/>
        <v>1.0563380281690016E-2</v>
      </c>
      <c r="L139" s="13">
        <f t="shared" si="23"/>
        <v>-3.349282296650713E-2</v>
      </c>
      <c r="M139" s="13">
        <f t="shared" si="24"/>
        <v>-3.0769230769230771E-2</v>
      </c>
      <c r="N139" s="13">
        <f t="shared" si="25"/>
        <v>-5.5197792088316433E-2</v>
      </c>
      <c r="P139" s="2">
        <f t="shared" si="15"/>
        <v>3.7538414621157035E-2</v>
      </c>
      <c r="Q139" s="2">
        <f t="shared" si="16"/>
        <v>4.2600896860986559E-2</v>
      </c>
      <c r="R139" s="2">
        <f t="shared" si="17"/>
        <v>3.3613445378151141E-2</v>
      </c>
      <c r="S139" s="2">
        <f t="shared" si="18"/>
        <v>1.1011011011010874E-2</v>
      </c>
      <c r="T139" s="2">
        <f t="shared" si="19"/>
        <v>1.306532663316573E-2</v>
      </c>
      <c r="U139" s="2">
        <f t="shared" si="20"/>
        <v>-4.8449612403100861E-3</v>
      </c>
      <c r="X139" s="1">
        <v>40268</v>
      </c>
      <c r="Y139">
        <v>71.808999999999997</v>
      </c>
    </row>
    <row r="140" spans="1:25" x14ac:dyDescent="0.3">
      <c r="A140" s="1">
        <v>40298</v>
      </c>
      <c r="B140">
        <v>92.927999999999997</v>
      </c>
      <c r="C140">
        <v>93.8</v>
      </c>
      <c r="D140">
        <v>86.7</v>
      </c>
      <c r="E140">
        <v>98</v>
      </c>
      <c r="F140">
        <v>98.3</v>
      </c>
      <c r="G140">
        <v>95.7</v>
      </c>
      <c r="I140" s="13">
        <f t="shared" si="14"/>
        <v>4.1992924095033413E-3</v>
      </c>
      <c r="J140" s="13">
        <f t="shared" si="21"/>
        <v>8.6021505376343566E-3</v>
      </c>
      <c r="K140" s="13">
        <f t="shared" si="22"/>
        <v>6.9686411149827432E-3</v>
      </c>
      <c r="L140" s="13">
        <f t="shared" si="23"/>
        <v>-2.9702970297029729E-2</v>
      </c>
      <c r="M140" s="13">
        <f t="shared" si="24"/>
        <v>-2.4801587301587324E-2</v>
      </c>
      <c r="N140" s="13">
        <f t="shared" si="25"/>
        <v>-6.8159688412852915E-2</v>
      </c>
      <c r="P140" s="2">
        <f t="shared" si="15"/>
        <v>5.1369196584136079E-2</v>
      </c>
      <c r="Q140" s="2">
        <f t="shared" si="16"/>
        <v>5.9887005649717384E-2</v>
      </c>
      <c r="R140" s="2">
        <f t="shared" si="17"/>
        <v>5.7317073170731758E-2</v>
      </c>
      <c r="S140" s="2">
        <f t="shared" si="18"/>
        <v>-1.5075376884422065E-2</v>
      </c>
      <c r="T140" s="2">
        <f t="shared" si="19"/>
        <v>-4.0526849037487711E-3</v>
      </c>
      <c r="U140" s="2">
        <f t="shared" si="20"/>
        <v>-9.2030360531309308E-2</v>
      </c>
      <c r="X140" s="1">
        <v>40298</v>
      </c>
      <c r="Y140">
        <v>72.2624</v>
      </c>
    </row>
    <row r="141" spans="1:25" x14ac:dyDescent="0.3">
      <c r="A141" s="1">
        <v>40329</v>
      </c>
      <c r="B141">
        <v>94.324399999999997</v>
      </c>
      <c r="C141">
        <v>95.2</v>
      </c>
      <c r="D141">
        <v>86.7</v>
      </c>
      <c r="E141">
        <v>102.1</v>
      </c>
      <c r="F141">
        <v>101.6</v>
      </c>
      <c r="G141">
        <v>105.6</v>
      </c>
      <c r="I141" s="13">
        <f t="shared" si="14"/>
        <v>1.5026687327823751E-2</v>
      </c>
      <c r="J141" s="13">
        <f t="shared" si="21"/>
        <v>1.4925373134328401E-2</v>
      </c>
      <c r="K141" s="13">
        <f t="shared" si="22"/>
        <v>0</v>
      </c>
      <c r="L141" s="13">
        <f t="shared" si="23"/>
        <v>4.1836734693877498E-2</v>
      </c>
      <c r="M141" s="13">
        <f t="shared" si="24"/>
        <v>3.3570701932858604E-2</v>
      </c>
      <c r="N141" s="13">
        <f t="shared" si="25"/>
        <v>0.10344827586206895</v>
      </c>
      <c r="P141" s="2">
        <f t="shared" si="15"/>
        <v>7.870323778853261E-2</v>
      </c>
      <c r="Q141" s="2">
        <f t="shared" si="16"/>
        <v>8.8000000000000078E-2</v>
      </c>
      <c r="R141" s="2">
        <f t="shared" si="17"/>
        <v>6.119951040391669E-2</v>
      </c>
      <c r="S141" s="2">
        <f t="shared" si="18"/>
        <v>4.0774719673802196E-2</v>
      </c>
      <c r="T141" s="2">
        <f t="shared" si="19"/>
        <v>3.9918116683725691E-2</v>
      </c>
      <c r="U141" s="2">
        <f t="shared" si="20"/>
        <v>4.658077304261643E-2</v>
      </c>
      <c r="X141" s="1">
        <v>40329</v>
      </c>
      <c r="Y141">
        <v>73.499300000000005</v>
      </c>
    </row>
    <row r="142" spans="1:25" x14ac:dyDescent="0.3">
      <c r="A142" s="1">
        <v>40359</v>
      </c>
      <c r="B142">
        <v>94.505600000000001</v>
      </c>
      <c r="C142">
        <v>95.1</v>
      </c>
      <c r="D142">
        <v>86.9</v>
      </c>
      <c r="E142">
        <v>104.1</v>
      </c>
      <c r="F142">
        <v>103.7</v>
      </c>
      <c r="G142">
        <v>106.7</v>
      </c>
      <c r="I142" s="13">
        <f t="shared" si="14"/>
        <v>1.9210299773972928E-3</v>
      </c>
      <c r="J142" s="13">
        <f t="shared" si="21"/>
        <v>-1.0504201680673342E-3</v>
      </c>
      <c r="K142" s="13">
        <f t="shared" si="22"/>
        <v>2.3068050749712743E-3</v>
      </c>
      <c r="L142" s="13">
        <f t="shared" si="23"/>
        <v>1.9588638589618013E-2</v>
      </c>
      <c r="M142" s="13">
        <f t="shared" si="24"/>
        <v>2.0669291338582862E-2</v>
      </c>
      <c r="N142" s="13">
        <f t="shared" si="25"/>
        <v>1.0416666666666741E-2</v>
      </c>
      <c r="P142" s="2">
        <f t="shared" si="15"/>
        <v>8.54602882903579E-2</v>
      </c>
      <c r="Q142" s="2">
        <f t="shared" si="16"/>
        <v>9.0596330275229286E-2</v>
      </c>
      <c r="R142" s="2">
        <f t="shared" si="17"/>
        <v>6.7567567567567544E-2</v>
      </c>
      <c r="S142" s="2">
        <f t="shared" si="18"/>
        <v>7.0987654320987525E-2</v>
      </c>
      <c r="T142" s="2">
        <f t="shared" si="19"/>
        <v>7.5726141078838127E-2</v>
      </c>
      <c r="U142" s="2">
        <f t="shared" si="20"/>
        <v>2.6948989412896918E-2</v>
      </c>
      <c r="X142" s="1">
        <v>40359</v>
      </c>
      <c r="Y142">
        <v>73.784400000000005</v>
      </c>
    </row>
    <row r="143" spans="1:25" x14ac:dyDescent="0.3">
      <c r="A143" s="1">
        <v>40390</v>
      </c>
      <c r="B143">
        <v>94.941699999999997</v>
      </c>
      <c r="C143">
        <v>95.7</v>
      </c>
      <c r="D143">
        <v>87.5</v>
      </c>
      <c r="E143">
        <v>103.2</v>
      </c>
      <c r="F143">
        <v>102.9</v>
      </c>
      <c r="G143">
        <v>105.7</v>
      </c>
      <c r="I143" s="13">
        <f t="shared" si="14"/>
        <v>4.6145413605118701E-3</v>
      </c>
      <c r="J143" s="13">
        <f t="shared" si="21"/>
        <v>6.3091482649844099E-3</v>
      </c>
      <c r="K143" s="13">
        <f t="shared" si="22"/>
        <v>6.9044879171460405E-3</v>
      </c>
      <c r="L143" s="13">
        <f t="shared" si="23"/>
        <v>-8.6455331412103043E-3</v>
      </c>
      <c r="M143" s="13">
        <f t="shared" si="24"/>
        <v>-7.7145612343297865E-3</v>
      </c>
      <c r="N143" s="13">
        <f t="shared" si="25"/>
        <v>-9.3720712277413076E-3</v>
      </c>
      <c r="P143" s="2">
        <f t="shared" si="15"/>
        <v>7.9115945488230421E-2</v>
      </c>
      <c r="Q143" s="2">
        <f t="shared" si="16"/>
        <v>8.257918552036192E-2</v>
      </c>
      <c r="R143" s="2">
        <f t="shared" si="17"/>
        <v>6.3183475091129981E-2</v>
      </c>
      <c r="S143" s="2">
        <f t="shared" si="18"/>
        <v>7.4999999999999956E-2</v>
      </c>
      <c r="T143" s="2">
        <f t="shared" si="19"/>
        <v>8.4299262381454243E-2</v>
      </c>
      <c r="U143" s="2">
        <f t="shared" si="20"/>
        <v>1.2452107279693481E-2</v>
      </c>
      <c r="X143" s="1">
        <v>40390</v>
      </c>
      <c r="Y143">
        <v>74.257000000000005</v>
      </c>
    </row>
    <row r="144" spans="1:25" x14ac:dyDescent="0.3">
      <c r="A144" s="1">
        <v>40421</v>
      </c>
      <c r="B144">
        <v>95.338499999999996</v>
      </c>
      <c r="C144">
        <v>95.9</v>
      </c>
      <c r="D144">
        <v>88.8</v>
      </c>
      <c r="E144">
        <v>103.5</v>
      </c>
      <c r="F144">
        <v>103</v>
      </c>
      <c r="G144">
        <v>106.7</v>
      </c>
      <c r="I144" s="13">
        <f t="shared" si="14"/>
        <v>4.179406941312358E-3</v>
      </c>
      <c r="J144" s="13">
        <f t="shared" si="21"/>
        <v>2.089864158829613E-3</v>
      </c>
      <c r="K144" s="13">
        <f t="shared" si="22"/>
        <v>1.4857142857142902E-2</v>
      </c>
      <c r="L144" s="13">
        <f t="shared" si="23"/>
        <v>2.9069767441860517E-3</v>
      </c>
      <c r="M144" s="13">
        <f t="shared" si="24"/>
        <v>9.7181729834794339E-4</v>
      </c>
      <c r="N144" s="13">
        <f t="shared" si="25"/>
        <v>9.4607379375590828E-3</v>
      </c>
      <c r="P144" s="2">
        <f t="shared" si="15"/>
        <v>7.1780280461455126E-2</v>
      </c>
      <c r="Q144" s="2">
        <f t="shared" si="16"/>
        <v>7.2706935123042493E-2</v>
      </c>
      <c r="R144" s="2">
        <f t="shared" si="17"/>
        <v>6.8592057761732939E-2</v>
      </c>
      <c r="S144" s="2">
        <f t="shared" si="18"/>
        <v>6.7010309278350499E-2</v>
      </c>
      <c r="T144" s="2">
        <f t="shared" si="19"/>
        <v>7.2916666666666741E-2</v>
      </c>
      <c r="U144" s="2">
        <f t="shared" si="20"/>
        <v>2.3010546500479512E-2</v>
      </c>
      <c r="X144" s="1">
        <v>40421</v>
      </c>
      <c r="Y144">
        <v>74.686700000000002</v>
      </c>
    </row>
    <row r="145" spans="1:25" x14ac:dyDescent="0.3">
      <c r="A145" s="1">
        <v>40451</v>
      </c>
      <c r="B145">
        <v>95.606300000000005</v>
      </c>
      <c r="C145">
        <v>95.9</v>
      </c>
      <c r="D145">
        <v>90.1</v>
      </c>
      <c r="E145">
        <v>103.6</v>
      </c>
      <c r="F145">
        <v>103.2</v>
      </c>
      <c r="G145">
        <v>107</v>
      </c>
      <c r="I145" s="13">
        <f t="shared" si="14"/>
        <v>2.8089386764005297E-3</v>
      </c>
      <c r="J145" s="13">
        <f t="shared" si="21"/>
        <v>0</v>
      </c>
      <c r="K145" s="13">
        <f t="shared" si="22"/>
        <v>1.4639639639639546E-2</v>
      </c>
      <c r="L145" s="13">
        <f t="shared" si="23"/>
        <v>9.6618357487909812E-4</v>
      </c>
      <c r="M145" s="13">
        <f t="shared" si="24"/>
        <v>1.9417475728156219E-3</v>
      </c>
      <c r="N145" s="13">
        <f t="shared" si="25"/>
        <v>2.81162136832247E-3</v>
      </c>
      <c r="P145" s="2">
        <f t="shared" si="15"/>
        <v>6.6761954812888158E-2</v>
      </c>
      <c r="Q145" s="2">
        <f t="shared" si="16"/>
        <v>6.4372918978912397E-2</v>
      </c>
      <c r="R145" s="2">
        <f t="shared" si="17"/>
        <v>8.4235860409145547E-2</v>
      </c>
      <c r="S145" s="2">
        <f t="shared" si="18"/>
        <v>5.6065239551478019E-2</v>
      </c>
      <c r="T145" s="2">
        <f t="shared" si="19"/>
        <v>6.1728395061728447E-2</v>
      </c>
      <c r="U145" s="2">
        <f t="shared" si="20"/>
        <v>2.0019065776930356E-2</v>
      </c>
      <c r="X145" s="1">
        <v>40451</v>
      </c>
      <c r="Y145">
        <v>74.999700000000004</v>
      </c>
    </row>
    <row r="146" spans="1:25" x14ac:dyDescent="0.3">
      <c r="A146" s="1">
        <v>40482</v>
      </c>
      <c r="B146">
        <v>95.378500000000003</v>
      </c>
      <c r="C146">
        <v>96.1</v>
      </c>
      <c r="D146">
        <v>90.2</v>
      </c>
      <c r="E146">
        <v>100.1</v>
      </c>
      <c r="F146">
        <v>99.7</v>
      </c>
      <c r="G146">
        <v>102.6</v>
      </c>
      <c r="I146" s="13">
        <f t="shared" si="14"/>
        <v>-2.3826881701310976E-3</v>
      </c>
      <c r="J146" s="13">
        <f t="shared" si="21"/>
        <v>2.085505735140547E-3</v>
      </c>
      <c r="K146" s="13">
        <f t="shared" si="22"/>
        <v>1.1098779134295356E-3</v>
      </c>
      <c r="L146" s="13">
        <f t="shared" si="23"/>
        <v>-3.3783783783783772E-2</v>
      </c>
      <c r="M146" s="13">
        <f t="shared" si="24"/>
        <v>-3.3914728682170492E-2</v>
      </c>
      <c r="N146" s="13">
        <f t="shared" si="25"/>
        <v>-4.1121495327102853E-2</v>
      </c>
      <c r="P146" s="2">
        <f t="shared" si="15"/>
        <v>6.0779459392127588E-2</v>
      </c>
      <c r="Q146" s="2">
        <f t="shared" si="16"/>
        <v>6.4230343300110793E-2</v>
      </c>
      <c r="R146" s="2">
        <f t="shared" si="17"/>
        <v>9.0689238210398981E-2</v>
      </c>
      <c r="S146" s="2">
        <f t="shared" si="18"/>
        <v>-1.9940179461614971E-3</v>
      </c>
      <c r="T146" s="2">
        <f t="shared" si="19"/>
        <v>1.3211382113821113E-2</v>
      </c>
      <c r="U146" s="2">
        <f t="shared" si="20"/>
        <v>-0.10157618213660258</v>
      </c>
      <c r="X146" s="1">
        <v>40482</v>
      </c>
      <c r="Y146">
        <v>74.908500000000004</v>
      </c>
    </row>
    <row r="147" spans="1:25" x14ac:dyDescent="0.3">
      <c r="A147" s="1">
        <v>40512</v>
      </c>
      <c r="B147">
        <v>95.416300000000007</v>
      </c>
      <c r="C147">
        <v>96.1</v>
      </c>
      <c r="D147">
        <v>89.5</v>
      </c>
      <c r="E147">
        <v>101.5</v>
      </c>
      <c r="F147">
        <v>100.8</v>
      </c>
      <c r="G147">
        <v>106.7</v>
      </c>
      <c r="I147" s="13">
        <f t="shared" ref="I147:I196" si="26">B147/B146-1</f>
        <v>3.9631573153275923E-4</v>
      </c>
      <c r="J147" s="13">
        <f t="shared" si="21"/>
        <v>0</v>
      </c>
      <c r="K147" s="13">
        <f t="shared" si="22"/>
        <v>-7.7605321507761005E-3</v>
      </c>
      <c r="L147" s="13">
        <f t="shared" si="23"/>
        <v>1.3986013986013957E-2</v>
      </c>
      <c r="M147" s="13">
        <f t="shared" si="24"/>
        <v>1.1033099297893534E-2</v>
      </c>
      <c r="N147" s="13">
        <f t="shared" si="25"/>
        <v>3.9961013645224197E-2</v>
      </c>
      <c r="P147" s="2">
        <f t="shared" si="15"/>
        <v>5.6880122196118599E-2</v>
      </c>
      <c r="Q147" s="2">
        <f t="shared" si="16"/>
        <v>5.3728070175438569E-2</v>
      </c>
      <c r="R147" s="2">
        <f t="shared" si="17"/>
        <v>8.2224909310761651E-2</v>
      </c>
      <c r="S147" s="2">
        <f t="shared" si="18"/>
        <v>4.3165467625899234E-2</v>
      </c>
      <c r="T147" s="2">
        <f t="shared" si="19"/>
        <v>3.0674846625766916E-2</v>
      </c>
      <c r="U147" s="2">
        <f t="shared" si="20"/>
        <v>0.13752665245202556</v>
      </c>
      <c r="X147" s="1">
        <v>40512</v>
      </c>
      <c r="Y147">
        <v>75.010099999999994</v>
      </c>
    </row>
    <row r="148" spans="1:25" x14ac:dyDescent="0.3">
      <c r="A148" s="1">
        <v>40543</v>
      </c>
      <c r="B148">
        <v>96.244399999999999</v>
      </c>
      <c r="C148">
        <v>96.5</v>
      </c>
      <c r="D148">
        <v>89.9</v>
      </c>
      <c r="E148">
        <v>106.7</v>
      </c>
      <c r="F148">
        <v>105.2</v>
      </c>
      <c r="G148">
        <v>119.1</v>
      </c>
      <c r="I148" s="13">
        <f t="shared" si="26"/>
        <v>8.6788106434643186E-3</v>
      </c>
      <c r="J148" s="13">
        <f t="shared" si="21"/>
        <v>4.1623309053069324E-3</v>
      </c>
      <c r="K148" s="13">
        <f t="shared" si="22"/>
        <v>4.4692737430167551E-3</v>
      </c>
      <c r="L148" s="13">
        <f t="shared" si="23"/>
        <v>5.123152709359613E-2</v>
      </c>
      <c r="M148" s="13">
        <f t="shared" si="24"/>
        <v>4.3650793650793718E-2</v>
      </c>
      <c r="N148" s="13">
        <f t="shared" si="25"/>
        <v>0.11621368322399239</v>
      </c>
      <c r="P148" s="2">
        <f t="shared" si="15"/>
        <v>6.3162720308417963E-2</v>
      </c>
      <c r="Q148" s="2">
        <f t="shared" si="16"/>
        <v>6.0439560439560447E-2</v>
      </c>
      <c r="R148" s="2">
        <f t="shared" si="17"/>
        <v>9.7680097680097777E-2</v>
      </c>
      <c r="S148" s="2">
        <f t="shared" si="18"/>
        <v>4.0975609756097597E-2</v>
      </c>
      <c r="T148" s="2">
        <f t="shared" si="19"/>
        <v>3.2384690873405342E-2</v>
      </c>
      <c r="U148" s="2">
        <f t="shared" si="20"/>
        <v>0.10687732342007439</v>
      </c>
      <c r="X148" s="1">
        <v>40543</v>
      </c>
      <c r="Y148">
        <v>75.717399999999998</v>
      </c>
    </row>
    <row r="149" spans="1:25" x14ac:dyDescent="0.3">
      <c r="A149" s="1">
        <v>40574</v>
      </c>
      <c r="B149">
        <v>96.145399999999995</v>
      </c>
      <c r="C149">
        <v>96.7</v>
      </c>
      <c r="D149">
        <v>89.8</v>
      </c>
      <c r="E149">
        <v>104.4</v>
      </c>
      <c r="F149">
        <v>103.5</v>
      </c>
      <c r="G149">
        <v>111.7</v>
      </c>
      <c r="I149" s="13">
        <f t="shared" si="26"/>
        <v>-1.0286312762093353E-3</v>
      </c>
      <c r="J149" s="13">
        <f t="shared" si="21"/>
        <v>2.0725388601037231E-3</v>
      </c>
      <c r="K149" s="13">
        <f t="shared" si="22"/>
        <v>-1.1123470522803602E-3</v>
      </c>
      <c r="L149" s="13">
        <f t="shared" si="23"/>
        <v>-2.1555763823805085E-2</v>
      </c>
      <c r="M149" s="13">
        <f t="shared" si="24"/>
        <v>-1.6159695817490549E-2</v>
      </c>
      <c r="N149" s="13">
        <f t="shared" si="25"/>
        <v>-6.2132661628883201E-2</v>
      </c>
      <c r="P149" s="2">
        <f t="shared" si="15"/>
        <v>5.0039535361213527E-2</v>
      </c>
      <c r="Q149" s="2">
        <f t="shared" si="16"/>
        <v>5.2230685527747456E-2</v>
      </c>
      <c r="R149" s="2">
        <f t="shared" si="17"/>
        <v>7.416267942583743E-2</v>
      </c>
      <c r="S149" s="2">
        <f t="shared" si="18"/>
        <v>1.3592233009708687E-2</v>
      </c>
      <c r="T149" s="2">
        <f t="shared" si="19"/>
        <v>9.7560975609756184E-3</v>
      </c>
      <c r="U149" s="2">
        <f t="shared" si="20"/>
        <v>4.2950513538748902E-2</v>
      </c>
      <c r="X149" s="1">
        <v>40574</v>
      </c>
      <c r="Y149">
        <v>75.679900000000004</v>
      </c>
    </row>
    <row r="150" spans="1:25" x14ac:dyDescent="0.3">
      <c r="A150" s="1">
        <v>40602</v>
      </c>
      <c r="B150">
        <v>95.723500000000001</v>
      </c>
      <c r="C150">
        <v>96.7</v>
      </c>
      <c r="D150">
        <v>87.9</v>
      </c>
      <c r="E150">
        <v>102.8</v>
      </c>
      <c r="F150">
        <v>102.2</v>
      </c>
      <c r="G150">
        <v>106.9</v>
      </c>
      <c r="I150" s="13">
        <f t="shared" si="26"/>
        <v>-4.3881454546966792E-3</v>
      </c>
      <c r="J150" s="13">
        <f t="shared" si="21"/>
        <v>0</v>
      </c>
      <c r="K150" s="13">
        <f t="shared" si="22"/>
        <v>-2.1158129175946505E-2</v>
      </c>
      <c r="L150" s="13">
        <f t="shared" si="23"/>
        <v>-1.5325670498084421E-2</v>
      </c>
      <c r="M150" s="13">
        <f t="shared" si="24"/>
        <v>-1.2560386473429941E-2</v>
      </c>
      <c r="N150" s="13">
        <f t="shared" si="25"/>
        <v>-4.297224709042069E-2</v>
      </c>
      <c r="P150" s="2">
        <f t="shared" si="15"/>
        <v>4.161860655416616E-2</v>
      </c>
      <c r="Q150" s="2">
        <f t="shared" si="16"/>
        <v>5.2230685527747456E-2</v>
      </c>
      <c r="R150" s="2">
        <f t="shared" si="17"/>
        <v>3.1690140845070491E-2</v>
      </c>
      <c r="S150" s="2">
        <f t="shared" si="18"/>
        <v>-1.6267942583732098E-2</v>
      </c>
      <c r="T150" s="2">
        <f t="shared" si="19"/>
        <v>-1.7307692307692246E-2</v>
      </c>
      <c r="U150" s="2">
        <f t="shared" si="20"/>
        <v>-1.6559337626494863E-2</v>
      </c>
      <c r="X150" s="1">
        <v>40602</v>
      </c>
      <c r="Y150">
        <v>75.37</v>
      </c>
    </row>
    <row r="151" spans="1:25" x14ac:dyDescent="0.3">
      <c r="A151" s="1">
        <v>40633</v>
      </c>
      <c r="B151">
        <v>96.644499999999994</v>
      </c>
      <c r="C151">
        <v>97.3</v>
      </c>
      <c r="D151">
        <v>91.1</v>
      </c>
      <c r="E151">
        <v>102.3</v>
      </c>
      <c r="F151">
        <v>101.8</v>
      </c>
      <c r="G151">
        <v>106.3</v>
      </c>
      <c r="I151" s="13">
        <f t="shared" si="26"/>
        <v>9.6214618144969677E-3</v>
      </c>
      <c r="J151" s="13">
        <f t="shared" si="21"/>
        <v>6.2047569803516112E-3</v>
      </c>
      <c r="K151" s="13">
        <f t="shared" si="22"/>
        <v>3.6405005688282088E-2</v>
      </c>
      <c r="L151" s="13">
        <f t="shared" si="23"/>
        <v>-4.8638132295719672E-3</v>
      </c>
      <c r="M151" s="13">
        <f t="shared" si="24"/>
        <v>-3.9138943248533398E-3</v>
      </c>
      <c r="N151" s="13">
        <f t="shared" si="25"/>
        <v>-5.6127221702526597E-3</v>
      </c>
      <c r="P151" s="2">
        <f t="shared" si="15"/>
        <v>4.4360564256954227E-2</v>
      </c>
      <c r="Q151" s="2">
        <f t="shared" si="16"/>
        <v>4.6236559139784861E-2</v>
      </c>
      <c r="R151" s="2">
        <f t="shared" si="17"/>
        <v>5.8072009291521454E-2</v>
      </c>
      <c r="S151" s="2">
        <f t="shared" si="18"/>
        <v>1.2871287128712883E-2</v>
      </c>
      <c r="T151" s="2">
        <f t="shared" si="19"/>
        <v>9.9206349206348854E-3</v>
      </c>
      <c r="U151" s="2">
        <f t="shared" si="20"/>
        <v>3.5053554040895829E-2</v>
      </c>
      <c r="X151" s="1">
        <v>40633</v>
      </c>
      <c r="Y151">
        <v>76.100499999999997</v>
      </c>
    </row>
    <row r="152" spans="1:25" x14ac:dyDescent="0.3">
      <c r="A152" s="1">
        <v>40663</v>
      </c>
      <c r="B152">
        <v>96.2727</v>
      </c>
      <c r="C152">
        <v>96.7</v>
      </c>
      <c r="D152">
        <v>91.6</v>
      </c>
      <c r="E152">
        <v>102</v>
      </c>
      <c r="F152">
        <v>101.7</v>
      </c>
      <c r="G152">
        <v>104.6</v>
      </c>
      <c r="I152" s="13">
        <f t="shared" si="26"/>
        <v>-3.8470890738737662E-3</v>
      </c>
      <c r="J152" s="13">
        <f t="shared" si="21"/>
        <v>-6.1664953751283669E-3</v>
      </c>
      <c r="K152" s="13">
        <f t="shared" si="22"/>
        <v>5.4884742041712009E-3</v>
      </c>
      <c r="L152" s="13">
        <f t="shared" si="23"/>
        <v>-2.9325513196480912E-3</v>
      </c>
      <c r="M152" s="13">
        <f t="shared" si="24"/>
        <v>-9.8231827111983083E-4</v>
      </c>
      <c r="N152" s="13">
        <f t="shared" si="25"/>
        <v>-1.5992474129821299E-2</v>
      </c>
      <c r="P152" s="2">
        <f t="shared" si="15"/>
        <v>3.5992381198347134E-2</v>
      </c>
      <c r="Q152" s="2">
        <f t="shared" si="16"/>
        <v>3.0916844349680339E-2</v>
      </c>
      <c r="R152" s="2">
        <f t="shared" si="17"/>
        <v>5.6516724336793445E-2</v>
      </c>
      <c r="S152" s="2">
        <f t="shared" si="18"/>
        <v>4.081632653061229E-2</v>
      </c>
      <c r="T152" s="2">
        <f t="shared" si="19"/>
        <v>3.4587995930824178E-2</v>
      </c>
      <c r="U152" s="2">
        <f t="shared" si="20"/>
        <v>9.2998955067920441E-2</v>
      </c>
      <c r="X152" s="1">
        <v>40663</v>
      </c>
      <c r="Y152">
        <v>75.796400000000006</v>
      </c>
    </row>
    <row r="153" spans="1:25" x14ac:dyDescent="0.3">
      <c r="A153" s="1">
        <v>40694</v>
      </c>
      <c r="B153">
        <v>96.487099999999998</v>
      </c>
      <c r="C153">
        <v>96.8</v>
      </c>
      <c r="D153">
        <v>92.6</v>
      </c>
      <c r="E153">
        <v>101.5</v>
      </c>
      <c r="F153">
        <v>100.5</v>
      </c>
      <c r="G153">
        <v>109.1</v>
      </c>
      <c r="I153" s="13">
        <f t="shared" si="26"/>
        <v>2.2270072408896446E-3</v>
      </c>
      <c r="J153" s="13">
        <f t="shared" si="21"/>
        <v>1.0341261633919352E-3</v>
      </c>
      <c r="K153" s="13">
        <f t="shared" si="22"/>
        <v>1.0917030567685559E-2</v>
      </c>
      <c r="L153" s="13">
        <f t="shared" si="23"/>
        <v>-4.9019607843137081E-3</v>
      </c>
      <c r="M153" s="13">
        <f t="shared" si="24"/>
        <v>-1.179941002949858E-2</v>
      </c>
      <c r="N153" s="13">
        <f t="shared" si="25"/>
        <v>4.3021032504780177E-2</v>
      </c>
      <c r="P153" s="2">
        <f t="shared" si="15"/>
        <v>2.2928319713668932E-2</v>
      </c>
      <c r="Q153" s="2">
        <f t="shared" si="16"/>
        <v>1.6806722689075571E-2</v>
      </c>
      <c r="R153" s="2">
        <f t="shared" si="17"/>
        <v>6.8050749711649372E-2</v>
      </c>
      <c r="S153" s="2">
        <f t="shared" si="18"/>
        <v>-5.8765915768853594E-3</v>
      </c>
      <c r="T153" s="2">
        <f t="shared" si="19"/>
        <v>-1.0826771653543288E-2</v>
      </c>
      <c r="U153" s="2">
        <f t="shared" si="20"/>
        <v>3.3143939393939448E-2</v>
      </c>
      <c r="X153" s="1">
        <v>40694</v>
      </c>
      <c r="Y153">
        <v>75.935900000000004</v>
      </c>
    </row>
    <row r="154" spans="1:25" x14ac:dyDescent="0.3">
      <c r="A154" s="1">
        <v>40724</v>
      </c>
      <c r="B154">
        <v>96.715000000000003</v>
      </c>
      <c r="C154">
        <v>96.9</v>
      </c>
      <c r="D154">
        <v>93</v>
      </c>
      <c r="E154">
        <v>102.6</v>
      </c>
      <c r="F154">
        <v>102.2</v>
      </c>
      <c r="G154">
        <v>106</v>
      </c>
      <c r="I154" s="13">
        <f t="shared" si="26"/>
        <v>2.3619737768054705E-3</v>
      </c>
      <c r="J154" s="13">
        <f t="shared" si="21"/>
        <v>1.0330578512398603E-3</v>
      </c>
      <c r="K154" s="13">
        <f t="shared" si="22"/>
        <v>4.3196544276458138E-3</v>
      </c>
      <c r="L154" s="13">
        <f t="shared" si="23"/>
        <v>1.0837438423645374E-2</v>
      </c>
      <c r="M154" s="13">
        <f t="shared" si="24"/>
        <v>1.6915422885572129E-2</v>
      </c>
      <c r="N154" s="13">
        <f t="shared" si="25"/>
        <v>-2.8414298808432603E-2</v>
      </c>
      <c r="P154" s="2">
        <f t="shared" si="15"/>
        <v>2.3378508786780827E-2</v>
      </c>
      <c r="Q154" s="2">
        <f t="shared" si="16"/>
        <v>1.8927444794952786E-2</v>
      </c>
      <c r="R154" s="2">
        <f t="shared" si="17"/>
        <v>7.0195627157652485E-2</v>
      </c>
      <c r="S154" s="2">
        <f t="shared" si="18"/>
        <v>-1.4409221902017322E-2</v>
      </c>
      <c r="T154" s="2">
        <f t="shared" si="19"/>
        <v>-1.4464802314368419E-2</v>
      </c>
      <c r="U154" s="2">
        <f t="shared" si="20"/>
        <v>-6.5604498594189486E-3</v>
      </c>
      <c r="X154" s="1">
        <v>40724</v>
      </c>
      <c r="Y154">
        <v>76.068100000000001</v>
      </c>
    </row>
    <row r="155" spans="1:25" x14ac:dyDescent="0.3">
      <c r="A155" s="1">
        <v>40755</v>
      </c>
      <c r="B155">
        <v>97.131699999999995</v>
      </c>
      <c r="C155">
        <v>97.4</v>
      </c>
      <c r="D155">
        <v>92.5</v>
      </c>
      <c r="E155">
        <v>104.3</v>
      </c>
      <c r="F155">
        <v>103.9</v>
      </c>
      <c r="G155">
        <v>107.5</v>
      </c>
      <c r="I155" s="13">
        <f t="shared" si="26"/>
        <v>4.3085353874785515E-3</v>
      </c>
      <c r="J155" s="13">
        <f t="shared" si="21"/>
        <v>5.1599587203301489E-3</v>
      </c>
      <c r="K155" s="13">
        <f t="shared" si="22"/>
        <v>-5.3763440860215006E-3</v>
      </c>
      <c r="L155" s="13">
        <f t="shared" si="23"/>
        <v>1.6569200779727122E-2</v>
      </c>
      <c r="M155" s="13">
        <f t="shared" si="24"/>
        <v>1.6634050880626194E-2</v>
      </c>
      <c r="N155" s="13">
        <f t="shared" si="25"/>
        <v>1.4150943396226356E-2</v>
      </c>
      <c r="P155" s="2">
        <f t="shared" si="15"/>
        <v>2.306678730210221E-2</v>
      </c>
      <c r="Q155" s="2">
        <f t="shared" si="16"/>
        <v>1.7763845350052376E-2</v>
      </c>
      <c r="R155" s="2">
        <f t="shared" si="17"/>
        <v>5.7142857142857162E-2</v>
      </c>
      <c r="S155" s="2">
        <f t="shared" si="18"/>
        <v>1.0658914728682189E-2</v>
      </c>
      <c r="T155" s="2">
        <f t="shared" si="19"/>
        <v>9.7181729834792119E-3</v>
      </c>
      <c r="U155" s="2">
        <f t="shared" si="20"/>
        <v>1.7029328287606393E-2</v>
      </c>
      <c r="X155" s="1">
        <v>40755</v>
      </c>
      <c r="Y155">
        <v>76.331599999999995</v>
      </c>
    </row>
    <row r="156" spans="1:25" x14ac:dyDescent="0.3">
      <c r="A156" s="1">
        <v>40786</v>
      </c>
      <c r="B156">
        <v>97.702699999999993</v>
      </c>
      <c r="C156">
        <v>97.7</v>
      </c>
      <c r="D156">
        <v>94.2</v>
      </c>
      <c r="E156">
        <v>104.3</v>
      </c>
      <c r="F156">
        <v>103.7</v>
      </c>
      <c r="G156">
        <v>108.5</v>
      </c>
      <c r="I156" s="13">
        <f t="shared" si="26"/>
        <v>5.8786163528488089E-3</v>
      </c>
      <c r="J156" s="13">
        <f t="shared" si="21"/>
        <v>3.0800821355236874E-3</v>
      </c>
      <c r="K156" s="13">
        <f t="shared" si="22"/>
        <v>1.8378378378378413E-2</v>
      </c>
      <c r="L156" s="13">
        <f t="shared" si="23"/>
        <v>0</v>
      </c>
      <c r="M156" s="13">
        <f t="shared" si="24"/>
        <v>-1.9249278152069227E-3</v>
      </c>
      <c r="N156" s="13">
        <f t="shared" si="25"/>
        <v>9.302325581395321E-3</v>
      </c>
      <c r="P156" s="2">
        <f t="shared" si="15"/>
        <v>2.479795675409191E-2</v>
      </c>
      <c r="Q156" s="2">
        <f t="shared" si="16"/>
        <v>1.8769551616266922E-2</v>
      </c>
      <c r="R156" s="2">
        <f t="shared" si="17"/>
        <v>6.0810810810810967E-2</v>
      </c>
      <c r="S156" s="2">
        <f t="shared" si="18"/>
        <v>7.7294685990338952E-3</v>
      </c>
      <c r="T156" s="2">
        <f t="shared" si="19"/>
        <v>6.7961165048544547E-3</v>
      </c>
      <c r="U156" s="2">
        <f t="shared" si="20"/>
        <v>1.6869728209934376E-2</v>
      </c>
      <c r="X156" s="1">
        <v>40786</v>
      </c>
      <c r="Y156">
        <v>76.700400000000002</v>
      </c>
    </row>
    <row r="157" spans="1:25" x14ac:dyDescent="0.3">
      <c r="A157" s="1">
        <v>40816</v>
      </c>
      <c r="B157">
        <v>97.628799999999998</v>
      </c>
      <c r="C157">
        <v>98</v>
      </c>
      <c r="D157">
        <v>93.5</v>
      </c>
      <c r="E157">
        <v>102.5</v>
      </c>
      <c r="F157">
        <v>101.9</v>
      </c>
      <c r="G157">
        <v>107.2</v>
      </c>
      <c r="I157" s="13">
        <f t="shared" si="26"/>
        <v>-7.5637623115831776E-4</v>
      </c>
      <c r="J157" s="13">
        <f t="shared" si="21"/>
        <v>3.0706243602864891E-3</v>
      </c>
      <c r="K157" s="13">
        <f t="shared" si="22"/>
        <v>-7.4309978768577478E-3</v>
      </c>
      <c r="L157" s="13">
        <f t="shared" si="23"/>
        <v>-1.7257909875359467E-2</v>
      </c>
      <c r="M157" s="13">
        <f t="shared" si="24"/>
        <v>-1.7357762777241992E-2</v>
      </c>
      <c r="N157" s="13">
        <f t="shared" si="25"/>
        <v>-1.1981566820276512E-2</v>
      </c>
      <c r="P157" s="2">
        <f t="shared" si="15"/>
        <v>2.1154463670281176E-2</v>
      </c>
      <c r="Q157" s="2">
        <f t="shared" si="16"/>
        <v>2.1897810218977964E-2</v>
      </c>
      <c r="R157" s="2">
        <f t="shared" si="17"/>
        <v>3.7735849056603765E-2</v>
      </c>
      <c r="S157" s="2">
        <f t="shared" si="18"/>
        <v>-1.0617760617760541E-2</v>
      </c>
      <c r="T157" s="2">
        <f t="shared" si="19"/>
        <v>-1.2596899224806224E-2</v>
      </c>
      <c r="U157" s="2">
        <f t="shared" si="20"/>
        <v>1.8691588785046953E-3</v>
      </c>
      <c r="X157" s="1">
        <v>40816</v>
      </c>
      <c r="Y157">
        <v>76.549899999999994</v>
      </c>
    </row>
    <row r="158" spans="1:25" x14ac:dyDescent="0.3">
      <c r="A158" s="1">
        <v>40847</v>
      </c>
      <c r="B158">
        <v>98.322400000000002</v>
      </c>
      <c r="C158">
        <v>98.6</v>
      </c>
      <c r="D158">
        <v>95.7</v>
      </c>
      <c r="E158">
        <v>101.1</v>
      </c>
      <c r="F158">
        <v>100.2</v>
      </c>
      <c r="G158">
        <v>108.5</v>
      </c>
      <c r="I158" s="13">
        <f t="shared" si="26"/>
        <v>7.1044609787276336E-3</v>
      </c>
      <c r="J158" s="13">
        <f t="shared" si="21"/>
        <v>6.1224489795916881E-3</v>
      </c>
      <c r="K158" s="13">
        <f t="shared" si="22"/>
        <v>2.3529411764706021E-2</v>
      </c>
      <c r="L158" s="13">
        <f t="shared" si="23"/>
        <v>-1.3658536585365866E-2</v>
      </c>
      <c r="M158" s="13">
        <f t="shared" si="24"/>
        <v>-1.6683022571148176E-2</v>
      </c>
      <c r="N158" s="13">
        <f t="shared" si="25"/>
        <v>1.2126865671641784E-2</v>
      </c>
      <c r="P158" s="2">
        <f t="shared" ref="P158:P197" si="27">B158/B146-1</f>
        <v>3.0865446615327308E-2</v>
      </c>
      <c r="Q158" s="2">
        <f t="shared" ref="Q158:Q197" si="28">C158/C146-1</f>
        <v>2.6014568158168494E-2</v>
      </c>
      <c r="R158" s="2">
        <f t="shared" ref="R158:R197" si="29">D158/D146-1</f>
        <v>6.0975609756097615E-2</v>
      </c>
      <c r="S158" s="2">
        <f t="shared" ref="S158:S197" si="30">E158/E146-1</f>
        <v>9.9900099900100958E-3</v>
      </c>
      <c r="T158" s="2">
        <f t="shared" ref="T158:T197" si="31">F158/F146-1</f>
        <v>5.015045135406293E-3</v>
      </c>
      <c r="U158" s="2">
        <f t="shared" ref="U158:U197" si="32">G158/G146-1</f>
        <v>5.7504873294347059E-2</v>
      </c>
      <c r="X158" s="1">
        <v>40847</v>
      </c>
      <c r="Y158">
        <v>76.9893</v>
      </c>
    </row>
    <row r="159" spans="1:25" x14ac:dyDescent="0.3">
      <c r="A159" s="1">
        <v>40877</v>
      </c>
      <c r="B159">
        <v>98.197900000000004</v>
      </c>
      <c r="C159">
        <v>98.3</v>
      </c>
      <c r="D159">
        <v>96.7</v>
      </c>
      <c r="E159">
        <v>100.6</v>
      </c>
      <c r="F159">
        <v>100.6</v>
      </c>
      <c r="G159">
        <v>100.5</v>
      </c>
      <c r="I159" s="13">
        <f t="shared" si="26"/>
        <v>-1.2662424839100517E-3</v>
      </c>
      <c r="J159" s="13">
        <f t="shared" si="21"/>
        <v>-3.0425963488843744E-3</v>
      </c>
      <c r="K159" s="13">
        <f t="shared" si="22"/>
        <v>1.0449320794148287E-2</v>
      </c>
      <c r="L159" s="13">
        <f t="shared" si="23"/>
        <v>-4.9455984174084922E-3</v>
      </c>
      <c r="M159" s="13">
        <f t="shared" si="24"/>
        <v>3.9920159680637557E-3</v>
      </c>
      <c r="N159" s="13">
        <f t="shared" si="25"/>
        <v>-7.373271889400923E-2</v>
      </c>
      <c r="P159" s="2">
        <f t="shared" si="27"/>
        <v>2.9152251764111625E-2</v>
      </c>
      <c r="Q159" s="2">
        <f t="shared" si="28"/>
        <v>2.2892819979188461E-2</v>
      </c>
      <c r="R159" s="2">
        <f t="shared" si="29"/>
        <v>8.0446927374301813E-2</v>
      </c>
      <c r="S159" s="2">
        <f t="shared" si="30"/>
        <v>-8.8669950738916592E-3</v>
      </c>
      <c r="T159" s="2">
        <f t="shared" si="31"/>
        <v>-1.9841269841269771E-3</v>
      </c>
      <c r="U159" s="2">
        <f t="shared" si="32"/>
        <v>-5.8106841611996307E-2</v>
      </c>
      <c r="X159" s="1">
        <v>40877</v>
      </c>
      <c r="Y159">
        <v>76.777600000000007</v>
      </c>
    </row>
    <row r="160" spans="1:25" x14ac:dyDescent="0.3">
      <c r="A160" s="1">
        <v>40908</v>
      </c>
      <c r="B160">
        <v>98.692300000000003</v>
      </c>
      <c r="C160">
        <v>98.9</v>
      </c>
      <c r="D160">
        <v>97.6</v>
      </c>
      <c r="E160">
        <v>99.2</v>
      </c>
      <c r="F160">
        <v>99</v>
      </c>
      <c r="G160">
        <v>100.3</v>
      </c>
      <c r="I160" s="13">
        <f t="shared" si="26"/>
        <v>5.0347308852836115E-3</v>
      </c>
      <c r="J160" s="13">
        <f t="shared" si="21"/>
        <v>6.1037639877925542E-3</v>
      </c>
      <c r="K160" s="13">
        <f t="shared" si="22"/>
        <v>9.3071354705274167E-3</v>
      </c>
      <c r="L160" s="13">
        <f t="shared" si="23"/>
        <v>-1.3916500994035741E-2</v>
      </c>
      <c r="M160" s="13">
        <f t="shared" si="24"/>
        <v>-1.5904572564612307E-2</v>
      </c>
      <c r="N160" s="13">
        <f t="shared" si="25"/>
        <v>-1.9900497512438386E-3</v>
      </c>
      <c r="P160" s="2">
        <f t="shared" si="27"/>
        <v>2.5434207081139304E-2</v>
      </c>
      <c r="Q160" s="2">
        <f t="shared" si="28"/>
        <v>2.4870466321243567E-2</v>
      </c>
      <c r="R160" s="2">
        <f t="shared" si="29"/>
        <v>8.5650723025583853E-2</v>
      </c>
      <c r="S160" s="2">
        <f t="shared" si="30"/>
        <v>-7.0290534208059974E-2</v>
      </c>
      <c r="T160" s="2">
        <f t="shared" si="31"/>
        <v>-5.8935361216730042E-2</v>
      </c>
      <c r="U160" s="2">
        <f t="shared" si="32"/>
        <v>-0.15785054575986568</v>
      </c>
      <c r="X160" s="1">
        <v>40908</v>
      </c>
      <c r="Y160">
        <v>77.041700000000006</v>
      </c>
    </row>
    <row r="161" spans="1:25" x14ac:dyDescent="0.3">
      <c r="A161" s="1">
        <v>40939</v>
      </c>
      <c r="B161">
        <v>99.326400000000007</v>
      </c>
      <c r="C161">
        <v>99.8</v>
      </c>
      <c r="D161">
        <v>98.9</v>
      </c>
      <c r="E161">
        <v>96.5</v>
      </c>
      <c r="F161">
        <v>96.8</v>
      </c>
      <c r="G161">
        <v>94.2</v>
      </c>
      <c r="I161" s="13">
        <f t="shared" si="26"/>
        <v>6.4250199863615798E-3</v>
      </c>
      <c r="J161" s="13">
        <f t="shared" si="21"/>
        <v>9.100101112234471E-3</v>
      </c>
      <c r="K161" s="13">
        <f t="shared" si="22"/>
        <v>1.3319672131147708E-2</v>
      </c>
      <c r="L161" s="13">
        <f t="shared" si="23"/>
        <v>-2.7217741935483875E-2</v>
      </c>
      <c r="M161" s="13">
        <f t="shared" si="24"/>
        <v>-2.2222222222222254E-2</v>
      </c>
      <c r="N161" s="13">
        <f t="shared" si="25"/>
        <v>-6.0817547357926216E-2</v>
      </c>
      <c r="P161" s="2">
        <f t="shared" si="27"/>
        <v>3.308530621329786E-2</v>
      </c>
      <c r="Q161" s="2">
        <f t="shared" si="28"/>
        <v>3.2057911065149991E-2</v>
      </c>
      <c r="R161" s="2">
        <f t="shared" si="29"/>
        <v>0.10133630289532314</v>
      </c>
      <c r="S161" s="2">
        <f t="shared" si="30"/>
        <v>-7.5670498084291271E-2</v>
      </c>
      <c r="T161" s="2">
        <f t="shared" si="31"/>
        <v>-6.4734299516908234E-2</v>
      </c>
      <c r="U161" s="2">
        <f t="shared" si="32"/>
        <v>-0.15666965085049234</v>
      </c>
      <c r="X161" s="1">
        <v>40939</v>
      </c>
      <c r="Y161">
        <v>77.406700000000001</v>
      </c>
    </row>
    <row r="162" spans="1:25" x14ac:dyDescent="0.3">
      <c r="A162" s="1">
        <v>40968</v>
      </c>
      <c r="B162">
        <v>99.621700000000004</v>
      </c>
      <c r="C162">
        <v>100.2</v>
      </c>
      <c r="D162">
        <v>98.7</v>
      </c>
      <c r="E162">
        <v>97.1</v>
      </c>
      <c r="F162">
        <v>97.4</v>
      </c>
      <c r="G162">
        <v>95.3</v>
      </c>
      <c r="I162" s="13">
        <f t="shared" si="26"/>
        <v>2.973026305191695E-3</v>
      </c>
      <c r="J162" s="13">
        <f t="shared" ref="J162:J197" si="33">C162/C161-1</f>
        <v>4.0080160320641323E-3</v>
      </c>
      <c r="K162" s="13">
        <f t="shared" ref="K162:K197" si="34">D162/D161-1</f>
        <v>-2.0222446916077219E-3</v>
      </c>
      <c r="L162" s="13">
        <f t="shared" ref="L162:L197" si="35">E162/E161-1</f>
        <v>6.2176165803107253E-3</v>
      </c>
      <c r="M162" s="13">
        <f t="shared" ref="M162:M197" si="36">F162/F161-1</f>
        <v>6.1983471074380514E-3</v>
      </c>
      <c r="N162" s="13">
        <f t="shared" ref="N162:N197" si="37">G162/G161-1</f>
        <v>1.1677282377919207E-2</v>
      </c>
      <c r="P162" s="2">
        <f t="shared" si="27"/>
        <v>4.0723542285854508E-2</v>
      </c>
      <c r="Q162" s="2">
        <f t="shared" si="28"/>
        <v>3.6194415718717732E-2</v>
      </c>
      <c r="R162" s="2">
        <f t="shared" si="29"/>
        <v>0.12286689419795227</v>
      </c>
      <c r="S162" s="2">
        <f t="shared" si="30"/>
        <v>-5.5447470817120648E-2</v>
      </c>
      <c r="T162" s="2">
        <f t="shared" si="31"/>
        <v>-4.6966731898238745E-2</v>
      </c>
      <c r="U162" s="2">
        <f t="shared" si="32"/>
        <v>-0.10851262862488309</v>
      </c>
      <c r="X162" s="1">
        <v>40968</v>
      </c>
      <c r="Y162">
        <v>77.502700000000004</v>
      </c>
    </row>
    <row r="163" spans="1:25" x14ac:dyDescent="0.3">
      <c r="A163" s="1">
        <v>40999</v>
      </c>
      <c r="B163">
        <v>99.067400000000006</v>
      </c>
      <c r="C163">
        <v>99.6</v>
      </c>
      <c r="D163">
        <v>98.4</v>
      </c>
      <c r="E163">
        <v>95.7</v>
      </c>
      <c r="F163">
        <v>98.1</v>
      </c>
      <c r="G163">
        <v>78.3</v>
      </c>
      <c r="I163" s="13">
        <f t="shared" si="26"/>
        <v>-5.5640487965975538E-3</v>
      </c>
      <c r="J163" s="13">
        <f t="shared" si="33"/>
        <v>-5.9880239520958556E-3</v>
      </c>
      <c r="K163" s="13">
        <f t="shared" si="34"/>
        <v>-3.0395136778115228E-3</v>
      </c>
      <c r="L163" s="13">
        <f t="shared" si="35"/>
        <v>-1.4418125643666291E-2</v>
      </c>
      <c r="M163" s="13">
        <f t="shared" si="36"/>
        <v>7.1868583162215671E-3</v>
      </c>
      <c r="N163" s="13">
        <f t="shared" si="37"/>
        <v>-0.17838405036726124</v>
      </c>
      <c r="P163" s="2">
        <f t="shared" si="27"/>
        <v>2.5070231622078998E-2</v>
      </c>
      <c r="Q163" s="2">
        <f t="shared" si="28"/>
        <v>2.3638232271325776E-2</v>
      </c>
      <c r="R163" s="2">
        <f t="shared" si="29"/>
        <v>8.0131723380900244E-2</v>
      </c>
      <c r="S163" s="2">
        <f t="shared" si="30"/>
        <v>-6.4516129032258007E-2</v>
      </c>
      <c r="T163" s="2">
        <f t="shared" si="31"/>
        <v>-3.6345776031434185E-2</v>
      </c>
      <c r="U163" s="2">
        <f t="shared" si="32"/>
        <v>-0.26340545625587963</v>
      </c>
      <c r="X163" s="1">
        <v>40999</v>
      </c>
      <c r="Y163">
        <v>76.934899999999999</v>
      </c>
    </row>
    <row r="164" spans="1:25" x14ac:dyDescent="0.3">
      <c r="A164" s="1">
        <v>41029</v>
      </c>
      <c r="B164">
        <v>99.8626</v>
      </c>
      <c r="C164">
        <v>100.3</v>
      </c>
      <c r="D164">
        <v>98.6</v>
      </c>
      <c r="E164">
        <v>99.1</v>
      </c>
      <c r="F164">
        <v>99.9</v>
      </c>
      <c r="G164">
        <v>92.9</v>
      </c>
      <c r="I164" s="13">
        <f t="shared" si="26"/>
        <v>8.0268584822049682E-3</v>
      </c>
      <c r="J164" s="13">
        <f t="shared" si="33"/>
        <v>7.0281124497992842E-3</v>
      </c>
      <c r="K164" s="13">
        <f t="shared" si="34"/>
        <v>2.0325203252031798E-3</v>
      </c>
      <c r="L164" s="13">
        <f t="shared" si="35"/>
        <v>3.5527690700104309E-2</v>
      </c>
      <c r="M164" s="13">
        <f t="shared" si="36"/>
        <v>1.8348623853211121E-2</v>
      </c>
      <c r="N164" s="13">
        <f t="shared" si="37"/>
        <v>0.18646232439335897</v>
      </c>
      <c r="P164" s="2">
        <f t="shared" si="27"/>
        <v>3.7288867976072115E-2</v>
      </c>
      <c r="Q164" s="2">
        <f t="shared" si="28"/>
        <v>3.7228541882109667E-2</v>
      </c>
      <c r="R164" s="2">
        <f t="shared" si="29"/>
        <v>7.6419213973799138E-2</v>
      </c>
      <c r="S164" s="2">
        <f t="shared" si="30"/>
        <v>-2.8431372549019618E-2</v>
      </c>
      <c r="T164" s="2">
        <f t="shared" si="31"/>
        <v>-1.7699115044247704E-2</v>
      </c>
      <c r="U164" s="2">
        <f t="shared" si="32"/>
        <v>-0.11185468451242819</v>
      </c>
      <c r="X164" s="1">
        <v>41029</v>
      </c>
      <c r="Y164">
        <v>77.412899999999993</v>
      </c>
    </row>
    <row r="165" spans="1:25" x14ac:dyDescent="0.3">
      <c r="A165" s="1">
        <v>41060</v>
      </c>
      <c r="B165">
        <v>100.0384</v>
      </c>
      <c r="C165">
        <v>99.9</v>
      </c>
      <c r="D165">
        <v>99</v>
      </c>
      <c r="E165">
        <v>103.4</v>
      </c>
      <c r="F165">
        <v>104.4</v>
      </c>
      <c r="G165">
        <v>96.5</v>
      </c>
      <c r="I165" s="13">
        <f t="shared" si="26"/>
        <v>1.7604188154523026E-3</v>
      </c>
      <c r="J165" s="13">
        <f t="shared" si="33"/>
        <v>-3.9880358923229942E-3</v>
      </c>
      <c r="K165" s="13">
        <f t="shared" si="34"/>
        <v>4.0567951318459805E-3</v>
      </c>
      <c r="L165" s="13">
        <f t="shared" si="35"/>
        <v>4.3390514631685306E-2</v>
      </c>
      <c r="M165" s="13">
        <f t="shared" si="36"/>
        <v>4.5045045045045029E-2</v>
      </c>
      <c r="N165" s="13">
        <f t="shared" si="37"/>
        <v>3.8751345532830994E-2</v>
      </c>
      <c r="P165" s="2">
        <f t="shared" si="27"/>
        <v>3.6805956443918486E-2</v>
      </c>
      <c r="Q165" s="2">
        <f t="shared" si="28"/>
        <v>3.2024793388429895E-2</v>
      </c>
      <c r="R165" s="2">
        <f t="shared" si="29"/>
        <v>6.9114470842332576E-2</v>
      </c>
      <c r="S165" s="2">
        <f t="shared" si="30"/>
        <v>1.8719211822660231E-2</v>
      </c>
      <c r="T165" s="2">
        <f t="shared" si="31"/>
        <v>3.8805970149253799E-2</v>
      </c>
      <c r="U165" s="2">
        <f t="shared" si="32"/>
        <v>-0.11549037580201649</v>
      </c>
      <c r="X165" s="1">
        <v>41060</v>
      </c>
      <c r="Y165">
        <v>77.409000000000006</v>
      </c>
    </row>
    <row r="166" spans="1:25" x14ac:dyDescent="0.3">
      <c r="A166" s="1">
        <v>41090</v>
      </c>
      <c r="B166">
        <v>100.0677</v>
      </c>
      <c r="C166">
        <v>100.1</v>
      </c>
      <c r="D166">
        <v>99.4</v>
      </c>
      <c r="E166">
        <v>101.3</v>
      </c>
      <c r="F166">
        <v>101</v>
      </c>
      <c r="G166">
        <v>103.6</v>
      </c>
      <c r="I166" s="13">
        <f t="shared" si="26"/>
        <v>2.9288753118805744E-4</v>
      </c>
      <c r="J166" s="13">
        <f t="shared" si="33"/>
        <v>2.0020020020019569E-3</v>
      </c>
      <c r="K166" s="13">
        <f t="shared" si="34"/>
        <v>4.0404040404040664E-3</v>
      </c>
      <c r="L166" s="13">
        <f t="shared" si="35"/>
        <v>-2.0309477756286332E-2</v>
      </c>
      <c r="M166" s="13">
        <f t="shared" si="36"/>
        <v>-3.2567049808429172E-2</v>
      </c>
      <c r="N166" s="13">
        <f t="shared" si="37"/>
        <v>7.3575129533678618E-2</v>
      </c>
      <c r="P166" s="2">
        <f t="shared" si="27"/>
        <v>3.4665770562994247E-2</v>
      </c>
      <c r="Q166" s="2">
        <f t="shared" si="28"/>
        <v>3.3023735810113308E-2</v>
      </c>
      <c r="R166" s="2">
        <f t="shared" si="29"/>
        <v>6.8817204301075297E-2</v>
      </c>
      <c r="S166" s="2">
        <f t="shared" si="30"/>
        <v>-1.2670565302144277E-2</v>
      </c>
      <c r="T166" s="2">
        <f t="shared" si="31"/>
        <v>-1.1741682974559686E-2</v>
      </c>
      <c r="U166" s="2">
        <f t="shared" si="32"/>
        <v>-2.264150943396237E-2</v>
      </c>
      <c r="X166" s="1">
        <v>41090</v>
      </c>
      <c r="Y166">
        <v>77.292000000000002</v>
      </c>
    </row>
    <row r="167" spans="1:25" x14ac:dyDescent="0.3">
      <c r="A167" s="1">
        <v>41121</v>
      </c>
      <c r="B167">
        <v>100.304</v>
      </c>
      <c r="C167">
        <v>99.9</v>
      </c>
      <c r="D167">
        <v>100.4</v>
      </c>
      <c r="E167">
        <v>103</v>
      </c>
      <c r="F167">
        <v>102.9</v>
      </c>
      <c r="G167">
        <v>103.8</v>
      </c>
      <c r="I167" s="13">
        <f t="shared" si="26"/>
        <v>2.3614013312986959E-3</v>
      </c>
      <c r="J167" s="13">
        <f t="shared" si="33"/>
        <v>-1.9980019980019303E-3</v>
      </c>
      <c r="K167" s="13">
        <f t="shared" si="34"/>
        <v>1.0060362173038184E-2</v>
      </c>
      <c r="L167" s="13">
        <f t="shared" si="35"/>
        <v>1.6781836130306038E-2</v>
      </c>
      <c r="M167" s="13">
        <f t="shared" si="36"/>
        <v>1.8811881188118829E-2</v>
      </c>
      <c r="N167" s="13">
        <f t="shared" si="37"/>
        <v>1.9305019305020377E-3</v>
      </c>
      <c r="P167" s="2">
        <f t="shared" si="27"/>
        <v>3.2659780483611511E-2</v>
      </c>
      <c r="Q167" s="2">
        <f t="shared" si="28"/>
        <v>2.5667351129363469E-2</v>
      </c>
      <c r="R167" s="2">
        <f t="shared" si="29"/>
        <v>8.5405405405405421E-2</v>
      </c>
      <c r="S167" s="2">
        <f t="shared" si="30"/>
        <v>-1.2464046021092967E-2</v>
      </c>
      <c r="T167" s="2">
        <f t="shared" si="31"/>
        <v>-9.6246390760346134E-3</v>
      </c>
      <c r="U167" s="2">
        <f t="shared" si="32"/>
        <v>-3.4418604651162865E-2</v>
      </c>
      <c r="X167" s="1">
        <v>41121</v>
      </c>
      <c r="Y167">
        <v>77.336600000000004</v>
      </c>
    </row>
    <row r="168" spans="1:25" x14ac:dyDescent="0.3">
      <c r="A168" s="1">
        <v>41152</v>
      </c>
      <c r="B168">
        <v>99.913200000000003</v>
      </c>
      <c r="C168">
        <v>99.8</v>
      </c>
      <c r="D168">
        <v>99.4</v>
      </c>
      <c r="E168">
        <v>102</v>
      </c>
      <c r="F168">
        <v>101.6</v>
      </c>
      <c r="G168">
        <v>105.1</v>
      </c>
      <c r="I168" s="13">
        <f t="shared" si="26"/>
        <v>-3.8961556867124214E-3</v>
      </c>
      <c r="J168" s="13">
        <f t="shared" si="33"/>
        <v>-1.0010010010010895E-3</v>
      </c>
      <c r="K168" s="13">
        <f t="shared" si="34"/>
        <v>-9.960159362549792E-3</v>
      </c>
      <c r="L168" s="13">
        <f t="shared" si="35"/>
        <v>-9.7087378640776656E-3</v>
      </c>
      <c r="M168" s="13">
        <f t="shared" si="36"/>
        <v>-1.2633624878522931E-2</v>
      </c>
      <c r="N168" s="13">
        <f t="shared" si="37"/>
        <v>1.2524084778420042E-2</v>
      </c>
      <c r="P168" s="2">
        <f t="shared" si="27"/>
        <v>2.2624758578831505E-2</v>
      </c>
      <c r="Q168" s="2">
        <f t="shared" si="28"/>
        <v>2.149437052200609E-2</v>
      </c>
      <c r="R168" s="2">
        <f t="shared" si="29"/>
        <v>5.5201698513800412E-2</v>
      </c>
      <c r="S168" s="2">
        <f t="shared" si="30"/>
        <v>-2.2051773729626079E-2</v>
      </c>
      <c r="T168" s="2">
        <f t="shared" si="31"/>
        <v>-2.0250723240115787E-2</v>
      </c>
      <c r="U168" s="2">
        <f t="shared" si="32"/>
        <v>-3.1336405529953981E-2</v>
      </c>
      <c r="X168" s="1">
        <v>41152</v>
      </c>
      <c r="Y168">
        <v>76.899100000000004</v>
      </c>
    </row>
    <row r="169" spans="1:25" x14ac:dyDescent="0.3">
      <c r="A169" s="1">
        <v>41182</v>
      </c>
      <c r="B169">
        <v>99.913799999999995</v>
      </c>
      <c r="C169">
        <v>99.7</v>
      </c>
      <c r="D169">
        <v>100.5</v>
      </c>
      <c r="E169">
        <v>100.3</v>
      </c>
      <c r="F169">
        <v>99.4</v>
      </c>
      <c r="G169">
        <v>106.9</v>
      </c>
      <c r="I169" s="13">
        <f t="shared" si="26"/>
        <v>6.0052125243625909E-6</v>
      </c>
      <c r="J169" s="13">
        <f t="shared" si="33"/>
        <v>-1.0020040080159776E-3</v>
      </c>
      <c r="K169" s="13">
        <f t="shared" si="34"/>
        <v>1.1066398390342069E-2</v>
      </c>
      <c r="L169" s="13">
        <f t="shared" si="35"/>
        <v>-1.6666666666666718E-2</v>
      </c>
      <c r="M169" s="13">
        <f t="shared" si="36"/>
        <v>-2.1653543307086465E-2</v>
      </c>
      <c r="N169" s="13">
        <f t="shared" si="37"/>
        <v>1.7126546146527311E-2</v>
      </c>
      <c r="P169" s="2">
        <f t="shared" si="27"/>
        <v>2.3404978858697412E-2</v>
      </c>
      <c r="Q169" s="2">
        <f t="shared" si="28"/>
        <v>1.7346938775510301E-2</v>
      </c>
      <c r="R169" s="2">
        <f t="shared" si="29"/>
        <v>7.4866310160427885E-2</v>
      </c>
      <c r="S169" s="2">
        <f t="shared" si="30"/>
        <v>-2.1463414634146361E-2</v>
      </c>
      <c r="T169" s="2">
        <f t="shared" si="31"/>
        <v>-2.4533856722276703E-2</v>
      </c>
      <c r="U169" s="2">
        <f t="shared" si="32"/>
        <v>-2.7985074626865059E-3</v>
      </c>
      <c r="X169" s="1">
        <v>41182</v>
      </c>
      <c r="Y169">
        <v>76.764700000000005</v>
      </c>
    </row>
    <row r="170" spans="1:25" x14ac:dyDescent="0.3">
      <c r="A170" s="1">
        <v>41213</v>
      </c>
      <c r="B170">
        <v>100.2063</v>
      </c>
      <c r="C170">
        <v>99.5</v>
      </c>
      <c r="D170">
        <v>102</v>
      </c>
      <c r="E170">
        <v>102.1</v>
      </c>
      <c r="F170">
        <v>100.3</v>
      </c>
      <c r="G170">
        <v>115.7</v>
      </c>
      <c r="I170" s="13">
        <f t="shared" si="26"/>
        <v>2.9275235252788079E-3</v>
      </c>
      <c r="J170" s="13">
        <f t="shared" si="33"/>
        <v>-2.0060180541625616E-3</v>
      </c>
      <c r="K170" s="13">
        <f t="shared" si="34"/>
        <v>1.4925373134328401E-2</v>
      </c>
      <c r="L170" s="13">
        <f t="shared" si="35"/>
        <v>1.7946161515453696E-2</v>
      </c>
      <c r="M170" s="13">
        <f t="shared" si="36"/>
        <v>9.0543259557342992E-3</v>
      </c>
      <c r="N170" s="13">
        <f t="shared" si="37"/>
        <v>8.2319925163704344E-2</v>
      </c>
      <c r="P170" s="2">
        <f t="shared" si="27"/>
        <v>1.9160435465366943E-2</v>
      </c>
      <c r="Q170" s="2">
        <f t="shared" si="28"/>
        <v>9.1277890466532341E-3</v>
      </c>
      <c r="R170" s="2">
        <f t="shared" si="29"/>
        <v>6.5830721003134807E-2</v>
      </c>
      <c r="S170" s="2">
        <f t="shared" si="30"/>
        <v>9.8911968348169843E-3</v>
      </c>
      <c r="T170" s="2">
        <f t="shared" si="31"/>
        <v>9.9800399201588341E-4</v>
      </c>
      <c r="U170" s="2">
        <f t="shared" si="32"/>
        <v>6.6359447004608274E-2</v>
      </c>
      <c r="X170" s="1">
        <v>41213</v>
      </c>
      <c r="Y170">
        <v>76.856300000000005</v>
      </c>
    </row>
    <row r="171" spans="1:25" x14ac:dyDescent="0.3">
      <c r="A171" s="1">
        <v>41243</v>
      </c>
      <c r="B171">
        <v>100.7003</v>
      </c>
      <c r="C171">
        <v>100.3</v>
      </c>
      <c r="D171">
        <v>102.3</v>
      </c>
      <c r="E171">
        <v>101</v>
      </c>
      <c r="F171">
        <v>100.1</v>
      </c>
      <c r="G171">
        <v>108.1</v>
      </c>
      <c r="I171" s="13">
        <f t="shared" si="26"/>
        <v>4.9298297612025976E-3</v>
      </c>
      <c r="J171" s="13">
        <f t="shared" si="33"/>
        <v>8.040201005025116E-3</v>
      </c>
      <c r="K171" s="13">
        <f t="shared" si="34"/>
        <v>2.9411764705882248E-3</v>
      </c>
      <c r="L171" s="13">
        <f t="shared" si="35"/>
        <v>-1.0773751224289807E-2</v>
      </c>
      <c r="M171" s="13">
        <f t="shared" si="36"/>
        <v>-1.9940179461614971E-3</v>
      </c>
      <c r="N171" s="13">
        <f t="shared" si="37"/>
        <v>-6.568712186689718E-2</v>
      </c>
      <c r="P171" s="2">
        <f t="shared" si="27"/>
        <v>2.5483233348167156E-2</v>
      </c>
      <c r="Q171" s="2">
        <f t="shared" si="28"/>
        <v>2.0345879959308144E-2</v>
      </c>
      <c r="R171" s="2">
        <f t="shared" si="29"/>
        <v>5.7911065149948149E-2</v>
      </c>
      <c r="S171" s="2">
        <f t="shared" si="30"/>
        <v>3.9761431411531323E-3</v>
      </c>
      <c r="T171" s="2">
        <f t="shared" si="31"/>
        <v>-4.9701789264413598E-3</v>
      </c>
      <c r="U171" s="2">
        <f t="shared" si="32"/>
        <v>7.5621890547263648E-2</v>
      </c>
      <c r="X171" s="1">
        <v>41243</v>
      </c>
      <c r="Y171">
        <v>77.104200000000006</v>
      </c>
    </row>
    <row r="172" spans="1:25" x14ac:dyDescent="0.3">
      <c r="A172" s="1">
        <v>41274</v>
      </c>
      <c r="B172">
        <v>100.9782</v>
      </c>
      <c r="C172">
        <v>101</v>
      </c>
      <c r="D172">
        <v>102.3</v>
      </c>
      <c r="E172">
        <v>98.4</v>
      </c>
      <c r="F172">
        <v>98.2</v>
      </c>
      <c r="G172">
        <v>99.7</v>
      </c>
      <c r="I172" s="13">
        <f t="shared" si="26"/>
        <v>2.7596740029574018E-3</v>
      </c>
      <c r="J172" s="13">
        <f t="shared" si="33"/>
        <v>6.9790628115653508E-3</v>
      </c>
      <c r="K172" s="13">
        <f t="shared" si="34"/>
        <v>0</v>
      </c>
      <c r="L172" s="13">
        <f t="shared" si="35"/>
        <v>-2.5742574257425654E-2</v>
      </c>
      <c r="M172" s="13">
        <f t="shared" si="36"/>
        <v>-1.8981018981018893E-2</v>
      </c>
      <c r="N172" s="13">
        <f t="shared" si="37"/>
        <v>-7.770582793709524E-2</v>
      </c>
      <c r="P172" s="2">
        <f t="shared" si="27"/>
        <v>2.3161888009500142E-2</v>
      </c>
      <c r="Q172" s="2">
        <f t="shared" si="28"/>
        <v>2.123356926188058E-2</v>
      </c>
      <c r="R172" s="2">
        <f t="shared" si="29"/>
        <v>4.8155737704917989E-2</v>
      </c>
      <c r="S172" s="2">
        <f t="shared" si="30"/>
        <v>-8.0645161290322509E-3</v>
      </c>
      <c r="T172" s="2">
        <f t="shared" si="31"/>
        <v>-8.0808080808080218E-3</v>
      </c>
      <c r="U172" s="2">
        <f t="shared" si="32"/>
        <v>-5.9820538384844912E-3</v>
      </c>
      <c r="X172" s="1">
        <v>41274</v>
      </c>
      <c r="Y172">
        <v>77.190299999999993</v>
      </c>
    </row>
    <row r="173" spans="1:25" x14ac:dyDescent="0.3">
      <c r="A173" s="1">
        <v>41305</v>
      </c>
      <c r="B173">
        <v>100.8955</v>
      </c>
      <c r="C173">
        <v>100.7</v>
      </c>
      <c r="D173">
        <v>102.4</v>
      </c>
      <c r="E173">
        <v>99.6</v>
      </c>
      <c r="F173">
        <v>99.1</v>
      </c>
      <c r="G173">
        <v>102.9</v>
      </c>
      <c r="I173" s="13">
        <f t="shared" si="26"/>
        <v>-8.1898865299645518E-4</v>
      </c>
      <c r="J173" s="13">
        <f t="shared" si="33"/>
        <v>-2.9702970297029729E-3</v>
      </c>
      <c r="K173" s="13">
        <f t="shared" si="34"/>
        <v>9.7751710654936375E-4</v>
      </c>
      <c r="L173" s="13">
        <f t="shared" si="35"/>
        <v>1.2195121951219301E-2</v>
      </c>
      <c r="M173" s="13">
        <f t="shared" si="36"/>
        <v>9.1649694501017009E-3</v>
      </c>
      <c r="N173" s="13">
        <f t="shared" si="37"/>
        <v>3.2096288866599876E-2</v>
      </c>
      <c r="P173" s="2">
        <f t="shared" si="27"/>
        <v>1.5797411362940661E-2</v>
      </c>
      <c r="Q173" s="2">
        <f t="shared" si="28"/>
        <v>9.0180360721443531E-3</v>
      </c>
      <c r="R173" s="2">
        <f t="shared" si="29"/>
        <v>3.5389282103134523E-2</v>
      </c>
      <c r="S173" s="2">
        <f t="shared" si="30"/>
        <v>3.2124352331606154E-2</v>
      </c>
      <c r="T173" s="2">
        <f t="shared" si="31"/>
        <v>2.3760330578512345E-2</v>
      </c>
      <c r="U173" s="2">
        <f t="shared" si="32"/>
        <v>9.2356687898089262E-2</v>
      </c>
      <c r="X173" s="1">
        <v>41305</v>
      </c>
      <c r="Y173">
        <v>77.006200000000007</v>
      </c>
    </row>
    <row r="174" spans="1:25" x14ac:dyDescent="0.3">
      <c r="A174" s="1">
        <v>41333</v>
      </c>
      <c r="B174">
        <v>101.4671</v>
      </c>
      <c r="C174">
        <v>101.2</v>
      </c>
      <c r="D174">
        <v>103.3</v>
      </c>
      <c r="E174">
        <v>100.2</v>
      </c>
      <c r="F174">
        <v>99.4</v>
      </c>
      <c r="G174">
        <v>105.9</v>
      </c>
      <c r="I174" s="13">
        <f t="shared" si="26"/>
        <v>5.6652675292754306E-3</v>
      </c>
      <c r="J174" s="13">
        <f t="shared" si="33"/>
        <v>4.9652432969216065E-3</v>
      </c>
      <c r="K174" s="13">
        <f t="shared" si="34"/>
        <v>8.7890625E-3</v>
      </c>
      <c r="L174" s="13">
        <f t="shared" si="35"/>
        <v>6.0240963855422436E-3</v>
      </c>
      <c r="M174" s="13">
        <f t="shared" si="36"/>
        <v>3.0272452068618172E-3</v>
      </c>
      <c r="N174" s="13">
        <f t="shared" si="37"/>
        <v>2.9154518950437414E-2</v>
      </c>
      <c r="P174" s="2">
        <f t="shared" si="27"/>
        <v>1.8524076581708515E-2</v>
      </c>
      <c r="Q174" s="2">
        <f t="shared" si="28"/>
        <v>9.9800399201597223E-3</v>
      </c>
      <c r="R174" s="2">
        <f t="shared" si="29"/>
        <v>4.6605876393110313E-2</v>
      </c>
      <c r="S174" s="2">
        <f t="shared" si="30"/>
        <v>3.1925849639546922E-2</v>
      </c>
      <c r="T174" s="2">
        <f t="shared" si="31"/>
        <v>2.0533880903490731E-2</v>
      </c>
      <c r="U174" s="2">
        <f t="shared" si="32"/>
        <v>0.11122770199370424</v>
      </c>
      <c r="X174" s="1">
        <v>41333</v>
      </c>
      <c r="Y174">
        <v>77.326599999999999</v>
      </c>
    </row>
    <row r="175" spans="1:25" x14ac:dyDescent="0.3">
      <c r="A175" s="1">
        <v>41364</v>
      </c>
      <c r="B175">
        <v>101.77200000000001</v>
      </c>
      <c r="C175">
        <v>101</v>
      </c>
      <c r="D175">
        <v>103.8</v>
      </c>
      <c r="E175">
        <v>104</v>
      </c>
      <c r="F175">
        <v>102.8</v>
      </c>
      <c r="G175">
        <v>113.6</v>
      </c>
      <c r="I175" s="13">
        <f t="shared" si="26"/>
        <v>3.0049148935960002E-3</v>
      </c>
      <c r="J175" s="13">
        <f t="shared" si="33"/>
        <v>-1.9762845849802257E-3</v>
      </c>
      <c r="K175" s="13">
        <f t="shared" si="34"/>
        <v>4.8402710551791461E-3</v>
      </c>
      <c r="L175" s="13">
        <f t="shared" si="35"/>
        <v>3.7924151696606678E-2</v>
      </c>
      <c r="M175" s="13">
        <f t="shared" si="36"/>
        <v>3.4205231388329871E-2</v>
      </c>
      <c r="N175" s="13">
        <f t="shared" si="37"/>
        <v>7.2710103871576948E-2</v>
      </c>
      <c r="P175" s="2">
        <f t="shared" si="27"/>
        <v>2.7300605446393122E-2</v>
      </c>
      <c r="Q175" s="2">
        <f t="shared" si="28"/>
        <v>1.4056224899598346E-2</v>
      </c>
      <c r="R175" s="2">
        <f t="shared" si="29"/>
        <v>5.4878048780487632E-2</v>
      </c>
      <c r="S175" s="2">
        <f t="shared" si="30"/>
        <v>8.6729362591431602E-2</v>
      </c>
      <c r="T175" s="2">
        <f t="shared" si="31"/>
        <v>4.7910295616717669E-2</v>
      </c>
      <c r="U175" s="2">
        <f t="shared" si="32"/>
        <v>0.45083014048531278</v>
      </c>
      <c r="X175" s="1">
        <v>41364</v>
      </c>
      <c r="Y175">
        <v>77.45</v>
      </c>
    </row>
    <row r="176" spans="1:25" x14ac:dyDescent="0.3">
      <c r="A176" s="1">
        <v>41394</v>
      </c>
      <c r="B176">
        <v>101.6802</v>
      </c>
      <c r="C176">
        <v>100.6</v>
      </c>
      <c r="D176">
        <v>104.8</v>
      </c>
      <c r="E176">
        <v>104</v>
      </c>
      <c r="F176">
        <v>102.6</v>
      </c>
      <c r="G176">
        <v>115.4</v>
      </c>
      <c r="I176" s="13">
        <f t="shared" si="26"/>
        <v>-9.02016271666084E-4</v>
      </c>
      <c r="J176" s="13">
        <f t="shared" si="33"/>
        <v>-3.9603960396039639E-3</v>
      </c>
      <c r="K176" s="13">
        <f t="shared" si="34"/>
        <v>9.633911368015502E-3</v>
      </c>
      <c r="L176" s="13">
        <f t="shared" si="35"/>
        <v>0</v>
      </c>
      <c r="M176" s="13">
        <f t="shared" si="36"/>
        <v>-1.9455252918287869E-3</v>
      </c>
      <c r="N176" s="13">
        <f t="shared" si="37"/>
        <v>1.5845070422535246E-2</v>
      </c>
      <c r="P176" s="2">
        <f t="shared" si="27"/>
        <v>1.8201008185246614E-2</v>
      </c>
      <c r="Q176" s="2">
        <f t="shared" si="28"/>
        <v>2.9910269192421346E-3</v>
      </c>
      <c r="R176" s="2">
        <f t="shared" si="29"/>
        <v>6.2880324543610477E-2</v>
      </c>
      <c r="S176" s="2">
        <f t="shared" si="30"/>
        <v>4.9445005045408719E-2</v>
      </c>
      <c r="T176" s="2">
        <f t="shared" si="31"/>
        <v>2.7027027027026973E-2</v>
      </c>
      <c r="U176" s="2">
        <f t="shared" si="32"/>
        <v>0.24219590958019377</v>
      </c>
      <c r="X176" s="1">
        <v>41394</v>
      </c>
      <c r="Y176">
        <v>77.280199999999994</v>
      </c>
    </row>
    <row r="177" spans="1:25" x14ac:dyDescent="0.3">
      <c r="A177" s="1">
        <v>41425</v>
      </c>
      <c r="B177">
        <v>101.69159999999999</v>
      </c>
      <c r="C177">
        <v>100.8</v>
      </c>
      <c r="D177">
        <v>105</v>
      </c>
      <c r="E177">
        <v>101.8</v>
      </c>
      <c r="F177">
        <v>100.9</v>
      </c>
      <c r="G177">
        <v>109.4</v>
      </c>
      <c r="I177" s="13">
        <f t="shared" si="26"/>
        <v>1.1211622321738446E-4</v>
      </c>
      <c r="J177" s="13">
        <f t="shared" si="33"/>
        <v>1.9880715705766772E-3</v>
      </c>
      <c r="K177" s="13">
        <f t="shared" si="34"/>
        <v>1.9083969465649719E-3</v>
      </c>
      <c r="L177" s="13">
        <f t="shared" si="35"/>
        <v>-2.115384615384619E-2</v>
      </c>
      <c r="M177" s="13">
        <f t="shared" si="36"/>
        <v>-1.6569200779727011E-2</v>
      </c>
      <c r="N177" s="13">
        <f t="shared" si="37"/>
        <v>-5.1993067590987874E-2</v>
      </c>
      <c r="P177" s="2">
        <f t="shared" si="27"/>
        <v>1.6525654148806801E-2</v>
      </c>
      <c r="Q177" s="2">
        <f t="shared" si="28"/>
        <v>9.009009009008917E-3</v>
      </c>
      <c r="R177" s="2">
        <f t="shared" si="29"/>
        <v>6.0606060606060552E-2</v>
      </c>
      <c r="S177" s="2">
        <f t="shared" si="30"/>
        <v>-1.5473887814313469E-2</v>
      </c>
      <c r="T177" s="2">
        <f t="shared" si="31"/>
        <v>-3.3524904214559337E-2</v>
      </c>
      <c r="U177" s="2">
        <f t="shared" si="32"/>
        <v>0.13367875647668392</v>
      </c>
      <c r="X177" s="1">
        <v>41425</v>
      </c>
      <c r="Y177">
        <v>77.196600000000004</v>
      </c>
    </row>
    <row r="178" spans="1:25" x14ac:dyDescent="0.3">
      <c r="A178" s="1">
        <v>41455</v>
      </c>
      <c r="B178">
        <v>101.873</v>
      </c>
      <c r="C178">
        <v>101</v>
      </c>
      <c r="D178">
        <v>105.7</v>
      </c>
      <c r="E178">
        <v>100.8</v>
      </c>
      <c r="F178">
        <v>99.8</v>
      </c>
      <c r="G178">
        <v>108.3</v>
      </c>
      <c r="I178" s="13">
        <f t="shared" si="26"/>
        <v>1.7838248193557948E-3</v>
      </c>
      <c r="J178" s="13">
        <f t="shared" si="33"/>
        <v>1.9841269841269771E-3</v>
      </c>
      <c r="K178" s="13">
        <f t="shared" si="34"/>
        <v>6.6666666666665986E-3</v>
      </c>
      <c r="L178" s="13">
        <f t="shared" si="35"/>
        <v>-9.8231827111984193E-3</v>
      </c>
      <c r="M178" s="13">
        <f t="shared" si="36"/>
        <v>-1.0901883052527372E-2</v>
      </c>
      <c r="N178" s="13">
        <f t="shared" si="37"/>
        <v>-1.0054844606947055E-2</v>
      </c>
      <c r="P178" s="2">
        <f t="shared" si="27"/>
        <v>1.8040786387615526E-2</v>
      </c>
      <c r="Q178" s="2">
        <f t="shared" si="28"/>
        <v>8.9910089910090196E-3</v>
      </c>
      <c r="R178" s="2">
        <f t="shared" si="29"/>
        <v>6.3380281690140761E-2</v>
      </c>
      <c r="S178" s="2">
        <f t="shared" si="30"/>
        <v>-4.9358341559723184E-3</v>
      </c>
      <c r="T178" s="2">
        <f t="shared" si="31"/>
        <v>-1.1881188118811892E-2</v>
      </c>
      <c r="U178" s="2">
        <f t="shared" si="32"/>
        <v>4.5366795366795332E-2</v>
      </c>
      <c r="X178" s="1">
        <v>41455</v>
      </c>
      <c r="Y178">
        <v>77.249700000000004</v>
      </c>
    </row>
    <row r="179" spans="1:25" x14ac:dyDescent="0.3">
      <c r="A179" s="1">
        <v>41486</v>
      </c>
      <c r="B179">
        <v>101.297</v>
      </c>
      <c r="C179">
        <v>100</v>
      </c>
      <c r="D179">
        <v>106.8</v>
      </c>
      <c r="E179">
        <v>100.5</v>
      </c>
      <c r="F179">
        <v>99.4</v>
      </c>
      <c r="G179">
        <v>109.2</v>
      </c>
      <c r="I179" s="13">
        <f t="shared" si="26"/>
        <v>-5.6540987307727164E-3</v>
      </c>
      <c r="J179" s="13">
        <f t="shared" si="33"/>
        <v>-9.9009900990099098E-3</v>
      </c>
      <c r="K179" s="13">
        <f t="shared" si="34"/>
        <v>1.0406811731314969E-2</v>
      </c>
      <c r="L179" s="13">
        <f t="shared" si="35"/>
        <v>-2.9761904761904656E-3</v>
      </c>
      <c r="M179" s="13">
        <f t="shared" si="36"/>
        <v>-4.0080160320640212E-3</v>
      </c>
      <c r="N179" s="13">
        <f t="shared" si="37"/>
        <v>8.3102493074793671E-3</v>
      </c>
      <c r="P179" s="2">
        <f t="shared" si="27"/>
        <v>9.8999042909555524E-3</v>
      </c>
      <c r="Q179" s="2">
        <f t="shared" si="28"/>
        <v>1.0010010010008674E-3</v>
      </c>
      <c r="R179" s="2">
        <f t="shared" si="29"/>
        <v>6.3745019920318668E-2</v>
      </c>
      <c r="S179" s="2">
        <f t="shared" si="30"/>
        <v>-2.4271844660194164E-2</v>
      </c>
      <c r="T179" s="2">
        <f t="shared" si="31"/>
        <v>-3.4013605442176909E-2</v>
      </c>
      <c r="U179" s="2">
        <f t="shared" si="32"/>
        <v>5.2023121387283267E-2</v>
      </c>
      <c r="X179" s="1">
        <v>41486</v>
      </c>
      <c r="Y179">
        <v>76.737200000000001</v>
      </c>
    </row>
    <row r="180" spans="1:25" x14ac:dyDescent="0.3">
      <c r="A180" s="1">
        <v>41517</v>
      </c>
      <c r="B180">
        <v>102.0772</v>
      </c>
      <c r="C180">
        <v>101</v>
      </c>
      <c r="D180">
        <v>107.2</v>
      </c>
      <c r="E180">
        <v>100.5</v>
      </c>
      <c r="F180">
        <v>99.3</v>
      </c>
      <c r="G180">
        <v>109.8</v>
      </c>
      <c r="I180" s="13">
        <f t="shared" si="26"/>
        <v>7.7021037148188309E-3</v>
      </c>
      <c r="J180" s="13">
        <f t="shared" si="33"/>
        <v>1.0000000000000009E-2</v>
      </c>
      <c r="K180" s="13">
        <f t="shared" si="34"/>
        <v>3.7453183520599342E-3</v>
      </c>
      <c r="L180" s="13">
        <f t="shared" si="35"/>
        <v>0</v>
      </c>
      <c r="M180" s="13">
        <f t="shared" si="36"/>
        <v>-1.006036217303885E-3</v>
      </c>
      <c r="N180" s="13">
        <f t="shared" si="37"/>
        <v>5.494505494505475E-3</v>
      </c>
      <c r="P180" s="2">
        <f t="shared" si="27"/>
        <v>2.1658799838259579E-2</v>
      </c>
      <c r="Q180" s="2">
        <f t="shared" si="28"/>
        <v>1.2024048096192397E-2</v>
      </c>
      <c r="R180" s="2">
        <f t="shared" si="29"/>
        <v>7.8470824949698148E-2</v>
      </c>
      <c r="S180" s="2">
        <f t="shared" si="30"/>
        <v>-1.4705882352941124E-2</v>
      </c>
      <c r="T180" s="2">
        <f t="shared" si="31"/>
        <v>-2.2637795275590511E-2</v>
      </c>
      <c r="U180" s="2">
        <f t="shared" si="32"/>
        <v>4.4719314938154175E-2</v>
      </c>
      <c r="X180" s="1">
        <v>41517</v>
      </c>
      <c r="Y180">
        <v>77.258600000000001</v>
      </c>
    </row>
    <row r="181" spans="1:25" x14ac:dyDescent="0.3">
      <c r="A181" s="1">
        <v>41547</v>
      </c>
      <c r="B181">
        <v>102.5705</v>
      </c>
      <c r="C181">
        <v>101.1</v>
      </c>
      <c r="D181">
        <v>108.6</v>
      </c>
      <c r="E181">
        <v>101.8</v>
      </c>
      <c r="F181">
        <v>100.8</v>
      </c>
      <c r="G181">
        <v>109.7</v>
      </c>
      <c r="I181" s="13">
        <f t="shared" si="26"/>
        <v>4.8326168821244408E-3</v>
      </c>
      <c r="J181" s="13">
        <f t="shared" si="33"/>
        <v>9.9009900990099098E-4</v>
      </c>
      <c r="K181" s="13">
        <f t="shared" si="34"/>
        <v>1.3059701492537323E-2</v>
      </c>
      <c r="L181" s="13">
        <f t="shared" si="35"/>
        <v>1.2935323383084452E-2</v>
      </c>
      <c r="M181" s="13">
        <f t="shared" si="36"/>
        <v>1.5105740181268867E-2</v>
      </c>
      <c r="N181" s="13">
        <f t="shared" si="37"/>
        <v>-9.1074681238612065E-4</v>
      </c>
      <c r="P181" s="2">
        <f t="shared" si="27"/>
        <v>2.6589920511481013E-2</v>
      </c>
      <c r="Q181" s="2">
        <f t="shared" si="28"/>
        <v>1.4042126379137265E-2</v>
      </c>
      <c r="R181" s="2">
        <f t="shared" si="29"/>
        <v>8.0597014925372967E-2</v>
      </c>
      <c r="S181" s="2">
        <f t="shared" si="30"/>
        <v>1.4955134596211339E-2</v>
      </c>
      <c r="T181" s="2">
        <f t="shared" si="31"/>
        <v>1.4084507042253502E-2</v>
      </c>
      <c r="U181" s="2">
        <f t="shared" si="32"/>
        <v>2.6192703461178635E-2</v>
      </c>
      <c r="X181" s="1">
        <v>41547</v>
      </c>
      <c r="Y181">
        <v>77.565600000000003</v>
      </c>
    </row>
    <row r="182" spans="1:25" x14ac:dyDescent="0.3">
      <c r="A182" s="1">
        <v>41578</v>
      </c>
      <c r="B182">
        <v>102.47280000000001</v>
      </c>
      <c r="C182">
        <v>101.2</v>
      </c>
      <c r="D182">
        <v>107</v>
      </c>
      <c r="E182">
        <v>103.3</v>
      </c>
      <c r="F182">
        <v>102</v>
      </c>
      <c r="G182">
        <v>113.7</v>
      </c>
      <c r="I182" s="13">
        <f t="shared" si="26"/>
        <v>-9.5251558684017468E-4</v>
      </c>
      <c r="J182" s="13">
        <f t="shared" si="33"/>
        <v>9.8911968348169843E-4</v>
      </c>
      <c r="K182" s="13">
        <f t="shared" si="34"/>
        <v>-1.4732965009208066E-2</v>
      </c>
      <c r="L182" s="13">
        <f t="shared" si="35"/>
        <v>1.4734774066797574E-2</v>
      </c>
      <c r="M182" s="13">
        <f t="shared" si="36"/>
        <v>1.1904761904761862E-2</v>
      </c>
      <c r="N182" s="13">
        <f t="shared" si="37"/>
        <v>3.6463081130355457E-2</v>
      </c>
      <c r="P182" s="2">
        <f t="shared" si="27"/>
        <v>2.2618338367947022E-2</v>
      </c>
      <c r="Q182" s="2">
        <f t="shared" si="28"/>
        <v>1.7085427135678399E-2</v>
      </c>
      <c r="R182" s="2">
        <f t="shared" si="29"/>
        <v>4.9019607843137303E-2</v>
      </c>
      <c r="S182" s="2">
        <f t="shared" si="30"/>
        <v>1.1753183153770941E-2</v>
      </c>
      <c r="T182" s="2">
        <f t="shared" si="31"/>
        <v>1.6949152542372836E-2</v>
      </c>
      <c r="U182" s="2">
        <f t="shared" si="32"/>
        <v>-1.728608470181503E-2</v>
      </c>
      <c r="X182" s="1">
        <v>41578</v>
      </c>
      <c r="Y182">
        <v>77.427199999999999</v>
      </c>
    </row>
    <row r="183" spans="1:25" x14ac:dyDescent="0.3">
      <c r="A183" s="1">
        <v>41608</v>
      </c>
      <c r="B183">
        <v>102.8086</v>
      </c>
      <c r="C183">
        <v>101.2</v>
      </c>
      <c r="D183">
        <v>108.3</v>
      </c>
      <c r="E183">
        <v>104.3</v>
      </c>
      <c r="F183">
        <v>102.6</v>
      </c>
      <c r="G183">
        <v>118.9</v>
      </c>
      <c r="I183" s="13">
        <f t="shared" si="26"/>
        <v>3.2769671561623248E-3</v>
      </c>
      <c r="J183" s="13">
        <f t="shared" si="33"/>
        <v>0</v>
      </c>
      <c r="K183" s="13">
        <f t="shared" si="34"/>
        <v>1.2149532710280297E-2</v>
      </c>
      <c r="L183" s="13">
        <f t="shared" si="35"/>
        <v>9.6805421103580702E-3</v>
      </c>
      <c r="M183" s="13">
        <f t="shared" si="36"/>
        <v>5.8823529411764497E-3</v>
      </c>
      <c r="N183" s="13">
        <f t="shared" si="37"/>
        <v>4.5734388742304288E-2</v>
      </c>
      <c r="P183" s="2">
        <f t="shared" si="27"/>
        <v>2.0936382513259577E-2</v>
      </c>
      <c r="Q183" s="2">
        <f t="shared" si="28"/>
        <v>8.9730807577268479E-3</v>
      </c>
      <c r="R183" s="2">
        <f t="shared" si="29"/>
        <v>5.8651026392961825E-2</v>
      </c>
      <c r="S183" s="2">
        <f t="shared" si="30"/>
        <v>3.2673267326732702E-2</v>
      </c>
      <c r="T183" s="2">
        <f t="shared" si="31"/>
        <v>2.4975024975024906E-2</v>
      </c>
      <c r="U183" s="2">
        <f t="shared" si="32"/>
        <v>9.9907493061979658E-2</v>
      </c>
      <c r="X183" s="1">
        <v>41608</v>
      </c>
      <c r="Y183">
        <v>77.616399999999999</v>
      </c>
    </row>
    <row r="184" spans="1:25" x14ac:dyDescent="0.3">
      <c r="A184" s="1">
        <v>41639</v>
      </c>
      <c r="B184">
        <v>103.0979</v>
      </c>
      <c r="C184">
        <v>101.1</v>
      </c>
      <c r="D184">
        <v>108.6</v>
      </c>
      <c r="E184">
        <v>107.2</v>
      </c>
      <c r="F184">
        <v>104.8</v>
      </c>
      <c r="G184">
        <v>127.1</v>
      </c>
      <c r="I184" s="13">
        <f t="shared" si="26"/>
        <v>2.8139669249458432E-3</v>
      </c>
      <c r="J184" s="13">
        <f t="shared" si="33"/>
        <v>-9.8814229249022389E-4</v>
      </c>
      <c r="K184" s="13">
        <f t="shared" si="34"/>
        <v>2.7700831024930483E-3</v>
      </c>
      <c r="L184" s="13">
        <f t="shared" si="35"/>
        <v>2.7804410354745901E-2</v>
      </c>
      <c r="M184" s="13">
        <f t="shared" si="36"/>
        <v>2.1442495126705596E-2</v>
      </c>
      <c r="N184" s="13">
        <f t="shared" si="37"/>
        <v>6.8965517241379226E-2</v>
      </c>
      <c r="P184" s="2">
        <f t="shared" si="27"/>
        <v>2.09916595859303E-2</v>
      </c>
      <c r="Q184" s="2">
        <f t="shared" si="28"/>
        <v>9.9009900990099098E-4</v>
      </c>
      <c r="R184" s="2">
        <f t="shared" si="29"/>
        <v>6.1583577712609916E-2</v>
      </c>
      <c r="S184" s="2">
        <f t="shared" si="30"/>
        <v>8.9430894308943021E-2</v>
      </c>
      <c r="T184" s="2">
        <f t="shared" si="31"/>
        <v>6.7209775967413288E-2</v>
      </c>
      <c r="U184" s="2">
        <f t="shared" si="32"/>
        <v>0.27482447342026073</v>
      </c>
      <c r="X184" s="1">
        <v>41639</v>
      </c>
      <c r="Y184">
        <v>77.768600000000006</v>
      </c>
    </row>
    <row r="185" spans="1:25" x14ac:dyDescent="0.3">
      <c r="A185" s="1">
        <v>41670</v>
      </c>
      <c r="B185">
        <v>102.6063</v>
      </c>
      <c r="C185">
        <v>100.1</v>
      </c>
      <c r="D185">
        <v>109.7</v>
      </c>
      <c r="E185">
        <v>107.7</v>
      </c>
      <c r="F185">
        <v>105.9</v>
      </c>
      <c r="G185">
        <v>122.2</v>
      </c>
      <c r="I185" s="13">
        <f t="shared" si="26"/>
        <v>-4.7682833500972688E-3</v>
      </c>
      <c r="J185" s="13">
        <f t="shared" si="33"/>
        <v>-9.8911968348169843E-3</v>
      </c>
      <c r="K185" s="13">
        <f t="shared" si="34"/>
        <v>1.0128913443830712E-2</v>
      </c>
      <c r="L185" s="13">
        <f t="shared" si="35"/>
        <v>4.6641791044776948E-3</v>
      </c>
      <c r="M185" s="13">
        <f t="shared" si="36"/>
        <v>1.0496183206107013E-2</v>
      </c>
      <c r="N185" s="13">
        <f t="shared" si="37"/>
        <v>-3.8552321007080947E-2</v>
      </c>
      <c r="P185" s="2">
        <f t="shared" si="27"/>
        <v>1.6956157608615019E-2</v>
      </c>
      <c r="Q185" s="2">
        <f t="shared" si="28"/>
        <v>-5.9582919563059278E-3</v>
      </c>
      <c r="R185" s="2">
        <f t="shared" si="29"/>
        <v>7.12890625E-2</v>
      </c>
      <c r="S185" s="2">
        <f t="shared" si="30"/>
        <v>8.13253012048194E-2</v>
      </c>
      <c r="T185" s="2">
        <f t="shared" si="31"/>
        <v>6.8617558022199932E-2</v>
      </c>
      <c r="U185" s="2">
        <f t="shared" si="32"/>
        <v>0.18756073858114664</v>
      </c>
      <c r="X185" s="1">
        <v>41670</v>
      </c>
      <c r="Y185">
        <v>77.328800000000001</v>
      </c>
    </row>
    <row r="186" spans="1:25" x14ac:dyDescent="0.3">
      <c r="A186" s="1">
        <v>41698</v>
      </c>
      <c r="B186">
        <v>103.6292</v>
      </c>
      <c r="C186">
        <v>101.2</v>
      </c>
      <c r="D186">
        <v>111.5</v>
      </c>
      <c r="E186">
        <v>106.5</v>
      </c>
      <c r="F186">
        <v>104.8</v>
      </c>
      <c r="G186">
        <v>120.5</v>
      </c>
      <c r="I186" s="13">
        <f t="shared" si="26"/>
        <v>9.9691734328202219E-3</v>
      </c>
      <c r="J186" s="13">
        <f t="shared" si="33"/>
        <v>1.0989010989011172E-2</v>
      </c>
      <c r="K186" s="13">
        <f t="shared" si="34"/>
        <v>1.6408386508659945E-2</v>
      </c>
      <c r="L186" s="13">
        <f t="shared" si="35"/>
        <v>-1.1142061281337101E-2</v>
      </c>
      <c r="M186" s="13">
        <f t="shared" si="36"/>
        <v>-1.0387157695939675E-2</v>
      </c>
      <c r="N186" s="13">
        <f t="shared" si="37"/>
        <v>-1.3911620294599025E-2</v>
      </c>
      <c r="P186" s="2">
        <f t="shared" si="27"/>
        <v>2.1308384688238702E-2</v>
      </c>
      <c r="Q186" s="2">
        <f t="shared" si="28"/>
        <v>0</v>
      </c>
      <c r="R186" s="2">
        <f t="shared" si="29"/>
        <v>7.9380445304937153E-2</v>
      </c>
      <c r="S186" s="2">
        <f t="shared" si="30"/>
        <v>6.2874251497005984E-2</v>
      </c>
      <c r="T186" s="2">
        <f t="shared" si="31"/>
        <v>5.4325955734406239E-2</v>
      </c>
      <c r="U186" s="2">
        <f t="shared" si="32"/>
        <v>0.13786591123701597</v>
      </c>
      <c r="X186" s="1">
        <v>41698</v>
      </c>
      <c r="Y186">
        <v>78.024799999999999</v>
      </c>
    </row>
    <row r="187" spans="1:25" x14ac:dyDescent="0.3">
      <c r="A187" s="1">
        <v>41729</v>
      </c>
      <c r="B187">
        <v>104.55459999999999</v>
      </c>
      <c r="C187">
        <v>101.9</v>
      </c>
      <c r="D187">
        <v>113.6</v>
      </c>
      <c r="E187">
        <v>106.2</v>
      </c>
      <c r="F187">
        <v>104.5</v>
      </c>
      <c r="G187">
        <v>120.6</v>
      </c>
      <c r="I187" s="13">
        <f t="shared" si="26"/>
        <v>8.9299155064401781E-3</v>
      </c>
      <c r="J187" s="13">
        <f t="shared" si="33"/>
        <v>6.9169960474309011E-3</v>
      </c>
      <c r="K187" s="13">
        <f t="shared" si="34"/>
        <v>1.883408071748871E-2</v>
      </c>
      <c r="L187" s="13">
        <f t="shared" si="35"/>
        <v>-2.8169014084507005E-3</v>
      </c>
      <c r="M187" s="13">
        <f t="shared" si="36"/>
        <v>-2.8625954198473469E-3</v>
      </c>
      <c r="N187" s="13">
        <f t="shared" si="37"/>
        <v>8.2987551867219622E-4</v>
      </c>
      <c r="P187" s="2">
        <f t="shared" si="27"/>
        <v>2.7341508469913123E-2</v>
      </c>
      <c r="Q187" s="2">
        <f t="shared" si="28"/>
        <v>8.9108910891089188E-3</v>
      </c>
      <c r="R187" s="2">
        <f t="shared" si="29"/>
        <v>9.4412331406551031E-2</v>
      </c>
      <c r="S187" s="2">
        <f t="shared" si="30"/>
        <v>2.1153846153846079E-2</v>
      </c>
      <c r="T187" s="2">
        <f t="shared" si="31"/>
        <v>1.6536964980544688E-2</v>
      </c>
      <c r="U187" s="2">
        <f t="shared" si="32"/>
        <v>6.1619718309859239E-2</v>
      </c>
      <c r="X187" s="1">
        <v>41729</v>
      </c>
      <c r="Y187">
        <v>78.639499999999998</v>
      </c>
    </row>
    <row r="188" spans="1:25" x14ac:dyDescent="0.3">
      <c r="A188" s="1">
        <v>41759</v>
      </c>
      <c r="B188">
        <v>104.7807</v>
      </c>
      <c r="C188">
        <v>101.9</v>
      </c>
      <c r="D188">
        <v>116.2</v>
      </c>
      <c r="E188">
        <v>103.5</v>
      </c>
      <c r="F188">
        <v>102.1</v>
      </c>
      <c r="G188">
        <v>114.9</v>
      </c>
      <c r="I188" s="13">
        <f t="shared" si="26"/>
        <v>2.1625064798680427E-3</v>
      </c>
      <c r="J188" s="13">
        <f t="shared" si="33"/>
        <v>0</v>
      </c>
      <c r="K188" s="13">
        <f t="shared" si="34"/>
        <v>2.2887323943661997E-2</v>
      </c>
      <c r="L188" s="13">
        <f t="shared" si="35"/>
        <v>-2.5423728813559365E-2</v>
      </c>
      <c r="M188" s="13">
        <f t="shared" si="36"/>
        <v>-2.2966507177033524E-2</v>
      </c>
      <c r="N188" s="13">
        <f t="shared" si="37"/>
        <v>-4.7263681592039752E-2</v>
      </c>
      <c r="P188" s="2">
        <f t="shared" si="27"/>
        <v>3.0492662288233108E-2</v>
      </c>
      <c r="Q188" s="2">
        <f t="shared" si="28"/>
        <v>1.2922465208747624E-2</v>
      </c>
      <c r="R188" s="2">
        <f t="shared" si="29"/>
        <v>0.10877862595419852</v>
      </c>
      <c r="S188" s="2">
        <f t="shared" si="30"/>
        <v>-4.8076923076922906E-3</v>
      </c>
      <c r="T188" s="2">
        <f t="shared" si="31"/>
        <v>-4.873294346978585E-3</v>
      </c>
      <c r="U188" s="2">
        <f t="shared" si="32"/>
        <v>-4.3327556325822858E-3</v>
      </c>
      <c r="X188" s="1">
        <v>41759</v>
      </c>
      <c r="Y188">
        <v>78.718400000000003</v>
      </c>
    </row>
    <row r="189" spans="1:25" x14ac:dyDescent="0.3">
      <c r="A189" s="1">
        <v>41790</v>
      </c>
      <c r="B189">
        <v>105.07989999999999</v>
      </c>
      <c r="C189">
        <v>102.1</v>
      </c>
      <c r="D189">
        <v>117</v>
      </c>
      <c r="E189">
        <v>103.5</v>
      </c>
      <c r="F189">
        <v>101.9</v>
      </c>
      <c r="G189">
        <v>116.1</v>
      </c>
      <c r="I189" s="13">
        <f t="shared" si="26"/>
        <v>2.8554876995476874E-3</v>
      </c>
      <c r="J189" s="13">
        <f t="shared" si="33"/>
        <v>1.9627085377820208E-3</v>
      </c>
      <c r="K189" s="13">
        <f t="shared" si="34"/>
        <v>6.8846815834766595E-3</v>
      </c>
      <c r="L189" s="13">
        <f t="shared" si="35"/>
        <v>0</v>
      </c>
      <c r="M189" s="13">
        <f t="shared" si="36"/>
        <v>-1.9588638589617124E-3</v>
      </c>
      <c r="N189" s="13">
        <f t="shared" si="37"/>
        <v>1.0443864229764843E-2</v>
      </c>
      <c r="P189" s="2">
        <f t="shared" si="27"/>
        <v>3.3319369544780431E-2</v>
      </c>
      <c r="Q189" s="2">
        <f t="shared" si="28"/>
        <v>1.2896825396825351E-2</v>
      </c>
      <c r="R189" s="2">
        <f t="shared" si="29"/>
        <v>0.11428571428571432</v>
      </c>
      <c r="S189" s="2">
        <f t="shared" si="30"/>
        <v>1.6699410609037457E-2</v>
      </c>
      <c r="T189" s="2">
        <f t="shared" si="31"/>
        <v>9.9108027750247629E-3</v>
      </c>
      <c r="U189" s="2">
        <f t="shared" si="32"/>
        <v>6.1243144424131479E-2</v>
      </c>
      <c r="X189" s="1">
        <v>41790</v>
      </c>
      <c r="Y189">
        <v>78.840599999999995</v>
      </c>
    </row>
    <row r="190" spans="1:25" x14ac:dyDescent="0.3">
      <c r="A190" s="1">
        <v>41820</v>
      </c>
      <c r="B190">
        <v>105.46980000000001</v>
      </c>
      <c r="C190">
        <v>102.4</v>
      </c>
      <c r="D190">
        <v>118.5</v>
      </c>
      <c r="E190">
        <v>102</v>
      </c>
      <c r="F190">
        <v>100.9</v>
      </c>
      <c r="G190">
        <v>110.1</v>
      </c>
      <c r="I190" s="13">
        <f t="shared" si="26"/>
        <v>3.7105098120573388E-3</v>
      </c>
      <c r="J190" s="13">
        <f t="shared" si="33"/>
        <v>2.9382957884427352E-3</v>
      </c>
      <c r="K190" s="13">
        <f t="shared" si="34"/>
        <v>1.2820512820512775E-2</v>
      </c>
      <c r="L190" s="13">
        <f t="shared" si="35"/>
        <v>-1.4492753623188359E-2</v>
      </c>
      <c r="M190" s="13">
        <f t="shared" si="36"/>
        <v>-9.8135426889106592E-3</v>
      </c>
      <c r="N190" s="13">
        <f t="shared" si="37"/>
        <v>-5.1679586563307511E-2</v>
      </c>
      <c r="P190" s="2">
        <f t="shared" si="27"/>
        <v>3.5306705407713634E-2</v>
      </c>
      <c r="Q190" s="2">
        <f t="shared" si="28"/>
        <v>1.3861386138613874E-2</v>
      </c>
      <c r="R190" s="2">
        <f t="shared" si="29"/>
        <v>0.12109744560075675</v>
      </c>
      <c r="S190" s="2">
        <f t="shared" si="30"/>
        <v>1.1904761904761862E-2</v>
      </c>
      <c r="T190" s="2">
        <f t="shared" si="31"/>
        <v>1.102204408817653E-2</v>
      </c>
      <c r="U190" s="2">
        <f t="shared" si="32"/>
        <v>1.6620498614958512E-2</v>
      </c>
      <c r="X190" s="1">
        <v>41820</v>
      </c>
      <c r="Y190">
        <v>79.017300000000006</v>
      </c>
    </row>
    <row r="191" spans="1:25" x14ac:dyDescent="0.3">
      <c r="A191" s="1">
        <v>41851</v>
      </c>
      <c r="B191">
        <v>105.4919</v>
      </c>
      <c r="C191">
        <v>102.7</v>
      </c>
      <c r="D191">
        <v>119</v>
      </c>
      <c r="E191">
        <v>99.5</v>
      </c>
      <c r="F191">
        <v>98.1</v>
      </c>
      <c r="G191">
        <v>110.7</v>
      </c>
      <c r="I191" s="13">
        <f t="shared" si="26"/>
        <v>2.0953865466699639E-4</v>
      </c>
      <c r="J191" s="13">
        <f t="shared" si="33"/>
        <v>2.9296875E-3</v>
      </c>
      <c r="K191" s="13">
        <f t="shared" si="34"/>
        <v>4.2194092827003704E-3</v>
      </c>
      <c r="L191" s="13">
        <f t="shared" si="35"/>
        <v>-2.4509803921568651E-2</v>
      </c>
      <c r="M191" s="13">
        <f t="shared" si="36"/>
        <v>-2.7750247770069514E-2</v>
      </c>
      <c r="N191" s="13">
        <f t="shared" si="37"/>
        <v>5.4495912806540314E-3</v>
      </c>
      <c r="P191" s="2">
        <f t="shared" si="27"/>
        <v>4.1411887815038906E-2</v>
      </c>
      <c r="Q191" s="2">
        <f t="shared" si="28"/>
        <v>2.7000000000000135E-2</v>
      </c>
      <c r="R191" s="2">
        <f t="shared" si="29"/>
        <v>0.11423220973782766</v>
      </c>
      <c r="S191" s="2">
        <f t="shared" si="30"/>
        <v>-9.9502487562188602E-3</v>
      </c>
      <c r="T191" s="2">
        <f t="shared" si="31"/>
        <v>-1.3078470824949839E-2</v>
      </c>
      <c r="U191" s="2">
        <f t="shared" si="32"/>
        <v>1.3736263736263687E-2</v>
      </c>
      <c r="X191" s="1">
        <v>41851</v>
      </c>
      <c r="Y191">
        <v>78.905199999999994</v>
      </c>
    </row>
    <row r="192" spans="1:25" x14ac:dyDescent="0.3">
      <c r="A192" s="1">
        <v>41882</v>
      </c>
      <c r="B192">
        <v>105.425</v>
      </c>
      <c r="C192">
        <v>102.3</v>
      </c>
      <c r="D192">
        <v>119.6</v>
      </c>
      <c r="E192">
        <v>100.5</v>
      </c>
      <c r="F192">
        <v>99.4</v>
      </c>
      <c r="G192">
        <v>109.9</v>
      </c>
      <c r="I192" s="13">
        <f t="shared" si="26"/>
        <v>-6.3417191272507889E-4</v>
      </c>
      <c r="J192" s="13">
        <f t="shared" si="33"/>
        <v>-3.894839337877376E-3</v>
      </c>
      <c r="K192" s="13">
        <f t="shared" si="34"/>
        <v>5.0420168067226712E-3</v>
      </c>
      <c r="L192" s="13">
        <f t="shared" si="35"/>
        <v>1.0050251256281451E-2</v>
      </c>
      <c r="M192" s="13">
        <f t="shared" si="36"/>
        <v>1.3251783893985847E-2</v>
      </c>
      <c r="N192" s="13">
        <f t="shared" si="37"/>
        <v>-7.2267389340560095E-3</v>
      </c>
      <c r="P192" s="2">
        <f t="shared" si="27"/>
        <v>3.279674599224891E-2</v>
      </c>
      <c r="Q192" s="2">
        <f t="shared" si="28"/>
        <v>1.2871287128712883E-2</v>
      </c>
      <c r="R192" s="2">
        <f t="shared" si="29"/>
        <v>0.11567164179104461</v>
      </c>
      <c r="S192" s="2">
        <f t="shared" si="30"/>
        <v>0</v>
      </c>
      <c r="T192" s="2">
        <f t="shared" si="31"/>
        <v>1.0070493454179541E-3</v>
      </c>
      <c r="U192" s="2">
        <f t="shared" si="32"/>
        <v>9.107468123863427E-4</v>
      </c>
      <c r="X192" s="1">
        <v>41882</v>
      </c>
      <c r="Y192">
        <v>78.715199999999996</v>
      </c>
    </row>
    <row r="193" spans="1:25" x14ac:dyDescent="0.3">
      <c r="A193" s="1">
        <v>41912</v>
      </c>
      <c r="B193">
        <v>105.7329</v>
      </c>
      <c r="C193">
        <v>102.3</v>
      </c>
      <c r="D193">
        <v>120.4</v>
      </c>
      <c r="E193">
        <v>102.6</v>
      </c>
      <c r="F193">
        <v>101.1</v>
      </c>
      <c r="G193">
        <v>114.3</v>
      </c>
      <c r="I193" s="13">
        <f t="shared" si="26"/>
        <v>2.9205596395542877E-3</v>
      </c>
      <c r="J193" s="13">
        <f t="shared" si="33"/>
        <v>0</v>
      </c>
      <c r="K193" s="13">
        <f t="shared" si="34"/>
        <v>6.6889632107023367E-3</v>
      </c>
      <c r="L193" s="13">
        <f t="shared" si="35"/>
        <v>2.0895522388059584E-2</v>
      </c>
      <c r="M193" s="13">
        <f t="shared" si="36"/>
        <v>1.7102615694164935E-2</v>
      </c>
      <c r="N193" s="13">
        <f t="shared" si="37"/>
        <v>4.0036396724294709E-2</v>
      </c>
      <c r="P193" s="2">
        <f t="shared" si="27"/>
        <v>3.083147688662935E-2</v>
      </c>
      <c r="Q193" s="2">
        <f t="shared" si="28"/>
        <v>1.1869436201780381E-2</v>
      </c>
      <c r="R193" s="2">
        <f t="shared" si="29"/>
        <v>0.10865561694290982</v>
      </c>
      <c r="S193" s="2">
        <f t="shared" si="30"/>
        <v>7.8585461689586467E-3</v>
      </c>
      <c r="T193" s="2">
        <f t="shared" si="31"/>
        <v>2.9761904761904656E-3</v>
      </c>
      <c r="U193" s="2">
        <f t="shared" si="32"/>
        <v>4.1932543299908698E-2</v>
      </c>
      <c r="X193" s="1">
        <v>41912</v>
      </c>
      <c r="Y193">
        <v>78.800899999999999</v>
      </c>
    </row>
    <row r="194" spans="1:25" x14ac:dyDescent="0.3">
      <c r="A194" s="1">
        <v>41943</v>
      </c>
      <c r="B194">
        <v>105.7898</v>
      </c>
      <c r="C194">
        <v>102.3</v>
      </c>
      <c r="D194">
        <v>120.5</v>
      </c>
      <c r="E194">
        <v>103.3</v>
      </c>
      <c r="F194">
        <v>102.1</v>
      </c>
      <c r="G194">
        <v>112.4</v>
      </c>
      <c r="I194" s="13">
        <f t="shared" si="26"/>
        <v>5.3814848547606431E-4</v>
      </c>
      <c r="J194" s="13">
        <f t="shared" si="33"/>
        <v>0</v>
      </c>
      <c r="K194" s="13">
        <f t="shared" si="34"/>
        <v>8.3056478405318934E-4</v>
      </c>
      <c r="L194" s="13">
        <f t="shared" si="35"/>
        <v>6.8226120857699524E-3</v>
      </c>
      <c r="M194" s="13">
        <f t="shared" si="36"/>
        <v>9.8911968348169843E-3</v>
      </c>
      <c r="N194" s="13">
        <f t="shared" si="37"/>
        <v>-1.6622922134733042E-2</v>
      </c>
      <c r="P194" s="2">
        <f t="shared" si="27"/>
        <v>3.2369565387107446E-2</v>
      </c>
      <c r="Q194" s="2">
        <f t="shared" si="28"/>
        <v>1.0869565217391353E-2</v>
      </c>
      <c r="R194" s="2">
        <f t="shared" si="29"/>
        <v>0.12616822429906538</v>
      </c>
      <c r="S194" s="2">
        <f t="shared" si="30"/>
        <v>0</v>
      </c>
      <c r="T194" s="2">
        <f t="shared" si="31"/>
        <v>9.8039215686274161E-4</v>
      </c>
      <c r="U194" s="2">
        <f t="shared" si="32"/>
        <v>-1.1433597185576017E-2</v>
      </c>
      <c r="X194" s="1">
        <v>41943</v>
      </c>
      <c r="Y194">
        <v>78.696799999999996</v>
      </c>
    </row>
    <row r="195" spans="1:25" x14ac:dyDescent="0.3">
      <c r="A195" s="1">
        <v>41973</v>
      </c>
      <c r="B195">
        <v>106.6134</v>
      </c>
      <c r="C195">
        <v>103.2</v>
      </c>
      <c r="D195">
        <v>120</v>
      </c>
      <c r="E195">
        <v>106.1</v>
      </c>
      <c r="F195">
        <v>103.9</v>
      </c>
      <c r="G195">
        <v>123.6</v>
      </c>
      <c r="I195" s="13">
        <f t="shared" si="26"/>
        <v>7.7852496176380459E-3</v>
      </c>
      <c r="J195" s="13">
        <f t="shared" si="33"/>
        <v>8.7976539589442737E-3</v>
      </c>
      <c r="K195" s="13">
        <f t="shared" si="34"/>
        <v>-4.1493775933609811E-3</v>
      </c>
      <c r="L195" s="13">
        <f t="shared" si="35"/>
        <v>2.7105517909002952E-2</v>
      </c>
      <c r="M195" s="13">
        <f t="shared" si="36"/>
        <v>1.7629774730656411E-2</v>
      </c>
      <c r="N195" s="13">
        <f t="shared" si="37"/>
        <v>9.9644128113878905E-2</v>
      </c>
      <c r="P195" s="2">
        <f t="shared" si="27"/>
        <v>3.7008577103471829E-2</v>
      </c>
      <c r="Q195" s="2">
        <f t="shared" si="28"/>
        <v>1.9762845849802479E-2</v>
      </c>
      <c r="R195" s="2">
        <f t="shared" si="29"/>
        <v>0.10803324099723</v>
      </c>
      <c r="S195" s="2">
        <f t="shared" si="30"/>
        <v>1.7257909875359578E-2</v>
      </c>
      <c r="T195" s="2">
        <f t="shared" si="31"/>
        <v>1.2670565302144388E-2</v>
      </c>
      <c r="U195" s="2">
        <f t="shared" si="32"/>
        <v>3.9529015979814952E-2</v>
      </c>
      <c r="X195" s="1">
        <v>41973</v>
      </c>
      <c r="Y195">
        <v>79.1631</v>
      </c>
    </row>
    <row r="196" spans="1:25" x14ac:dyDescent="0.3">
      <c r="A196" s="1">
        <v>42004</v>
      </c>
      <c r="B196">
        <v>106.3797</v>
      </c>
      <c r="C196">
        <v>102.8</v>
      </c>
      <c r="D196">
        <v>121.9</v>
      </c>
      <c r="E196">
        <v>103.5</v>
      </c>
      <c r="F196">
        <v>102.3</v>
      </c>
      <c r="G196">
        <v>113.1</v>
      </c>
      <c r="I196" s="13">
        <f t="shared" si="26"/>
        <v>-2.1920321460529024E-3</v>
      </c>
      <c r="J196" s="13">
        <f t="shared" si="33"/>
        <v>-3.8759689922480689E-3</v>
      </c>
      <c r="K196" s="13">
        <f t="shared" si="34"/>
        <v>1.5833333333333366E-2</v>
      </c>
      <c r="L196" s="13">
        <f t="shared" si="35"/>
        <v>-2.4505183788878337E-2</v>
      </c>
      <c r="M196" s="13">
        <f t="shared" si="36"/>
        <v>-1.5399422521655493E-2</v>
      </c>
      <c r="N196" s="13">
        <f t="shared" si="37"/>
        <v>-8.4951456310679574E-2</v>
      </c>
      <c r="P196" s="2">
        <f t="shared" si="27"/>
        <v>3.1831880183786465E-2</v>
      </c>
      <c r="Q196" s="2">
        <f t="shared" si="28"/>
        <v>1.6815034619188873E-2</v>
      </c>
      <c r="R196" s="2">
        <f t="shared" si="29"/>
        <v>0.12246777163904254</v>
      </c>
      <c r="S196" s="2">
        <f t="shared" si="30"/>
        <v>-3.4514925373134386E-2</v>
      </c>
      <c r="T196" s="2">
        <f t="shared" si="31"/>
        <v>-2.3854961832061039E-2</v>
      </c>
      <c r="U196" s="2">
        <f t="shared" si="32"/>
        <v>-0.11014948859166007</v>
      </c>
      <c r="X196" s="1">
        <v>42004</v>
      </c>
      <c r="Y196">
        <v>78.847499999999997</v>
      </c>
    </row>
    <row r="197" spans="1:25" x14ac:dyDescent="0.3">
      <c r="A197" s="1">
        <v>42035</v>
      </c>
      <c r="B197">
        <v>105.6148</v>
      </c>
      <c r="C197">
        <v>102.4</v>
      </c>
      <c r="D197">
        <v>119.1</v>
      </c>
      <c r="E197">
        <v>103.4</v>
      </c>
      <c r="F197">
        <v>102.2</v>
      </c>
      <c r="G197">
        <v>113.3</v>
      </c>
      <c r="I197" s="13">
        <f>B197/B196-1</f>
        <v>-7.1902816044789875E-3</v>
      </c>
      <c r="J197" s="13">
        <f t="shared" si="33"/>
        <v>-3.8910505836574627E-3</v>
      </c>
      <c r="K197" s="13">
        <f t="shared" si="34"/>
        <v>-2.2969647251845915E-2</v>
      </c>
      <c r="L197" s="13">
        <f t="shared" si="35"/>
        <v>-9.6618357487920914E-4</v>
      </c>
      <c r="M197" s="13">
        <f t="shared" si="36"/>
        <v>-9.7751710654936375E-4</v>
      </c>
      <c r="N197" s="13">
        <f t="shared" si="37"/>
        <v>1.7683465959328348E-3</v>
      </c>
      <c r="P197" s="2">
        <f t="shared" si="27"/>
        <v>2.9320811685052517E-2</v>
      </c>
      <c r="Q197" s="2">
        <f t="shared" si="28"/>
        <v>2.2977022977023198E-2</v>
      </c>
      <c r="R197" s="2">
        <f t="shared" si="29"/>
        <v>8.5688240656335291E-2</v>
      </c>
      <c r="S197" s="2">
        <f t="shared" si="30"/>
        <v>-3.9925719591457742E-2</v>
      </c>
      <c r="T197" s="2">
        <f t="shared" si="31"/>
        <v>-3.4938621340887654E-2</v>
      </c>
      <c r="U197" s="2">
        <f t="shared" si="32"/>
        <v>-7.2831423895253766E-2</v>
      </c>
      <c r="X197" s="1">
        <v>42035</v>
      </c>
      <c r="Y197">
        <v>78.144199999999998</v>
      </c>
    </row>
    <row r="198" spans="1:25" x14ac:dyDescent="0.3">
      <c r="A198" s="1">
        <v>42063</v>
      </c>
      <c r="B198">
        <v>105.43210000000001</v>
      </c>
      <c r="C198">
        <v>101.9</v>
      </c>
      <c r="D198">
        <v>117.3</v>
      </c>
      <c r="E198">
        <v>108.2</v>
      </c>
      <c r="F198">
        <v>105.9</v>
      </c>
      <c r="G198">
        <v>127.9</v>
      </c>
      <c r="I198" s="13">
        <f>B198/B197-1</f>
        <v>-1.7298711922949517E-3</v>
      </c>
      <c r="J198" s="13">
        <f t="shared" ref="J198:J200" si="38">C198/C197-1</f>
        <v>-4.8828125E-3</v>
      </c>
      <c r="K198" s="13">
        <f t="shared" ref="K198:K200" si="39">D198/D197-1</f>
        <v>-1.5113350125944613E-2</v>
      </c>
      <c r="L198" s="13">
        <f t="shared" ref="L198:L200" si="40">E198/E197-1</f>
        <v>4.6421663442939964E-2</v>
      </c>
      <c r="M198" s="13">
        <f t="shared" ref="M198:M200" si="41">F198/F197-1</f>
        <v>3.6203522504892449E-2</v>
      </c>
      <c r="N198" s="13">
        <f t="shared" ref="N198:N200" si="42">G198/G197-1</f>
        <v>0.12886142983230364</v>
      </c>
      <c r="P198" s="2">
        <f t="shared" ref="P198:P204" si="43">B198/B186-1</f>
        <v>1.7397606080139738E-2</v>
      </c>
      <c r="Q198" s="2">
        <f t="shared" ref="Q198:Q203" si="44">C198/C186-1</f>
        <v>6.9169960474309011E-3</v>
      </c>
      <c r="R198" s="2">
        <f t="shared" ref="R198:R204" si="45">D198/D186-1</f>
        <v>5.2017937219730914E-2</v>
      </c>
      <c r="S198" s="2">
        <f t="shared" ref="S198:S204" si="46">E198/E186-1</f>
        <v>1.5962441314554043E-2</v>
      </c>
      <c r="T198" s="2">
        <f t="shared" ref="T198:T204" si="47">F198/F186-1</f>
        <v>1.0496183206107013E-2</v>
      </c>
      <c r="U198" s="2">
        <f t="shared" ref="U198:U204" si="48">G198/G186-1</f>
        <v>6.1410788381742742E-2</v>
      </c>
      <c r="X198" s="1">
        <v>42063</v>
      </c>
      <c r="Y198">
        <v>77.8887</v>
      </c>
    </row>
    <row r="199" spans="1:25" x14ac:dyDescent="0.3">
      <c r="A199" s="1">
        <v>42094</v>
      </c>
      <c r="B199">
        <v>105.0745</v>
      </c>
      <c r="C199">
        <v>102.2</v>
      </c>
      <c r="D199">
        <v>115.5</v>
      </c>
      <c r="E199">
        <v>105.4</v>
      </c>
      <c r="F199">
        <v>104.4</v>
      </c>
      <c r="G199">
        <v>113.1</v>
      </c>
      <c r="I199" s="13">
        <f t="shared" ref="I199" si="49">B199/B198-1</f>
        <v>-3.3917564005649936E-3</v>
      </c>
      <c r="J199" s="13">
        <f t="shared" si="38"/>
        <v>2.9440628066732533E-3</v>
      </c>
      <c r="K199" s="13">
        <f t="shared" si="39"/>
        <v>-1.5345268542199419E-2</v>
      </c>
      <c r="L199" s="13">
        <f t="shared" si="40"/>
        <v>-2.5878003696857665E-2</v>
      </c>
      <c r="M199" s="13">
        <f t="shared" si="41"/>
        <v>-1.4164305949008527E-2</v>
      </c>
      <c r="N199" s="13">
        <f t="shared" si="42"/>
        <v>-0.11571540265832692</v>
      </c>
      <c r="P199" s="2">
        <f t="shared" si="43"/>
        <v>4.9725215342033557E-3</v>
      </c>
      <c r="Q199" s="2">
        <f t="shared" si="44"/>
        <v>2.9440628066732533E-3</v>
      </c>
      <c r="R199" s="2">
        <f t="shared" si="45"/>
        <v>1.6725352112676006E-2</v>
      </c>
      <c r="S199" s="2">
        <f t="shared" si="46"/>
        <v>-7.532956685499026E-3</v>
      </c>
      <c r="T199" s="2">
        <f t="shared" si="47"/>
        <v>-9.5693779904304499E-4</v>
      </c>
      <c r="U199" s="2">
        <f t="shared" si="48"/>
        <v>-6.2189054726368154E-2</v>
      </c>
      <c r="X199" s="1">
        <v>42094</v>
      </c>
      <c r="Y199">
        <v>77.515799999999999</v>
      </c>
    </row>
    <row r="200" spans="1:25" x14ac:dyDescent="0.3">
      <c r="A200" s="1">
        <v>42124</v>
      </c>
      <c r="B200">
        <v>104.66240000000001</v>
      </c>
      <c r="C200">
        <v>102.2</v>
      </c>
      <c r="D200">
        <v>114.1</v>
      </c>
      <c r="E200">
        <v>103</v>
      </c>
      <c r="F200">
        <v>102.3</v>
      </c>
      <c r="G200">
        <v>108.1</v>
      </c>
      <c r="I200" s="13">
        <f>B200/B199-1</f>
        <v>-3.9219791671623039E-3</v>
      </c>
      <c r="J200" s="13">
        <f t="shared" si="38"/>
        <v>0</v>
      </c>
      <c r="K200" s="13">
        <f t="shared" si="39"/>
        <v>-1.2121212121212199E-2</v>
      </c>
      <c r="L200" s="13">
        <f t="shared" si="40"/>
        <v>-2.2770398481973486E-2</v>
      </c>
      <c r="M200" s="13">
        <f t="shared" si="41"/>
        <v>-2.0114942528735691E-2</v>
      </c>
      <c r="N200" s="13">
        <f t="shared" si="42"/>
        <v>-4.4208664898320094E-2</v>
      </c>
      <c r="P200" s="2">
        <f t="shared" si="43"/>
        <v>-1.1290247154294164E-3</v>
      </c>
      <c r="Q200" s="2">
        <f t="shared" si="44"/>
        <v>2.9440628066732533E-3</v>
      </c>
      <c r="R200" s="2">
        <f t="shared" si="45"/>
        <v>-1.807228915662662E-2</v>
      </c>
      <c r="S200" s="2">
        <f t="shared" si="46"/>
        <v>-4.8309178743961567E-3</v>
      </c>
      <c r="T200" s="2">
        <f t="shared" si="47"/>
        <v>1.9588638589618235E-3</v>
      </c>
      <c r="U200" s="2">
        <f t="shared" si="48"/>
        <v>-5.9181897302001851E-2</v>
      </c>
      <c r="X200" s="1">
        <v>42124</v>
      </c>
      <c r="Y200">
        <v>77.113</v>
      </c>
    </row>
    <row r="201" spans="1:25" x14ac:dyDescent="0.3">
      <c r="A201" s="1">
        <v>42155</v>
      </c>
      <c r="B201">
        <v>104.2843</v>
      </c>
      <c r="C201">
        <v>102.2</v>
      </c>
      <c r="D201">
        <v>112.2</v>
      </c>
      <c r="E201">
        <v>102.5</v>
      </c>
      <c r="F201">
        <v>101.9</v>
      </c>
      <c r="G201">
        <v>107</v>
      </c>
      <c r="I201" s="13">
        <f>B201/B200-1</f>
        <v>-3.6125676460696532E-3</v>
      </c>
      <c r="J201" s="13">
        <f t="shared" ref="J201:J203" si="50">C201/C200-1</f>
        <v>0</v>
      </c>
      <c r="K201" s="13">
        <f t="shared" ref="K201:K204" si="51">D201/D200-1</f>
        <v>-1.6652059596844793E-2</v>
      </c>
      <c r="L201" s="13">
        <f t="shared" ref="L201:L204" si="52">E201/E200-1</f>
        <v>-4.8543689320388328E-3</v>
      </c>
      <c r="M201" s="13">
        <f t="shared" ref="M201:M204" si="53">F201/F200-1</f>
        <v>-3.910068426197344E-3</v>
      </c>
      <c r="N201" s="13">
        <f t="shared" ref="N201:N204" si="54">G201/G200-1</f>
        <v>-1.0175763182238562E-2</v>
      </c>
      <c r="P201" s="2">
        <f t="shared" si="43"/>
        <v>-7.5713813964420895E-3</v>
      </c>
      <c r="Q201" s="2">
        <f t="shared" si="44"/>
        <v>9.7943192948091173E-4</v>
      </c>
      <c r="R201" s="2">
        <f t="shared" si="45"/>
        <v>-4.1025641025640991E-2</v>
      </c>
      <c r="S201" s="2">
        <f t="shared" si="46"/>
        <v>-9.6618357487923134E-3</v>
      </c>
      <c r="T201" s="2">
        <f t="shared" si="47"/>
        <v>0</v>
      </c>
      <c r="U201" s="2">
        <f t="shared" si="48"/>
        <v>-7.8380706287683011E-2</v>
      </c>
      <c r="X201" s="1">
        <v>42155</v>
      </c>
      <c r="Y201">
        <v>76.751800000000003</v>
      </c>
    </row>
    <row r="202" spans="1:25" x14ac:dyDescent="0.3">
      <c r="A202" s="1">
        <v>42185</v>
      </c>
      <c r="B202">
        <v>103.9927</v>
      </c>
      <c r="C202">
        <v>101.9</v>
      </c>
      <c r="D202">
        <v>111.1</v>
      </c>
      <c r="E202">
        <v>103.3</v>
      </c>
      <c r="F202">
        <v>102.2</v>
      </c>
      <c r="G202">
        <v>111.4</v>
      </c>
      <c r="I202" s="13">
        <f t="shared" ref="I202" si="55">B202/B201-1</f>
        <v>-2.7962023046613771E-3</v>
      </c>
      <c r="J202" s="13">
        <f t="shared" si="50"/>
        <v>-2.9354207436398383E-3</v>
      </c>
      <c r="K202" s="13">
        <f t="shared" si="51"/>
        <v>-9.8039215686275272E-3</v>
      </c>
      <c r="L202" s="13">
        <f t="shared" si="52"/>
        <v>7.8048780487804947E-3</v>
      </c>
      <c r="M202" s="13">
        <f t="shared" si="53"/>
        <v>2.9440628066732533E-3</v>
      </c>
      <c r="N202" s="13">
        <f t="shared" si="54"/>
        <v>4.1121495327102853E-2</v>
      </c>
      <c r="P202" s="2">
        <f t="shared" si="43"/>
        <v>-1.4004956869170249E-2</v>
      </c>
      <c r="Q202" s="2">
        <f t="shared" si="44"/>
        <v>-4.8828125E-3</v>
      </c>
      <c r="R202" s="2">
        <f t="shared" si="45"/>
        <v>-6.2447257383966281E-2</v>
      </c>
      <c r="S202" s="2">
        <f t="shared" si="46"/>
        <v>1.2745098039215641E-2</v>
      </c>
      <c r="T202" s="2">
        <f t="shared" si="47"/>
        <v>1.2884043607532147E-2</v>
      </c>
      <c r="U202" s="2">
        <f t="shared" si="48"/>
        <v>1.180744777475029E-2</v>
      </c>
      <c r="X202" s="1">
        <v>42185</v>
      </c>
      <c r="Y202">
        <v>76.472300000000004</v>
      </c>
    </row>
    <row r="203" spans="1:25" x14ac:dyDescent="0.3">
      <c r="A203" s="1">
        <v>42216</v>
      </c>
      <c r="B203">
        <v>104.515</v>
      </c>
      <c r="C203">
        <v>102.5</v>
      </c>
      <c r="D203">
        <v>112</v>
      </c>
      <c r="E203">
        <v>102.7</v>
      </c>
      <c r="F203">
        <v>101.7</v>
      </c>
      <c r="G203">
        <v>110.6</v>
      </c>
      <c r="I203" s="13">
        <f>B203/B202-1</f>
        <v>5.0224679232291347E-3</v>
      </c>
      <c r="J203" s="13">
        <f t="shared" si="50"/>
        <v>5.8881256133462845E-3</v>
      </c>
      <c r="K203" s="13">
        <f t="shared" si="51"/>
        <v>8.1008100810080474E-3</v>
      </c>
      <c r="L203" s="13">
        <f t="shared" si="52"/>
        <v>-5.8083252662148865E-3</v>
      </c>
      <c r="M203" s="13">
        <f t="shared" si="53"/>
        <v>-4.8923679060665082E-3</v>
      </c>
      <c r="N203" s="13">
        <f t="shared" si="54"/>
        <v>-7.1813285457810183E-3</v>
      </c>
      <c r="P203" s="2">
        <f t="shared" si="43"/>
        <v>-9.2604266299118887E-3</v>
      </c>
      <c r="Q203" s="2">
        <f t="shared" si="44"/>
        <v>-1.9474196689386325E-3</v>
      </c>
      <c r="R203" s="2">
        <f t="shared" si="45"/>
        <v>-5.8823529411764719E-2</v>
      </c>
      <c r="S203" s="2">
        <f t="shared" si="46"/>
        <v>3.2160804020100464E-2</v>
      </c>
      <c r="T203" s="2">
        <f t="shared" si="47"/>
        <v>3.669724770642202E-2</v>
      </c>
      <c r="U203" s="2">
        <f t="shared" si="48"/>
        <v>-9.0334236675704283E-4</v>
      </c>
      <c r="X203" s="1">
        <v>42216</v>
      </c>
      <c r="Y203">
        <v>76.810599999999994</v>
      </c>
    </row>
    <row r="204" spans="1:25" x14ac:dyDescent="0.3">
      <c r="A204" s="1">
        <v>42247</v>
      </c>
      <c r="B204">
        <v>104.5091</v>
      </c>
      <c r="C204">
        <v>102.4</v>
      </c>
      <c r="D204">
        <v>112</v>
      </c>
      <c r="E204">
        <v>103.3</v>
      </c>
      <c r="F204">
        <v>102.4</v>
      </c>
      <c r="G204">
        <v>109.8</v>
      </c>
      <c r="I204" s="13">
        <f>B204/B203-1</f>
        <v>-5.6451227096521173E-5</v>
      </c>
      <c r="J204" s="13">
        <f>C204/C203-1</f>
        <v>-9.7560975609745082E-4</v>
      </c>
      <c r="K204" s="13">
        <f t="shared" si="51"/>
        <v>0</v>
      </c>
      <c r="L204" s="13">
        <f t="shared" si="52"/>
        <v>5.8422590068158975E-3</v>
      </c>
      <c r="M204" s="13">
        <f t="shared" si="53"/>
        <v>6.8829891838741997E-3</v>
      </c>
      <c r="N204" s="13">
        <f t="shared" si="54"/>
        <v>-7.2332730560578096E-3</v>
      </c>
      <c r="P204" s="2">
        <f t="shared" si="43"/>
        <v>-8.6876926725159009E-3</v>
      </c>
      <c r="Q204" s="2">
        <f>C204/C192-1</f>
        <v>9.7751710654936375E-4</v>
      </c>
      <c r="R204" s="2">
        <f t="shared" si="45"/>
        <v>-6.3545150501672198E-2</v>
      </c>
      <c r="S204" s="2">
        <f t="shared" si="46"/>
        <v>2.7860696517412853E-2</v>
      </c>
      <c r="T204" s="2">
        <f t="shared" si="47"/>
        <v>3.0181086519114775E-2</v>
      </c>
      <c r="U204" s="2">
        <f t="shared" si="48"/>
        <v>-9.0991810737039991E-4</v>
      </c>
      <c r="X204" s="1">
        <v>42247</v>
      </c>
      <c r="Y204">
        <v>76.778099999999995</v>
      </c>
    </row>
    <row r="205" spans="1:25" x14ac:dyDescent="0.3">
      <c r="A205" s="1">
        <v>42277</v>
      </c>
      <c r="B205">
        <v>104.2038</v>
      </c>
      <c r="C205">
        <v>102.1</v>
      </c>
      <c r="D205">
        <v>110.9</v>
      </c>
      <c r="E205">
        <v>103.8</v>
      </c>
      <c r="F205">
        <v>103.4</v>
      </c>
      <c r="G205">
        <v>107.1</v>
      </c>
      <c r="I205" s="13">
        <f t="shared" ref="I205:I225" si="56">B205/B204-1</f>
        <v>-2.9212767117887672E-3</v>
      </c>
      <c r="J205" s="13">
        <f t="shared" ref="J205:J225" si="57">C205/C204-1</f>
        <v>-2.929687500000111E-3</v>
      </c>
      <c r="K205" s="13">
        <f t="shared" ref="K205:K225" si="58">D205/D204-1</f>
        <v>-9.8214285714285365E-3</v>
      </c>
      <c r="L205" s="13">
        <f t="shared" ref="L205:L225" si="59">E205/E204-1</f>
        <v>4.8402710551791461E-3</v>
      </c>
      <c r="M205" s="13">
        <f t="shared" ref="M205:M225" si="60">F205/F204-1</f>
        <v>9.765625E-3</v>
      </c>
      <c r="N205" s="13">
        <f t="shared" ref="N205:N225" si="61">G205/G204-1</f>
        <v>-2.4590163934426257E-2</v>
      </c>
      <c r="P205" s="2">
        <f t="shared" ref="P205:P225" si="62">B205/B193-1</f>
        <v>-1.4461912990185621E-2</v>
      </c>
      <c r="Q205" s="2">
        <f t="shared" ref="Q205:Q225" si="63">C205/C193-1</f>
        <v>-1.9550342130987275E-3</v>
      </c>
      <c r="R205" s="2">
        <f t="shared" ref="R205:R225" si="64">D205/D193-1</f>
        <v>-7.8903654485049879E-2</v>
      </c>
      <c r="S205" s="2">
        <f t="shared" ref="S205:S225" si="65">E205/E193-1</f>
        <v>1.1695906432748648E-2</v>
      </c>
      <c r="T205" s="2">
        <f t="shared" ref="T205:T225" si="66">F205/F193-1</f>
        <v>2.2749752720079286E-2</v>
      </c>
      <c r="U205" s="2">
        <f t="shared" ref="U205:U225" si="67">G205/G193-1</f>
        <v>-6.2992125984251968E-2</v>
      </c>
      <c r="X205" s="1">
        <v>42277</v>
      </c>
      <c r="Y205">
        <v>76.541300000000007</v>
      </c>
    </row>
    <row r="206" spans="1:25" x14ac:dyDescent="0.3">
      <c r="A206" s="1">
        <v>42308</v>
      </c>
      <c r="B206">
        <v>104.00449999999999</v>
      </c>
      <c r="C206">
        <v>102.3</v>
      </c>
      <c r="D206">
        <v>109.1</v>
      </c>
      <c r="E206">
        <v>102.8</v>
      </c>
      <c r="F206">
        <v>101.9</v>
      </c>
      <c r="G206">
        <v>109.7</v>
      </c>
      <c r="I206" s="13">
        <f t="shared" si="56"/>
        <v>-1.9125981969948525E-3</v>
      </c>
      <c r="J206" s="13">
        <f t="shared" si="57"/>
        <v>1.9588638589618235E-3</v>
      </c>
      <c r="K206" s="13">
        <f t="shared" si="58"/>
        <v>-1.6230838593327412E-2</v>
      </c>
      <c r="L206" s="13">
        <f t="shared" si="59"/>
        <v>-9.6339113680153909E-3</v>
      </c>
      <c r="M206" s="13">
        <f t="shared" si="60"/>
        <v>-1.4506769825918808E-2</v>
      </c>
      <c r="N206" s="13">
        <f t="shared" si="61"/>
        <v>2.4276377217553824E-2</v>
      </c>
      <c r="P206" s="2">
        <f t="shared" si="62"/>
        <v>-1.6875918094183096E-2</v>
      </c>
      <c r="Q206" s="2">
        <f t="shared" si="63"/>
        <v>0</v>
      </c>
      <c r="R206" s="2">
        <f t="shared" si="64"/>
        <v>-9.4605809128630702E-2</v>
      </c>
      <c r="S206" s="2">
        <f t="shared" si="65"/>
        <v>-4.8402710551790351E-3</v>
      </c>
      <c r="T206" s="2">
        <f t="shared" si="66"/>
        <v>-1.9588638589617124E-3</v>
      </c>
      <c r="U206" s="2">
        <f t="shared" si="67"/>
        <v>-2.4021352313167266E-2</v>
      </c>
      <c r="X206" s="1">
        <v>42308</v>
      </c>
      <c r="Y206">
        <v>76.394400000000005</v>
      </c>
    </row>
    <row r="207" spans="1:25" x14ac:dyDescent="0.3">
      <c r="A207" s="1">
        <v>42338</v>
      </c>
      <c r="B207">
        <v>103.3965</v>
      </c>
      <c r="C207">
        <v>102.2</v>
      </c>
      <c r="D207">
        <v>107.5</v>
      </c>
      <c r="E207">
        <v>99.6</v>
      </c>
      <c r="F207">
        <v>99.5</v>
      </c>
      <c r="G207">
        <v>99.7</v>
      </c>
      <c r="I207" s="13">
        <f t="shared" si="56"/>
        <v>-5.8459008985186633E-3</v>
      </c>
      <c r="J207" s="13">
        <f t="shared" si="57"/>
        <v>-9.7751710654936375E-4</v>
      </c>
      <c r="K207" s="13">
        <f t="shared" si="58"/>
        <v>-1.4665444546287709E-2</v>
      </c>
      <c r="L207" s="13">
        <f t="shared" si="59"/>
        <v>-3.1128404669260701E-2</v>
      </c>
      <c r="M207" s="13">
        <f t="shared" si="60"/>
        <v>-2.3552502453385693E-2</v>
      </c>
      <c r="N207" s="13">
        <f t="shared" si="61"/>
        <v>-9.1157702825888753E-2</v>
      </c>
      <c r="P207" s="2">
        <f t="shared" si="62"/>
        <v>-3.0173505394256228E-2</v>
      </c>
      <c r="Q207" s="2">
        <f t="shared" si="63"/>
        <v>-9.6899224806201723E-3</v>
      </c>
      <c r="R207" s="2">
        <f t="shared" si="64"/>
        <v>-0.10416666666666663</v>
      </c>
      <c r="S207" s="2">
        <f t="shared" si="65"/>
        <v>-6.1262959472196066E-2</v>
      </c>
      <c r="T207" s="2">
        <f t="shared" si="66"/>
        <v>-4.2348411934552521E-2</v>
      </c>
      <c r="U207" s="2">
        <f t="shared" si="67"/>
        <v>-0.19336569579288021</v>
      </c>
      <c r="X207" s="1">
        <v>42338</v>
      </c>
      <c r="Y207">
        <v>75.9559</v>
      </c>
    </row>
    <row r="208" spans="1:25" x14ac:dyDescent="0.3">
      <c r="A208" s="1">
        <v>42369</v>
      </c>
      <c r="B208">
        <v>102.9179</v>
      </c>
      <c r="C208">
        <v>101.9</v>
      </c>
      <c r="D208">
        <v>106.2</v>
      </c>
      <c r="E208">
        <v>98.6</v>
      </c>
      <c r="F208">
        <v>98.7</v>
      </c>
      <c r="G208">
        <v>97.4</v>
      </c>
      <c r="I208" s="13">
        <f t="shared" si="56"/>
        <v>-4.6287833727447492E-3</v>
      </c>
      <c r="J208" s="13">
        <f t="shared" si="57"/>
        <v>-2.9354207436398383E-3</v>
      </c>
      <c r="K208" s="13">
        <f t="shared" si="58"/>
        <v>-1.2093023255813962E-2</v>
      </c>
      <c r="L208" s="13">
        <f t="shared" si="59"/>
        <v>-1.0040160642570295E-2</v>
      </c>
      <c r="M208" s="13">
        <f t="shared" si="60"/>
        <v>-8.040201005025116E-3</v>
      </c>
      <c r="N208" s="13">
        <f t="shared" si="61"/>
        <v>-2.3069207622868571E-2</v>
      </c>
      <c r="P208" s="2">
        <f t="shared" si="62"/>
        <v>-3.2541922942065038E-2</v>
      </c>
      <c r="Q208" s="2">
        <f t="shared" si="63"/>
        <v>-8.7548638132295409E-3</v>
      </c>
      <c r="R208" s="2">
        <f t="shared" si="64"/>
        <v>-0.12879409351927806</v>
      </c>
      <c r="S208" s="2">
        <f t="shared" si="65"/>
        <v>-4.7342995169082136E-2</v>
      </c>
      <c r="T208" s="2">
        <f t="shared" si="66"/>
        <v>-3.5190615835777095E-2</v>
      </c>
      <c r="U208" s="2">
        <f t="shared" si="67"/>
        <v>-0.13881520778072498</v>
      </c>
      <c r="X208" s="1">
        <v>42369</v>
      </c>
      <c r="Y208">
        <v>75.618700000000004</v>
      </c>
    </row>
    <row r="209" spans="1:25" x14ac:dyDescent="0.3">
      <c r="A209" s="1">
        <v>42400</v>
      </c>
      <c r="B209">
        <v>103.48220000000001</v>
      </c>
      <c r="C209">
        <v>102.5</v>
      </c>
      <c r="D209">
        <v>105.4</v>
      </c>
      <c r="E209">
        <v>100.5</v>
      </c>
      <c r="F209">
        <v>99.7</v>
      </c>
      <c r="G209">
        <v>106.7</v>
      </c>
      <c r="I209" s="13">
        <f t="shared" si="56"/>
        <v>5.4830112157360222E-3</v>
      </c>
      <c r="J209" s="13">
        <f t="shared" si="57"/>
        <v>5.8881256133462845E-3</v>
      </c>
      <c r="K209" s="13">
        <f t="shared" si="58"/>
        <v>-7.532956685499026E-3</v>
      </c>
      <c r="L209" s="13">
        <f t="shared" si="59"/>
        <v>1.9269776876267741E-2</v>
      </c>
      <c r="M209" s="13">
        <f t="shared" si="60"/>
        <v>1.0131712259371817E-2</v>
      </c>
      <c r="N209" s="13">
        <f t="shared" si="61"/>
        <v>9.5482546201232088E-2</v>
      </c>
      <c r="P209" s="2">
        <f t="shared" si="62"/>
        <v>-2.0192245783734797E-2</v>
      </c>
      <c r="Q209" s="2">
        <f t="shared" si="63"/>
        <v>9.765625E-4</v>
      </c>
      <c r="R209" s="2">
        <f t="shared" si="64"/>
        <v>-0.11502938706968924</v>
      </c>
      <c r="S209" s="2">
        <f t="shared" si="65"/>
        <v>-2.8046421663442955E-2</v>
      </c>
      <c r="T209" s="2">
        <f t="shared" si="66"/>
        <v>-2.4461839530332652E-2</v>
      </c>
      <c r="U209" s="2">
        <f t="shared" si="67"/>
        <v>-5.8252427184465994E-2</v>
      </c>
      <c r="X209" s="1">
        <v>42400</v>
      </c>
      <c r="Y209">
        <v>76.051400000000001</v>
      </c>
    </row>
    <row r="210" spans="1:25" x14ac:dyDescent="0.3">
      <c r="A210" s="1">
        <v>42429</v>
      </c>
      <c r="B210">
        <v>103.2685</v>
      </c>
      <c r="C210">
        <v>102.3</v>
      </c>
      <c r="D210">
        <v>105</v>
      </c>
      <c r="E210">
        <v>100.1</v>
      </c>
      <c r="F210">
        <v>99.7</v>
      </c>
      <c r="G210">
        <v>103.3</v>
      </c>
      <c r="I210" s="13">
        <f t="shared" si="56"/>
        <v>-2.0650894549980592E-3</v>
      </c>
      <c r="J210" s="13">
        <f t="shared" si="57"/>
        <v>-1.9512195121951237E-3</v>
      </c>
      <c r="K210" s="13">
        <f t="shared" si="58"/>
        <v>-3.7950664136623402E-3</v>
      </c>
      <c r="L210" s="13">
        <f t="shared" si="59"/>
        <v>-3.9800995024875663E-3</v>
      </c>
      <c r="M210" s="13">
        <f t="shared" si="60"/>
        <v>0</v>
      </c>
      <c r="N210" s="13">
        <f t="shared" si="61"/>
        <v>-3.1865042174320624E-2</v>
      </c>
      <c r="P210" s="2">
        <f t="shared" si="62"/>
        <v>-2.052126439670654E-2</v>
      </c>
      <c r="Q210" s="2">
        <f t="shared" si="63"/>
        <v>3.9254170755642637E-3</v>
      </c>
      <c r="R210" s="2">
        <f t="shared" si="64"/>
        <v>-0.1048593350383632</v>
      </c>
      <c r="S210" s="2">
        <f t="shared" si="65"/>
        <v>-7.4861367837338322E-2</v>
      </c>
      <c r="T210" s="2">
        <f t="shared" si="66"/>
        <v>-5.8545797922568532E-2</v>
      </c>
      <c r="U210" s="2">
        <f t="shared" si="67"/>
        <v>-0.19233776387802981</v>
      </c>
      <c r="X210" s="1">
        <v>42429</v>
      </c>
      <c r="Y210">
        <v>75.912000000000006</v>
      </c>
    </row>
    <row r="211" spans="1:25" x14ac:dyDescent="0.3">
      <c r="A211" s="1">
        <v>42460</v>
      </c>
      <c r="B211">
        <v>102.52630000000001</v>
      </c>
      <c r="C211">
        <v>102.1</v>
      </c>
      <c r="D211">
        <v>103.1</v>
      </c>
      <c r="E211">
        <v>96.8</v>
      </c>
      <c r="F211">
        <v>97.9</v>
      </c>
      <c r="G211">
        <v>86.9</v>
      </c>
      <c r="I211" s="13">
        <f t="shared" si="56"/>
        <v>-7.1870899645100073E-3</v>
      </c>
      <c r="J211" s="13">
        <f t="shared" si="57"/>
        <v>-1.9550342130987275E-3</v>
      </c>
      <c r="K211" s="13">
        <f t="shared" si="58"/>
        <v>-1.8095238095238164E-2</v>
      </c>
      <c r="L211" s="13">
        <f t="shared" si="59"/>
        <v>-3.2967032967032961E-2</v>
      </c>
      <c r="M211" s="13">
        <f t="shared" si="60"/>
        <v>-1.8054162487462388E-2</v>
      </c>
      <c r="N211" s="13">
        <f t="shared" si="61"/>
        <v>-0.15876089060987408</v>
      </c>
      <c r="P211" s="2">
        <f t="shared" si="62"/>
        <v>-2.4251364508039441E-2</v>
      </c>
      <c r="Q211" s="2">
        <f t="shared" si="63"/>
        <v>-9.7847358121339045E-4</v>
      </c>
      <c r="R211" s="2">
        <f t="shared" si="64"/>
        <v>-0.10735930735930743</v>
      </c>
      <c r="S211" s="2">
        <f t="shared" si="65"/>
        <v>-8.1593927893738205E-2</v>
      </c>
      <c r="T211" s="2">
        <f t="shared" si="66"/>
        <v>-6.2260536398467403E-2</v>
      </c>
      <c r="U211" s="2">
        <f t="shared" si="67"/>
        <v>-0.23165340406719703</v>
      </c>
      <c r="X211" s="1">
        <v>42460</v>
      </c>
      <c r="Y211">
        <v>75.381699999999995</v>
      </c>
    </row>
    <row r="212" spans="1:25" x14ac:dyDescent="0.3">
      <c r="A212" s="1">
        <v>42490</v>
      </c>
      <c r="B212">
        <v>102.86969999999999</v>
      </c>
      <c r="C212">
        <v>102.1</v>
      </c>
      <c r="D212">
        <v>100.8</v>
      </c>
      <c r="E212">
        <v>102.7</v>
      </c>
      <c r="F212">
        <v>101.7</v>
      </c>
      <c r="G212">
        <v>110.3</v>
      </c>
      <c r="I212" s="13">
        <f t="shared" si="56"/>
        <v>3.3493844993917055E-3</v>
      </c>
      <c r="J212" s="13">
        <f t="shared" si="57"/>
        <v>0</v>
      </c>
      <c r="K212" s="13">
        <f t="shared" si="58"/>
        <v>-2.2308438409311293E-2</v>
      </c>
      <c r="L212" s="13">
        <f t="shared" si="59"/>
        <v>6.0950413223140654E-2</v>
      </c>
      <c r="M212" s="13">
        <f t="shared" si="60"/>
        <v>3.8815117466802773E-2</v>
      </c>
      <c r="N212" s="13">
        <f t="shared" si="61"/>
        <v>0.26927502876869958</v>
      </c>
      <c r="P212" s="2">
        <f t="shared" si="62"/>
        <v>-1.712840523435355E-2</v>
      </c>
      <c r="Q212" s="2">
        <f t="shared" si="63"/>
        <v>-9.7847358121339045E-4</v>
      </c>
      <c r="R212" s="2">
        <f t="shared" si="64"/>
        <v>-0.1165644171779141</v>
      </c>
      <c r="S212" s="2">
        <f t="shared" si="65"/>
        <v>-2.9126213592233219E-3</v>
      </c>
      <c r="T212" s="2">
        <f t="shared" si="66"/>
        <v>-5.8651026392961825E-3</v>
      </c>
      <c r="U212" s="2">
        <f t="shared" si="67"/>
        <v>2.0351526364477346E-2</v>
      </c>
      <c r="X212" s="1">
        <v>42490</v>
      </c>
      <c r="Y212">
        <v>75.645399999999995</v>
      </c>
    </row>
    <row r="213" spans="1:25" x14ac:dyDescent="0.3">
      <c r="A213" s="1">
        <v>42521</v>
      </c>
      <c r="B213">
        <v>102.7552</v>
      </c>
      <c r="C213">
        <v>101.9</v>
      </c>
      <c r="D213">
        <v>101.3</v>
      </c>
      <c r="E213">
        <v>102.5</v>
      </c>
      <c r="F213">
        <v>101.2</v>
      </c>
      <c r="G213">
        <v>113.3</v>
      </c>
      <c r="I213" s="13">
        <f t="shared" si="56"/>
        <v>-1.1130585585453767E-3</v>
      </c>
      <c r="J213" s="13">
        <f t="shared" si="57"/>
        <v>-1.9588638589617124E-3</v>
      </c>
      <c r="K213" s="13">
        <f t="shared" si="58"/>
        <v>4.9603174603174427E-3</v>
      </c>
      <c r="L213" s="13">
        <f t="shared" si="59"/>
        <v>-1.9474196689386325E-3</v>
      </c>
      <c r="M213" s="13">
        <f t="shared" si="60"/>
        <v>-4.9164208456243808E-3</v>
      </c>
      <c r="N213" s="13">
        <f t="shared" si="61"/>
        <v>2.7198549410698103E-2</v>
      </c>
      <c r="P213" s="2">
        <f t="shared" si="62"/>
        <v>-1.4662801591418861E-2</v>
      </c>
      <c r="Q213" s="2">
        <f t="shared" si="63"/>
        <v>-2.9354207436398383E-3</v>
      </c>
      <c r="R213" s="2">
        <f t="shared" si="64"/>
        <v>-9.7147950089126578E-2</v>
      </c>
      <c r="S213" s="2">
        <f t="shared" si="65"/>
        <v>0</v>
      </c>
      <c r="T213" s="2">
        <f t="shared" si="66"/>
        <v>-6.8694798822375169E-3</v>
      </c>
      <c r="U213" s="2">
        <f t="shared" si="67"/>
        <v>5.8878504672897236E-2</v>
      </c>
      <c r="X213" s="1">
        <v>42521</v>
      </c>
      <c r="Y213">
        <v>75.564899999999994</v>
      </c>
    </row>
    <row r="214" spans="1:25" x14ac:dyDescent="0.3">
      <c r="A214" s="1">
        <v>42551</v>
      </c>
      <c r="B214">
        <v>103.1249</v>
      </c>
      <c r="C214">
        <v>102.1</v>
      </c>
      <c r="D214">
        <v>101</v>
      </c>
      <c r="E214">
        <v>104.8</v>
      </c>
      <c r="F214">
        <v>104</v>
      </c>
      <c r="G214">
        <v>111.3</v>
      </c>
      <c r="I214" s="13">
        <f t="shared" si="56"/>
        <v>3.5978714459219407E-3</v>
      </c>
      <c r="J214" s="13">
        <f t="shared" si="57"/>
        <v>1.9627085377820208E-3</v>
      </c>
      <c r="K214" s="13">
        <f t="shared" si="58"/>
        <v>-2.9615004935833467E-3</v>
      </c>
      <c r="L214" s="13">
        <f t="shared" si="59"/>
        <v>2.2439024390243922E-2</v>
      </c>
      <c r="M214" s="13">
        <f t="shared" si="60"/>
        <v>2.7667984189723382E-2</v>
      </c>
      <c r="N214" s="13">
        <f t="shared" si="61"/>
        <v>-1.7652250661959412E-2</v>
      </c>
      <c r="P214" s="2">
        <f t="shared" si="62"/>
        <v>-8.3448165111589256E-3</v>
      </c>
      <c r="Q214" s="2">
        <f t="shared" si="63"/>
        <v>1.9627085377820208E-3</v>
      </c>
      <c r="R214" s="2">
        <f t="shared" si="64"/>
        <v>-9.0909090909090828E-2</v>
      </c>
      <c r="S214" s="2">
        <f t="shared" si="65"/>
        <v>1.4520813165537216E-2</v>
      </c>
      <c r="T214" s="2">
        <f t="shared" si="66"/>
        <v>1.7612524461839474E-2</v>
      </c>
      <c r="U214" s="2">
        <f t="shared" si="67"/>
        <v>-8.9766606822272443E-4</v>
      </c>
      <c r="X214" s="1">
        <v>42551</v>
      </c>
      <c r="Y214">
        <v>75.830299999999994</v>
      </c>
    </row>
    <row r="215" spans="1:25" x14ac:dyDescent="0.3">
      <c r="A215" s="1">
        <v>42582</v>
      </c>
      <c r="B215">
        <v>103.21729999999999</v>
      </c>
      <c r="C215">
        <v>102.1</v>
      </c>
      <c r="D215">
        <v>100.7</v>
      </c>
      <c r="E215">
        <v>105.4</v>
      </c>
      <c r="F215">
        <v>104.8</v>
      </c>
      <c r="G215">
        <v>110.3</v>
      </c>
      <c r="I215" s="13">
        <f t="shared" si="56"/>
        <v>8.960008688492227E-4</v>
      </c>
      <c r="J215" s="13">
        <f t="shared" si="57"/>
        <v>0</v>
      </c>
      <c r="K215" s="13">
        <f t="shared" si="58"/>
        <v>-2.9702970297029729E-3</v>
      </c>
      <c r="L215" s="13">
        <f t="shared" si="59"/>
        <v>5.7251908396946938E-3</v>
      </c>
      <c r="M215" s="13">
        <f t="shared" si="60"/>
        <v>7.692307692307665E-3</v>
      </c>
      <c r="N215" s="13">
        <f t="shared" si="61"/>
        <v>-8.9847259658580869E-3</v>
      </c>
      <c r="P215" s="2">
        <f t="shared" si="62"/>
        <v>-1.2416399559871838E-2</v>
      </c>
      <c r="Q215" s="2">
        <f t="shared" si="63"/>
        <v>-3.9024390243902474E-3</v>
      </c>
      <c r="R215" s="2">
        <f t="shared" si="64"/>
        <v>-0.10089285714285712</v>
      </c>
      <c r="S215" s="2">
        <f t="shared" si="65"/>
        <v>2.6290165530671983E-2</v>
      </c>
      <c r="T215" s="2">
        <f t="shared" si="66"/>
        <v>3.0481809242871138E-2</v>
      </c>
      <c r="U215" s="2">
        <f t="shared" si="67"/>
        <v>-2.7124773960216508E-3</v>
      </c>
      <c r="X215" s="1">
        <v>42582</v>
      </c>
      <c r="Y215">
        <v>75.879599999999996</v>
      </c>
    </row>
    <row r="216" spans="1:25" x14ac:dyDescent="0.3">
      <c r="A216" s="1">
        <v>42613</v>
      </c>
      <c r="B216">
        <v>103.1459</v>
      </c>
      <c r="C216">
        <v>101.8</v>
      </c>
      <c r="D216">
        <v>100.6</v>
      </c>
      <c r="E216">
        <v>107.6</v>
      </c>
      <c r="F216">
        <v>107.2</v>
      </c>
      <c r="G216">
        <v>110.4</v>
      </c>
      <c r="I216" s="13">
        <f t="shared" si="56"/>
        <v>-6.917445040705017E-4</v>
      </c>
      <c r="J216" s="13">
        <f t="shared" si="57"/>
        <v>-2.9382957884426242E-3</v>
      </c>
      <c r="K216" s="13">
        <f t="shared" si="58"/>
        <v>-9.9304865938443232E-4</v>
      </c>
      <c r="L216" s="13">
        <f t="shared" si="59"/>
        <v>2.0872865275142205E-2</v>
      </c>
      <c r="M216" s="13">
        <f t="shared" si="60"/>
        <v>2.2900763358778775E-2</v>
      </c>
      <c r="N216" s="13">
        <f t="shared" si="61"/>
        <v>9.066183136900996E-4</v>
      </c>
      <c r="P216" s="2">
        <f t="shared" si="62"/>
        <v>-1.304384020147531E-2</v>
      </c>
      <c r="Q216" s="2">
        <f t="shared" si="63"/>
        <v>-5.859375000000111E-3</v>
      </c>
      <c r="R216" s="2">
        <f t="shared" si="64"/>
        <v>-0.10178571428571437</v>
      </c>
      <c r="S216" s="2">
        <f t="shared" si="65"/>
        <v>4.1626331074540168E-2</v>
      </c>
      <c r="T216" s="2">
        <f t="shared" si="66"/>
        <v>4.6875E-2</v>
      </c>
      <c r="U216" s="2">
        <f t="shared" si="67"/>
        <v>5.464480874316946E-3</v>
      </c>
      <c r="X216" s="1">
        <v>42613</v>
      </c>
      <c r="Y216">
        <v>75.795699999999997</v>
      </c>
    </row>
    <row r="217" spans="1:25" x14ac:dyDescent="0.3">
      <c r="A217" s="1">
        <v>42643</v>
      </c>
      <c r="B217">
        <v>102.9898</v>
      </c>
      <c r="C217">
        <v>102</v>
      </c>
      <c r="D217">
        <v>100.3</v>
      </c>
      <c r="E217">
        <v>104.6</v>
      </c>
      <c r="F217">
        <v>104.2</v>
      </c>
      <c r="G217">
        <v>107.8</v>
      </c>
      <c r="I217" s="13">
        <f t="shared" si="56"/>
        <v>-1.5133902559383294E-3</v>
      </c>
      <c r="J217" s="13">
        <f t="shared" si="57"/>
        <v>1.9646365422396617E-3</v>
      </c>
      <c r="K217" s="13">
        <f t="shared" si="58"/>
        <v>-2.9821073558647937E-3</v>
      </c>
      <c r="L217" s="13">
        <f t="shared" si="59"/>
        <v>-2.7881040892193343E-2</v>
      </c>
      <c r="M217" s="13">
        <f t="shared" si="60"/>
        <v>-2.7985074626865725E-2</v>
      </c>
      <c r="N217" s="13">
        <f t="shared" si="61"/>
        <v>-2.3550724637681264E-2</v>
      </c>
      <c r="P217" s="2">
        <f t="shared" si="62"/>
        <v>-1.1650246919977958E-2</v>
      </c>
      <c r="Q217" s="2">
        <f t="shared" si="63"/>
        <v>-9.7943192948080071E-4</v>
      </c>
      <c r="R217" s="2">
        <f t="shared" si="64"/>
        <v>-9.5581605049594343E-2</v>
      </c>
      <c r="S217" s="2">
        <f t="shared" si="65"/>
        <v>7.7071290944124016E-3</v>
      </c>
      <c r="T217" s="2">
        <f t="shared" si="66"/>
        <v>7.7369439071566237E-3</v>
      </c>
      <c r="U217" s="2">
        <f t="shared" si="67"/>
        <v>6.5359477124182774E-3</v>
      </c>
      <c r="X217" s="1">
        <v>42643</v>
      </c>
      <c r="Y217">
        <v>75.638800000000003</v>
      </c>
    </row>
    <row r="218" spans="1:25" x14ac:dyDescent="0.3">
      <c r="A218" s="1">
        <v>42674</v>
      </c>
      <c r="B218">
        <v>103.1742</v>
      </c>
      <c r="C218">
        <v>102.2</v>
      </c>
      <c r="D218">
        <v>102.3</v>
      </c>
      <c r="E218">
        <v>102.7</v>
      </c>
      <c r="F218">
        <v>102.5</v>
      </c>
      <c r="G218">
        <v>103.5</v>
      </c>
      <c r="I218" s="13">
        <f t="shared" si="56"/>
        <v>1.7904685706739976E-3</v>
      </c>
      <c r="J218" s="13">
        <f t="shared" si="57"/>
        <v>1.9607843137254832E-3</v>
      </c>
      <c r="K218" s="13">
        <f t="shared" si="58"/>
        <v>1.9940179461615193E-2</v>
      </c>
      <c r="L218" s="13">
        <f t="shared" si="59"/>
        <v>-1.8164435946462665E-2</v>
      </c>
      <c r="M218" s="13">
        <f t="shared" si="60"/>
        <v>-1.6314779270633406E-2</v>
      </c>
      <c r="N218" s="13">
        <f t="shared" si="61"/>
        <v>-3.9888682745825577E-2</v>
      </c>
      <c r="P218" s="2">
        <f t="shared" si="62"/>
        <v>-7.9833084145396471E-3</v>
      </c>
      <c r="Q218" s="2">
        <f t="shared" si="63"/>
        <v>-9.7751710654936375E-4</v>
      </c>
      <c r="R218" s="2">
        <f t="shared" si="64"/>
        <v>-6.2328139321723208E-2</v>
      </c>
      <c r="S218" s="2">
        <f t="shared" si="65"/>
        <v>-9.7276264591439343E-4</v>
      </c>
      <c r="T218" s="2">
        <f t="shared" si="66"/>
        <v>5.8881256133462845E-3</v>
      </c>
      <c r="U218" s="2">
        <f t="shared" si="67"/>
        <v>-5.651777575205108E-2</v>
      </c>
      <c r="X218" s="1">
        <v>42674</v>
      </c>
      <c r="Y218">
        <v>75.7226</v>
      </c>
    </row>
    <row r="219" spans="1:25" x14ac:dyDescent="0.3">
      <c r="A219" s="1">
        <v>42704</v>
      </c>
      <c r="B219">
        <v>102.9478</v>
      </c>
      <c r="C219">
        <v>102.4</v>
      </c>
      <c r="D219">
        <v>102.3</v>
      </c>
      <c r="E219">
        <v>99.3</v>
      </c>
      <c r="F219">
        <v>99.9</v>
      </c>
      <c r="G219">
        <v>94.6</v>
      </c>
      <c r="I219" s="13">
        <f t="shared" si="56"/>
        <v>-2.1943470363714468E-3</v>
      </c>
      <c r="J219" s="13">
        <f t="shared" si="57"/>
        <v>1.9569471624265589E-3</v>
      </c>
      <c r="K219" s="13">
        <f t="shared" si="58"/>
        <v>0</v>
      </c>
      <c r="L219" s="13">
        <f t="shared" si="59"/>
        <v>-3.3106134371957197E-2</v>
      </c>
      <c r="M219" s="13">
        <f t="shared" si="60"/>
        <v>-2.5365853658536497E-2</v>
      </c>
      <c r="N219" s="13">
        <f t="shared" si="61"/>
        <v>-8.5990338164251279E-2</v>
      </c>
      <c r="P219" s="2">
        <f t="shared" si="62"/>
        <v>-4.3396053057889183E-3</v>
      </c>
      <c r="Q219" s="2">
        <f t="shared" si="63"/>
        <v>1.9569471624265589E-3</v>
      </c>
      <c r="R219" s="2">
        <f t="shared" si="64"/>
        <v>-4.8372093023255847E-2</v>
      </c>
      <c r="S219" s="2">
        <f t="shared" si="65"/>
        <v>-3.0120481927710108E-3</v>
      </c>
      <c r="T219" s="2">
        <f t="shared" si="66"/>
        <v>4.020100502512669E-3</v>
      </c>
      <c r="U219" s="2">
        <f t="shared" si="67"/>
        <v>-5.1153460381143545E-2</v>
      </c>
      <c r="X219" s="1">
        <v>42704</v>
      </c>
      <c r="Y219">
        <v>75.497200000000007</v>
      </c>
    </row>
    <row r="220" spans="1:25" x14ac:dyDescent="0.3">
      <c r="A220" s="1">
        <v>42735</v>
      </c>
      <c r="B220">
        <v>103.7675</v>
      </c>
      <c r="C220">
        <v>102.6</v>
      </c>
      <c r="D220">
        <v>101.9</v>
      </c>
      <c r="E220">
        <v>106.2</v>
      </c>
      <c r="F220">
        <v>104.1</v>
      </c>
      <c r="G220">
        <v>122.3</v>
      </c>
      <c r="I220" s="13">
        <f t="shared" si="56"/>
        <v>7.962287683660918E-3</v>
      </c>
      <c r="J220" s="13">
        <f t="shared" si="57"/>
        <v>1.953124999999778E-3</v>
      </c>
      <c r="K220" s="13">
        <f t="shared" si="58"/>
        <v>-3.910068426197344E-3</v>
      </c>
      <c r="L220" s="13">
        <f t="shared" si="59"/>
        <v>6.9486404833836835E-2</v>
      </c>
      <c r="M220" s="13">
        <f t="shared" si="60"/>
        <v>4.2042042042041983E-2</v>
      </c>
      <c r="N220" s="13">
        <f t="shared" si="61"/>
        <v>0.29281183932346733</v>
      </c>
      <c r="P220" s="2">
        <f t="shared" si="62"/>
        <v>8.2551237442660685E-3</v>
      </c>
      <c r="Q220" s="2">
        <f t="shared" si="63"/>
        <v>6.8694798822372949E-3</v>
      </c>
      <c r="R220" s="2">
        <f t="shared" si="64"/>
        <v>-4.0489642184557417E-2</v>
      </c>
      <c r="S220" s="2">
        <f t="shared" si="65"/>
        <v>7.7079107505071187E-2</v>
      </c>
      <c r="T220" s="2">
        <f t="shared" si="66"/>
        <v>5.4711246200607855E-2</v>
      </c>
      <c r="U220" s="2">
        <f t="shared" si="67"/>
        <v>0.25564681724845983</v>
      </c>
      <c r="X220" s="1">
        <v>42735</v>
      </c>
      <c r="Y220">
        <v>76.032700000000006</v>
      </c>
    </row>
    <row r="221" spans="1:25" x14ac:dyDescent="0.3">
      <c r="A221" s="1">
        <v>42766</v>
      </c>
      <c r="B221">
        <v>103.46469999999999</v>
      </c>
      <c r="C221">
        <v>103</v>
      </c>
      <c r="D221">
        <v>103.3</v>
      </c>
      <c r="E221">
        <v>98.5</v>
      </c>
      <c r="F221">
        <v>98.5</v>
      </c>
      <c r="G221">
        <v>98.5</v>
      </c>
      <c r="I221" s="13">
        <f t="shared" si="56"/>
        <v>-2.9180620136363133E-3</v>
      </c>
      <c r="J221" s="13">
        <f t="shared" si="57"/>
        <v>3.8986354775829568E-3</v>
      </c>
      <c r="K221" s="13">
        <f t="shared" si="58"/>
        <v>1.3738959764474812E-2</v>
      </c>
      <c r="L221" s="13">
        <f t="shared" si="59"/>
        <v>-7.2504708097928416E-2</v>
      </c>
      <c r="M221" s="13">
        <f t="shared" si="60"/>
        <v>-5.3794428434197794E-2</v>
      </c>
      <c r="N221" s="13">
        <f t="shared" si="61"/>
        <v>-0.19460343417825021</v>
      </c>
      <c r="P221" s="2">
        <f t="shared" si="62"/>
        <v>-1.691112094641678E-4</v>
      </c>
      <c r="Q221" s="2">
        <f t="shared" si="63"/>
        <v>4.8780487804878092E-3</v>
      </c>
      <c r="R221" s="2">
        <f t="shared" si="64"/>
        <v>-1.9924098671726842E-2</v>
      </c>
      <c r="S221" s="2">
        <f t="shared" si="65"/>
        <v>-1.9900497512437831E-2</v>
      </c>
      <c r="T221" s="2">
        <f t="shared" si="66"/>
        <v>-1.2036108324974926E-2</v>
      </c>
      <c r="U221" s="2">
        <f t="shared" si="67"/>
        <v>-7.6850984067478922E-2</v>
      </c>
      <c r="X221" s="1">
        <v>42766</v>
      </c>
      <c r="Y221">
        <v>75.740499999999997</v>
      </c>
    </row>
    <row r="222" spans="1:25" x14ac:dyDescent="0.3">
      <c r="A222" s="1">
        <v>42794</v>
      </c>
      <c r="B222">
        <v>103.74160000000001</v>
      </c>
      <c r="C222">
        <v>103.4</v>
      </c>
      <c r="D222">
        <v>107</v>
      </c>
      <c r="E222">
        <v>93.8</v>
      </c>
      <c r="F222">
        <v>94.6</v>
      </c>
      <c r="G222">
        <v>87.4</v>
      </c>
      <c r="I222" s="13">
        <f t="shared" si="56"/>
        <v>2.6762750967239679E-3</v>
      </c>
      <c r="J222" s="13">
        <f t="shared" si="57"/>
        <v>3.8834951456310218E-3</v>
      </c>
      <c r="K222" s="13">
        <f t="shared" si="58"/>
        <v>3.5818005808325282E-2</v>
      </c>
      <c r="L222" s="13">
        <f t="shared" si="59"/>
        <v>-4.7715736040609191E-2</v>
      </c>
      <c r="M222" s="13">
        <f t="shared" si="60"/>
        <v>-3.9593908629441676E-2</v>
      </c>
      <c r="N222" s="13">
        <f t="shared" si="61"/>
        <v>-0.1126903553299492</v>
      </c>
      <c r="P222" s="2">
        <f t="shared" si="62"/>
        <v>4.5812614688893749E-3</v>
      </c>
      <c r="Q222" s="2">
        <f t="shared" si="63"/>
        <v>1.0752688172043001E-2</v>
      </c>
      <c r="R222" s="2">
        <f t="shared" si="64"/>
        <v>1.904761904761898E-2</v>
      </c>
      <c r="S222" s="2">
        <f t="shared" si="65"/>
        <v>-6.2937062937062915E-2</v>
      </c>
      <c r="T222" s="2">
        <f t="shared" si="66"/>
        <v>-5.1153460381143545E-2</v>
      </c>
      <c r="U222" s="2">
        <f t="shared" si="67"/>
        <v>-0.15392061955469494</v>
      </c>
      <c r="X222" s="1">
        <v>42794</v>
      </c>
      <c r="Y222">
        <v>75.871700000000004</v>
      </c>
    </row>
    <row r="223" spans="1:25" x14ac:dyDescent="0.3">
      <c r="A223" s="1">
        <v>42825</v>
      </c>
      <c r="B223">
        <v>103.86069999999999</v>
      </c>
      <c r="C223">
        <v>102.6</v>
      </c>
      <c r="D223">
        <v>106.4</v>
      </c>
      <c r="E223">
        <v>101.4</v>
      </c>
      <c r="F223">
        <v>101.2</v>
      </c>
      <c r="G223">
        <v>103.5</v>
      </c>
      <c r="I223" s="13">
        <f t="shared" si="56"/>
        <v>1.148044757358635E-3</v>
      </c>
      <c r="J223" s="13">
        <f t="shared" si="57"/>
        <v>-7.7369439071567347E-3</v>
      </c>
      <c r="K223" s="13">
        <f t="shared" si="58"/>
        <v>-5.6074766355139749E-3</v>
      </c>
      <c r="L223" s="13">
        <f t="shared" si="59"/>
        <v>8.102345415778256E-2</v>
      </c>
      <c r="M223" s="13">
        <f t="shared" si="60"/>
        <v>6.976744186046524E-2</v>
      </c>
      <c r="N223" s="13">
        <f t="shared" si="61"/>
        <v>0.18421052631578938</v>
      </c>
      <c r="P223" s="2">
        <f t="shared" si="62"/>
        <v>1.3015197076262197E-2</v>
      </c>
      <c r="Q223" s="2">
        <f t="shared" si="63"/>
        <v>4.8971596474045587E-3</v>
      </c>
      <c r="R223" s="2">
        <f t="shared" si="64"/>
        <v>3.2007759456838203E-2</v>
      </c>
      <c r="S223" s="2">
        <f t="shared" si="65"/>
        <v>4.7520661157024913E-2</v>
      </c>
      <c r="T223" s="2">
        <f t="shared" si="66"/>
        <v>3.3707865168539186E-2</v>
      </c>
      <c r="U223" s="2">
        <f t="shared" si="67"/>
        <v>0.19102416570770986</v>
      </c>
      <c r="X223" s="1">
        <v>42825</v>
      </c>
      <c r="Y223">
        <v>75.885800000000003</v>
      </c>
    </row>
    <row r="224" spans="1:25" x14ac:dyDescent="0.3">
      <c r="A224" s="1">
        <v>42855</v>
      </c>
      <c r="B224">
        <v>105.0329</v>
      </c>
      <c r="C224">
        <v>103.7</v>
      </c>
      <c r="D224">
        <v>108</v>
      </c>
      <c r="E224">
        <v>102.2</v>
      </c>
      <c r="F224">
        <v>102.9</v>
      </c>
      <c r="G224">
        <v>96.8</v>
      </c>
      <c r="I224" s="13">
        <f t="shared" si="56"/>
        <v>1.1286270937900467E-2</v>
      </c>
      <c r="J224" s="13">
        <f t="shared" si="57"/>
        <v>1.0721247563352909E-2</v>
      </c>
      <c r="K224" s="13">
        <f t="shared" si="58"/>
        <v>1.5037593984962294E-2</v>
      </c>
      <c r="L224" s="13">
        <f t="shared" si="59"/>
        <v>7.8895463510848529E-3</v>
      </c>
      <c r="M224" s="13">
        <f t="shared" si="60"/>
        <v>1.679841897233203E-2</v>
      </c>
      <c r="N224" s="13">
        <f t="shared" si="61"/>
        <v>-6.4734299516908234E-2</v>
      </c>
      <c r="P224" s="2">
        <f t="shared" si="62"/>
        <v>2.1028543876379535E-2</v>
      </c>
      <c r="Q224" s="2">
        <f t="shared" si="63"/>
        <v>1.5670910871694588E-2</v>
      </c>
      <c r="R224" s="2">
        <f t="shared" si="64"/>
        <v>7.1428571428571397E-2</v>
      </c>
      <c r="S224" s="2">
        <f t="shared" si="65"/>
        <v>-4.8685491723466923E-3</v>
      </c>
      <c r="T224" s="2">
        <f t="shared" si="66"/>
        <v>1.1799410029498469E-2</v>
      </c>
      <c r="U224" s="2">
        <f t="shared" si="67"/>
        <v>-0.12239347234814146</v>
      </c>
      <c r="X224" s="1">
        <v>42855</v>
      </c>
      <c r="Y224">
        <v>76.667400000000001</v>
      </c>
    </row>
    <row r="225" spans="1:25" x14ac:dyDescent="0.3">
      <c r="A225" s="1">
        <v>42886</v>
      </c>
      <c r="B225">
        <v>105.0284</v>
      </c>
      <c r="C225">
        <v>103.3</v>
      </c>
      <c r="D225">
        <v>109.7</v>
      </c>
      <c r="E225">
        <v>102.6</v>
      </c>
      <c r="F225">
        <v>102.2</v>
      </c>
      <c r="G225">
        <v>105.6</v>
      </c>
      <c r="I225" s="13">
        <f t="shared" si="56"/>
        <v>-4.2843718491947236E-5</v>
      </c>
      <c r="J225" s="13">
        <f t="shared" si="57"/>
        <v>-3.8572806171649487E-3</v>
      </c>
      <c r="K225" s="13">
        <f t="shared" si="58"/>
        <v>1.5740740740740833E-2</v>
      </c>
      <c r="L225" s="13">
        <f t="shared" si="59"/>
        <v>3.9138943248531177E-3</v>
      </c>
      <c r="M225" s="13">
        <f t="shared" si="60"/>
        <v>-6.8027210884353817E-3</v>
      </c>
      <c r="N225" s="13">
        <f t="shared" si="61"/>
        <v>9.0909090909090828E-2</v>
      </c>
      <c r="P225" s="2">
        <f t="shared" si="62"/>
        <v>2.2122481392669258E-2</v>
      </c>
      <c r="Q225" s="2">
        <f t="shared" si="63"/>
        <v>1.3738959764474812E-2</v>
      </c>
      <c r="R225" s="2">
        <f t="shared" si="64"/>
        <v>8.2922013820335705E-2</v>
      </c>
      <c r="S225" s="2">
        <f t="shared" si="65"/>
        <v>9.7560975609756184E-4</v>
      </c>
      <c r="T225" s="2">
        <f t="shared" si="66"/>
        <v>9.8814229249011287E-3</v>
      </c>
      <c r="U225" s="2">
        <f t="shared" si="67"/>
        <v>-6.796116504854377E-2</v>
      </c>
      <c r="X225" s="1">
        <v>42886</v>
      </c>
      <c r="Y225">
        <v>76.590999999999994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C49" sqref="C49"/>
    </sheetView>
  </sheetViews>
  <sheetFormatPr baseColWidth="10" defaultRowHeight="14.4" x14ac:dyDescent="0.3"/>
  <cols>
    <col min="1" max="1" width="37.109375" bestFit="1" customWidth="1"/>
    <col min="2" max="2" width="16.5546875" bestFit="1" customWidth="1"/>
    <col min="3" max="4" width="12.6640625" bestFit="1" customWidth="1"/>
    <col min="6" max="6" width="12.6640625" bestFit="1" customWidth="1"/>
    <col min="9" max="9" width="37.109375" bestFit="1" customWidth="1"/>
    <col min="10" max="10" width="17.44140625" bestFit="1" customWidth="1"/>
  </cols>
  <sheetData>
    <row r="1" spans="1:15" ht="15" customHeight="1" x14ac:dyDescent="0.3">
      <c r="A1" s="25" t="s">
        <v>85</v>
      </c>
      <c r="B1" s="25"/>
      <c r="C1" s="25"/>
      <c r="D1" s="25"/>
      <c r="E1" s="25"/>
      <c r="F1" s="25"/>
      <c r="G1" s="25"/>
    </row>
    <row r="2" spans="1:15" ht="15" customHeight="1" x14ac:dyDescent="0.3">
      <c r="A2" s="25"/>
      <c r="B2" s="25"/>
      <c r="C2" s="25"/>
      <c r="D2" s="25"/>
      <c r="E2" s="25"/>
      <c r="F2" s="25"/>
      <c r="G2" s="25"/>
    </row>
    <row r="3" spans="1:15" ht="15" customHeight="1" x14ac:dyDescent="0.3">
      <c r="A3" s="25"/>
      <c r="B3" s="25"/>
      <c r="C3" s="25"/>
      <c r="D3" s="25"/>
      <c r="E3" s="25"/>
      <c r="F3" s="25"/>
      <c r="G3" s="25"/>
    </row>
    <row r="4" spans="1:15" ht="15" customHeight="1" x14ac:dyDescent="0.3"/>
    <row r="5" spans="1:15" ht="15" customHeight="1" x14ac:dyDescent="0.3"/>
    <row r="6" spans="1:15" ht="15" customHeight="1" x14ac:dyDescent="0.3"/>
    <row r="7" spans="1:15" ht="15" customHeight="1" x14ac:dyDescent="0.3">
      <c r="A7" s="12" t="s">
        <v>92</v>
      </c>
      <c r="B7" s="11"/>
      <c r="C7" s="11"/>
      <c r="D7" s="11"/>
      <c r="E7" s="11"/>
      <c r="F7" s="11"/>
      <c r="G7" s="11"/>
      <c r="I7" s="12" t="s">
        <v>93</v>
      </c>
      <c r="J7" s="11"/>
      <c r="K7" s="11"/>
      <c r="L7" s="11"/>
      <c r="M7" s="11"/>
      <c r="N7" s="11"/>
      <c r="O7" s="11"/>
    </row>
    <row r="8" spans="1:15" x14ac:dyDescent="0.3">
      <c r="A8" t="s">
        <v>0</v>
      </c>
      <c r="B8" t="s">
        <v>0</v>
      </c>
      <c r="C8" s="9" t="s">
        <v>77</v>
      </c>
      <c r="D8" s="9" t="s">
        <v>79</v>
      </c>
      <c r="E8" s="9" t="s">
        <v>78</v>
      </c>
      <c r="F8" s="9" t="s">
        <v>80</v>
      </c>
      <c r="G8" s="9" t="s">
        <v>87</v>
      </c>
      <c r="J8" s="9"/>
      <c r="K8" s="9" t="s">
        <v>77</v>
      </c>
      <c r="L8" s="9" t="s">
        <v>79</v>
      </c>
      <c r="M8" s="9" t="s">
        <v>78</v>
      </c>
      <c r="N8" s="9" t="s">
        <v>80</v>
      </c>
      <c r="O8" s="9" t="s">
        <v>87</v>
      </c>
    </row>
    <row r="9" spans="1:15" x14ac:dyDescent="0.3">
      <c r="A9" t="s">
        <v>3</v>
      </c>
      <c r="B9" t="s">
        <v>0</v>
      </c>
      <c r="C9" s="24" t="s">
        <v>86</v>
      </c>
      <c r="D9" s="24"/>
      <c r="E9" s="24"/>
      <c r="F9" s="24"/>
      <c r="G9" s="24"/>
      <c r="I9" t="s">
        <v>3</v>
      </c>
      <c r="J9" t="s">
        <v>0</v>
      </c>
      <c r="K9" s="24" t="s">
        <v>86</v>
      </c>
      <c r="L9" s="24"/>
      <c r="M9" s="24"/>
      <c r="N9" s="24"/>
      <c r="O9" s="24"/>
    </row>
    <row r="10" spans="1:15" x14ac:dyDescent="0.3">
      <c r="A10" t="s">
        <v>2</v>
      </c>
      <c r="B10" s="8" t="s">
        <v>1</v>
      </c>
      <c r="C10" s="8" t="s">
        <v>81</v>
      </c>
      <c r="D10" s="8" t="s">
        <v>82</v>
      </c>
      <c r="E10" s="8" t="s">
        <v>83</v>
      </c>
      <c r="F10" s="8" t="s">
        <v>84</v>
      </c>
      <c r="G10" s="8" t="s">
        <v>88</v>
      </c>
      <c r="I10" t="s">
        <v>2</v>
      </c>
      <c r="J10" s="10" t="s">
        <v>1</v>
      </c>
      <c r="K10" s="10" t="s">
        <v>81</v>
      </c>
      <c r="L10" s="10" t="s">
        <v>82</v>
      </c>
      <c r="M10" s="10" t="s">
        <v>83</v>
      </c>
      <c r="N10" s="10" t="s">
        <v>84</v>
      </c>
      <c r="O10" s="10" t="s">
        <v>88</v>
      </c>
    </row>
    <row r="11" spans="1:15" x14ac:dyDescent="0.3">
      <c r="A11" s="3" t="s">
        <v>4</v>
      </c>
      <c r="B11" s="3" t="s">
        <v>12</v>
      </c>
      <c r="C11" s="7">
        <f>_xll.BDP($B11,C$8)</f>
        <v>-4.3E-3</v>
      </c>
      <c r="D11" s="7">
        <f>_xll.BDP($B11,D$8)</f>
        <v>1.2403999999999999</v>
      </c>
      <c r="E11" s="7">
        <f>_xll.BDP($B11,E$8)</f>
        <v>2.0209999999999999</v>
      </c>
      <c r="F11" s="7">
        <f>_xll.BDP($B11,F$8)</f>
        <v>2.2122000000000002</v>
      </c>
      <c r="G11" s="7">
        <f>_xll.BDP($B11,G$8)</f>
        <v>0.71350000000000002</v>
      </c>
      <c r="I11" s="3" t="s">
        <v>4</v>
      </c>
      <c r="J11" s="3" t="s">
        <v>12</v>
      </c>
      <c r="K11" s="7">
        <f>_xll.BDP($B11,K$8)</f>
        <v>-4.3E-3</v>
      </c>
      <c r="L11" s="7">
        <f>_xll.BDP($B11,L$8)/3</f>
        <v>0.41346666666666665</v>
      </c>
      <c r="M11" s="7">
        <f>_xll.BDP($B11,M$8)/6</f>
        <v>0.33683333333333332</v>
      </c>
      <c r="N11" s="7">
        <f>_xll.BDP($B11,N$8)/12</f>
        <v>0.18435000000000001</v>
      </c>
      <c r="O11" s="7">
        <f>_xll.BDP($B11,O$8)/24</f>
        <v>2.9729166666666668E-2</v>
      </c>
    </row>
    <row r="12" spans="1:15" x14ac:dyDescent="0.3">
      <c r="A12" s="4" t="s">
        <v>32</v>
      </c>
      <c r="B12" s="3" t="s">
        <v>13</v>
      </c>
      <c r="C12" s="7">
        <f>_xll.BDP($B12,C$8)</f>
        <v>-0.4</v>
      </c>
      <c r="D12" s="7">
        <f>_xll.BDP($B12,D$8)</f>
        <v>-0.1</v>
      </c>
      <c r="E12" s="7">
        <f>_xll.BDP($B12,E$8)</f>
        <v>0.9</v>
      </c>
      <c r="F12" s="7">
        <f>_xll.BDP($B12,F$8)</f>
        <v>1.4</v>
      </c>
      <c r="G12" s="7">
        <f>_xll.BDP($B12,G$8)</f>
        <v>1.1000000000000001</v>
      </c>
      <c r="I12" s="4" t="s">
        <v>32</v>
      </c>
      <c r="J12" s="3" t="s">
        <v>13</v>
      </c>
      <c r="K12" s="7">
        <f>_xll.BDP($B12,K$8)</f>
        <v>-0.4</v>
      </c>
      <c r="L12" s="7">
        <f>_xll.BDP($B12,L$8)/3</f>
        <v>-3.3333333333333333E-2</v>
      </c>
      <c r="M12" s="7">
        <f>_xll.BDP($B12,M$8)/6</f>
        <v>0.15</v>
      </c>
      <c r="N12" s="7">
        <f>_xll.BDP($B12,N$8)/12</f>
        <v>0.11666666666666665</v>
      </c>
      <c r="O12" s="7">
        <f>_xll.BDP($B12,O$8)/24</f>
        <v>4.5833333333333337E-2</v>
      </c>
    </row>
    <row r="13" spans="1:15" x14ac:dyDescent="0.3">
      <c r="A13" s="6" t="s">
        <v>33</v>
      </c>
      <c r="B13" s="3" t="s">
        <v>18</v>
      </c>
      <c r="C13" s="7">
        <f>_xll.BDP($B13,C$8)</f>
        <v>-0.4</v>
      </c>
      <c r="D13" s="7">
        <f>_xll.BDP($B13,D$8)</f>
        <v>0</v>
      </c>
      <c r="E13" s="7">
        <f>_xll.BDP($B13,E$8)</f>
        <v>1.1000000000000001</v>
      </c>
      <c r="F13" s="7">
        <f>_xll.BDP($B13,F$8)</f>
        <v>1.7</v>
      </c>
      <c r="G13" s="7">
        <f>_xll.BDP($B13,G$8)</f>
        <v>1.7</v>
      </c>
      <c r="I13" s="6" t="s">
        <v>33</v>
      </c>
      <c r="J13" s="3" t="s">
        <v>18</v>
      </c>
      <c r="K13" s="7">
        <f>_xll.BDP($B13,K$8)</f>
        <v>-0.4</v>
      </c>
      <c r="L13" s="7">
        <f>_xll.BDP($B13,L$8)/3</f>
        <v>0</v>
      </c>
      <c r="M13" s="7">
        <f>_xll.BDP($B13,M$8)/6</f>
        <v>0.18333333333333335</v>
      </c>
      <c r="N13" s="7">
        <f>_xll.BDP($B13,N$8)/12</f>
        <v>0.14166666666666666</v>
      </c>
      <c r="O13" s="7">
        <f>_xll.BDP($B13,O$8)/24</f>
        <v>7.0833333333333331E-2</v>
      </c>
    </row>
    <row r="14" spans="1:15" x14ac:dyDescent="0.3">
      <c r="A14" s="5" t="s">
        <v>34</v>
      </c>
      <c r="B14" s="3" t="s">
        <v>19</v>
      </c>
      <c r="C14" s="7">
        <f>_xll.BDP($B14,C$8)</f>
        <v>-0.8</v>
      </c>
      <c r="D14" s="7">
        <f>_xll.BDP($B14,D$8)</f>
        <v>-0.5</v>
      </c>
      <c r="E14" s="7">
        <f>_xll.BDP($B14,E$8)</f>
        <v>0.9</v>
      </c>
      <c r="F14" s="7">
        <f>_xll.BDP($B14,F$8)</f>
        <v>1.8</v>
      </c>
      <c r="G14" s="7">
        <f>_xll.BDP($B14,G$8)</f>
        <v>0.8</v>
      </c>
      <c r="I14" s="5" t="s">
        <v>34</v>
      </c>
      <c r="J14" s="3" t="s">
        <v>19</v>
      </c>
      <c r="K14" s="7">
        <f>_xll.BDP($B14,K$8)</f>
        <v>-0.8</v>
      </c>
      <c r="L14" s="7">
        <f>_xll.BDP($B14,L$8)/3</f>
        <v>-0.16666666666666666</v>
      </c>
      <c r="M14" s="7">
        <f>_xll.BDP($B14,M$8)/6</f>
        <v>0.15</v>
      </c>
      <c r="N14" s="7">
        <f>_xll.BDP($B14,N$8)/12</f>
        <v>0.15</v>
      </c>
      <c r="O14" s="7">
        <f>_xll.BDP($B14,O$8)/24</f>
        <v>3.3333333333333333E-2</v>
      </c>
    </row>
    <row r="15" spans="1:15" x14ac:dyDescent="0.3">
      <c r="A15" t="s">
        <v>35</v>
      </c>
      <c r="B15" s="3" t="s">
        <v>20</v>
      </c>
      <c r="C15" s="7">
        <f>_xll.BDP($B15,C$8)</f>
        <v>-1.4</v>
      </c>
      <c r="D15" s="7">
        <f>_xll.BDP($B15,D$8)</f>
        <v>-2.4</v>
      </c>
      <c r="E15" s="7">
        <f>_xll.BDP($B15,E$8)</f>
        <v>-1.5</v>
      </c>
      <c r="F15" s="7">
        <f>_xll.BDP($B15,F$8)</f>
        <v>4</v>
      </c>
      <c r="G15" s="7">
        <f>_xll.BDP($B15,G$8)</f>
        <v>8.6</v>
      </c>
      <c r="I15" t="s">
        <v>35</v>
      </c>
      <c r="J15" s="3" t="s">
        <v>20</v>
      </c>
      <c r="K15" s="7">
        <f>_xll.BDP($B15,K$8)</f>
        <v>-1.4</v>
      </c>
      <c r="L15" s="7">
        <f>_xll.BDP($B15,L$8)/3</f>
        <v>-0.79999999999999993</v>
      </c>
      <c r="M15" s="7">
        <f>_xll.BDP($B15,M$8)/6</f>
        <v>-0.25</v>
      </c>
      <c r="N15" s="7">
        <f>_xll.BDP($B15,N$8)/12</f>
        <v>0.33333333333333331</v>
      </c>
      <c r="O15" s="7">
        <f>_xll.BDP($B15,O$8)/24</f>
        <v>0.35833333333333334</v>
      </c>
    </row>
    <row r="16" spans="1:15" x14ac:dyDescent="0.3">
      <c r="A16" t="s">
        <v>36</v>
      </c>
      <c r="B16" s="3" t="s">
        <v>21</v>
      </c>
      <c r="C16" s="7">
        <f>_xll.BDP($B16,C$8)</f>
        <v>-0.3</v>
      </c>
      <c r="D16" s="7">
        <f>_xll.BDP($B16,D$8)</f>
        <v>-1.4</v>
      </c>
      <c r="E16" s="7">
        <f>_xll.BDP($B16,E$8)</f>
        <v>3.3</v>
      </c>
      <c r="F16" s="7">
        <f>_xll.BDP($B16,F$8)</f>
        <v>3.7</v>
      </c>
      <c r="G16" s="7">
        <f>_xll.BDP($B16,G$8)</f>
        <v>7.3</v>
      </c>
      <c r="I16" t="s">
        <v>36</v>
      </c>
      <c r="J16" s="3" t="s">
        <v>21</v>
      </c>
      <c r="K16" s="7">
        <f>_xll.BDP($B16,K$8)</f>
        <v>-0.3</v>
      </c>
      <c r="L16" s="7">
        <f>_xll.BDP($B16,L$8)/3</f>
        <v>-0.46666666666666662</v>
      </c>
      <c r="M16" s="7">
        <f>_xll.BDP($B16,M$8)/6</f>
        <v>0.54999999999999993</v>
      </c>
      <c r="N16" s="7">
        <f>_xll.BDP($B16,N$8)/12</f>
        <v>0.30833333333333335</v>
      </c>
      <c r="O16" s="7">
        <f>_xll.BDP($B16,O$8)/24</f>
        <v>0.30416666666666664</v>
      </c>
    </row>
    <row r="17" spans="1:15" x14ac:dyDescent="0.3">
      <c r="A17" t="s">
        <v>37</v>
      </c>
      <c r="B17" s="3" t="s">
        <v>22</v>
      </c>
      <c r="C17" s="7">
        <f>_xll.BDP($B17,C$8)</f>
        <v>0.7</v>
      </c>
      <c r="D17" s="7">
        <f>_xll.BDP($B17,D$8)</f>
        <v>-0.9</v>
      </c>
      <c r="E17" s="7">
        <f>_xll.BDP($B17,E$8)</f>
        <v>4</v>
      </c>
      <c r="F17" s="7">
        <f>_xll.BDP($B17,F$8)</f>
        <v>5</v>
      </c>
      <c r="G17" s="7">
        <f>_xll.BDP($B17,G$8)</f>
        <v>13.4</v>
      </c>
      <c r="I17" t="s">
        <v>37</v>
      </c>
      <c r="J17" s="3" t="s">
        <v>22</v>
      </c>
      <c r="K17" s="7">
        <f>_xll.BDP($B17,K$8)</f>
        <v>0.7</v>
      </c>
      <c r="L17" s="7">
        <f>_xll.BDP($B17,L$8)/3</f>
        <v>-0.3</v>
      </c>
      <c r="M17" s="7">
        <f>_xll.BDP($B17,M$8)/6</f>
        <v>0.66666666666666663</v>
      </c>
      <c r="N17" s="7">
        <f>_xll.BDP($B17,N$8)/12</f>
        <v>0.41666666666666669</v>
      </c>
      <c r="O17" s="7">
        <f>_xll.BDP($B17,O$8)/24</f>
        <v>0.55833333333333335</v>
      </c>
    </row>
    <row r="18" spans="1:15" x14ac:dyDescent="0.3">
      <c r="A18" t="s">
        <v>38</v>
      </c>
      <c r="B18" s="3" t="s">
        <v>23</v>
      </c>
      <c r="C18" s="7">
        <f>_xll.BDP($B18,C$8)</f>
        <v>-4.5999999999999996</v>
      </c>
      <c r="D18" s="7">
        <f>_xll.BDP($B18,D$8)</f>
        <v>7.3</v>
      </c>
      <c r="E18" s="7">
        <f>_xll.BDP($B18,E$8)</f>
        <v>14</v>
      </c>
      <c r="F18" s="7">
        <f>_xll.BDP($B18,F$8)</f>
        <v>-1.6</v>
      </c>
      <c r="G18" s="7">
        <f>_xll.BDP($B18,G$8)</f>
        <v>17.600000000000001</v>
      </c>
      <c r="I18" t="s">
        <v>38</v>
      </c>
      <c r="J18" s="3" t="s">
        <v>23</v>
      </c>
      <c r="K18" s="7">
        <f>_xll.BDP($B18,K$8)</f>
        <v>-4.5999999999999996</v>
      </c>
      <c r="L18" s="7">
        <f>_xll.BDP($B18,L$8)/3</f>
        <v>2.4333333333333331</v>
      </c>
      <c r="M18" s="7">
        <f>_xll.BDP($B18,M$8)/6</f>
        <v>2.3333333333333335</v>
      </c>
      <c r="N18" s="7">
        <f>_xll.BDP($B18,N$8)/12</f>
        <v>-0.13333333333333333</v>
      </c>
      <c r="O18" s="7">
        <f>_xll.BDP($B18,O$8)/24</f>
        <v>0.73333333333333339</v>
      </c>
    </row>
    <row r="19" spans="1:15" x14ac:dyDescent="0.3">
      <c r="A19" t="s">
        <v>39</v>
      </c>
      <c r="B19" s="3" t="s">
        <v>24</v>
      </c>
      <c r="C19" s="7">
        <f>_xll.BDP($B19,C$8)</f>
        <v>0.3</v>
      </c>
      <c r="D19" s="7">
        <f>_xll.BDP($B19,D$8)</f>
        <v>0</v>
      </c>
      <c r="E19" s="7">
        <f>_xll.BDP($B19,E$8)</f>
        <v>3.6</v>
      </c>
      <c r="F19" s="7">
        <f>_xll.BDP($B19,F$8)</f>
        <v>3.9</v>
      </c>
      <c r="G19" s="7">
        <f>_xll.BDP($B19,G$8)</f>
        <v>13.6</v>
      </c>
      <c r="I19" t="s">
        <v>39</v>
      </c>
      <c r="J19" s="3" t="s">
        <v>24</v>
      </c>
      <c r="K19" s="7">
        <f>_xll.BDP($B19,K$8)</f>
        <v>0.3</v>
      </c>
      <c r="L19" s="7">
        <f>_xll.BDP($B19,L$8)/3</f>
        <v>0</v>
      </c>
      <c r="M19" s="7">
        <f>_xll.BDP($B19,M$8)/6</f>
        <v>0.6</v>
      </c>
      <c r="N19" s="7">
        <f>_xll.BDP($B19,N$8)/12</f>
        <v>0.32500000000000001</v>
      </c>
      <c r="O19" s="7">
        <f>_xll.BDP($B19,O$8)/24</f>
        <v>0.56666666666666665</v>
      </c>
    </row>
    <row r="20" spans="1:15" x14ac:dyDescent="0.3">
      <c r="A20" t="s">
        <v>40</v>
      </c>
      <c r="B20" s="3" t="s">
        <v>25</v>
      </c>
      <c r="C20" s="7">
        <f>_xll.BDP($B20,C$8)</f>
        <v>-1.4</v>
      </c>
      <c r="D20" s="7">
        <f>_xll.BDP($B20,D$8)</f>
        <v>-2.4</v>
      </c>
      <c r="E20" s="7">
        <f>_xll.BDP($B20,E$8)</f>
        <v>2.4</v>
      </c>
      <c r="F20" s="7">
        <f>_xll.BDP($B20,F$8)</f>
        <v>-0.5</v>
      </c>
      <c r="G20" s="7">
        <f>_xll.BDP($B20,G$8)</f>
        <v>-0.9</v>
      </c>
      <c r="I20" t="s">
        <v>40</v>
      </c>
      <c r="J20" s="3" t="s">
        <v>25</v>
      </c>
      <c r="K20" s="7">
        <f>_xll.BDP($B20,K$8)</f>
        <v>-1.4</v>
      </c>
      <c r="L20" s="7">
        <f>_xll.BDP($B20,L$8)/3</f>
        <v>-0.79999999999999993</v>
      </c>
      <c r="M20" s="7">
        <f>_xll.BDP($B20,M$8)/6</f>
        <v>0.39999999999999997</v>
      </c>
      <c r="N20" s="7">
        <f>_xll.BDP($B20,N$8)/12</f>
        <v>-4.1666666666666664E-2</v>
      </c>
      <c r="O20" s="7">
        <f>_xll.BDP($B20,O$8)/24</f>
        <v>-3.7499999999999999E-2</v>
      </c>
    </row>
    <row r="21" spans="1:15" x14ac:dyDescent="0.3">
      <c r="A21" t="s">
        <v>41</v>
      </c>
      <c r="B21" s="3" t="s">
        <v>26</v>
      </c>
      <c r="C21" s="7">
        <f>_xll.BDP($B21,C$8)</f>
        <v>-0.7</v>
      </c>
      <c r="D21" s="7">
        <f>_xll.BDP($B21,D$8)</f>
        <v>-0.8</v>
      </c>
      <c r="E21" s="7">
        <f>_xll.BDP($B21,E$8)</f>
        <v>1.1000000000000001</v>
      </c>
      <c r="F21" s="7">
        <f>_xll.BDP($B21,F$8)</f>
        <v>1.6</v>
      </c>
      <c r="G21" s="7">
        <f>_xll.BDP($B21,G$8)</f>
        <v>-2.6</v>
      </c>
      <c r="I21" t="s">
        <v>41</v>
      </c>
      <c r="J21" s="3" t="s">
        <v>26</v>
      </c>
      <c r="K21" s="7">
        <f>_xll.BDP($B21,K$8)</f>
        <v>-0.7</v>
      </c>
      <c r="L21" s="7">
        <f>_xll.BDP($B21,L$8)/3</f>
        <v>-0.26666666666666666</v>
      </c>
      <c r="M21" s="7">
        <f>_xll.BDP($B21,M$8)/6</f>
        <v>0.18333333333333335</v>
      </c>
      <c r="N21" s="7">
        <f>_xll.BDP($B21,N$8)/12</f>
        <v>0.13333333333333333</v>
      </c>
      <c r="O21" s="7">
        <f>_xll.BDP($B21,O$8)/24</f>
        <v>-0.10833333333333334</v>
      </c>
    </row>
    <row r="22" spans="1:15" x14ac:dyDescent="0.3">
      <c r="A22" t="s">
        <v>42</v>
      </c>
      <c r="B22" s="3" t="s">
        <v>27</v>
      </c>
      <c r="C22" s="7">
        <f>_xll.BDP($B22,C$8)</f>
        <v>0.1</v>
      </c>
      <c r="D22" s="7">
        <f>_xll.BDP($B22,D$8)</f>
        <v>0.6</v>
      </c>
      <c r="E22" s="7">
        <f>_xll.BDP($B22,E$8)</f>
        <v>2.8</v>
      </c>
      <c r="F22" s="7">
        <f>_xll.BDP($B22,F$8)</f>
        <v>4</v>
      </c>
      <c r="G22" s="7">
        <f>_xll.BDP($B22,G$8)</f>
        <v>-1.5</v>
      </c>
      <c r="I22" t="s">
        <v>42</v>
      </c>
      <c r="J22" s="3" t="s">
        <v>27</v>
      </c>
      <c r="K22" s="7">
        <f>_xll.BDP($B22,K$8)</f>
        <v>0.1</v>
      </c>
      <c r="L22" s="7">
        <f>_xll.BDP($B22,L$8)/3</f>
        <v>0.19999999999999998</v>
      </c>
      <c r="M22" s="7">
        <f>_xll.BDP($B22,M$8)/6</f>
        <v>0.46666666666666662</v>
      </c>
      <c r="N22" s="7">
        <f>_xll.BDP($B22,N$8)/12</f>
        <v>0.33333333333333331</v>
      </c>
      <c r="O22" s="7">
        <f>_xll.BDP($B22,O$8)/24</f>
        <v>-6.25E-2</v>
      </c>
    </row>
    <row r="23" spans="1:15" x14ac:dyDescent="0.3">
      <c r="A23" t="s">
        <v>43</v>
      </c>
      <c r="B23" s="3" t="s">
        <v>28</v>
      </c>
      <c r="C23" s="7">
        <f>_xll.BDP($B23,C$8)</f>
        <v>-0.5</v>
      </c>
      <c r="D23" s="7">
        <f>_xll.BDP($B23,D$8)</f>
        <v>2.2000000000000002</v>
      </c>
      <c r="E23" s="7">
        <f>_xll.BDP($B23,E$8)</f>
        <v>2.4</v>
      </c>
      <c r="F23" s="7">
        <f>_xll.BDP($B23,F$8)</f>
        <v>5</v>
      </c>
      <c r="G23" s="7">
        <f>_xll.BDP($B23,G$8)</f>
        <v>6.4</v>
      </c>
      <c r="I23" t="s">
        <v>43</v>
      </c>
      <c r="J23" s="3" t="s">
        <v>28</v>
      </c>
      <c r="K23" s="7">
        <f>_xll.BDP($B23,K$8)</f>
        <v>-0.5</v>
      </c>
      <c r="L23" s="7">
        <f>_xll.BDP($B23,L$8)/3</f>
        <v>0.73333333333333339</v>
      </c>
      <c r="M23" s="7">
        <f>_xll.BDP($B23,M$8)/6</f>
        <v>0.39999999999999997</v>
      </c>
      <c r="N23" s="7">
        <f>_xll.BDP($B23,N$8)/12</f>
        <v>0.41666666666666669</v>
      </c>
      <c r="O23" s="7">
        <f>_xll.BDP($B23,O$8)/24</f>
        <v>0.26666666666666666</v>
      </c>
    </row>
    <row r="24" spans="1:15" x14ac:dyDescent="0.3">
      <c r="A24" t="s">
        <v>44</v>
      </c>
      <c r="B24" s="3" t="s">
        <v>29</v>
      </c>
      <c r="C24" s="7">
        <f>_xll.BDP($B24,C$8)</f>
        <v>-1.6</v>
      </c>
      <c r="D24" s="7">
        <f>_xll.BDP($B24,D$8)</f>
        <v>-0.4</v>
      </c>
      <c r="E24" s="7">
        <f>_xll.BDP($B24,E$8)</f>
        <v>-0.4</v>
      </c>
      <c r="F24" s="7">
        <f>_xll.BDP($B24,F$8)</f>
        <v>-0.2</v>
      </c>
      <c r="G24" s="7">
        <f>_xll.BDP($B24,G$8)</f>
        <v>2</v>
      </c>
      <c r="I24" t="s">
        <v>44</v>
      </c>
      <c r="J24" s="3" t="s">
        <v>29</v>
      </c>
      <c r="K24" s="7">
        <f>_xll.BDP($B24,K$8)</f>
        <v>-1.6</v>
      </c>
      <c r="L24" s="7">
        <f>_xll.BDP($B24,L$8)/3</f>
        <v>-0.13333333333333333</v>
      </c>
      <c r="M24" s="7">
        <f>_xll.BDP($B24,M$8)/6</f>
        <v>-6.6666666666666666E-2</v>
      </c>
      <c r="N24" s="7">
        <f>_xll.BDP($B24,N$8)/12</f>
        <v>-1.6666666666666666E-2</v>
      </c>
      <c r="O24" s="7">
        <f>_xll.BDP($B24,O$8)/24</f>
        <v>8.3333333333333329E-2</v>
      </c>
    </row>
    <row r="25" spans="1:15" x14ac:dyDescent="0.3">
      <c r="A25" t="s">
        <v>45</v>
      </c>
      <c r="B25" s="3" t="s">
        <v>30</v>
      </c>
      <c r="C25" s="7">
        <f>_xll.BDP($B25,C$8)</f>
        <v>-1.1000000000000001</v>
      </c>
      <c r="D25" s="7">
        <f>_xll.BDP($B25,D$8)</f>
        <v>-0.9</v>
      </c>
      <c r="E25" s="7">
        <f>_xll.BDP($B25,E$8)</f>
        <v>-0.9</v>
      </c>
      <c r="F25" s="7">
        <f>_xll.BDP($B25,F$8)</f>
        <v>0.8</v>
      </c>
      <c r="G25" s="7">
        <f>_xll.BDP($B25,G$8)</f>
        <v>-0.8</v>
      </c>
      <c r="I25" t="s">
        <v>45</v>
      </c>
      <c r="J25" s="3" t="s">
        <v>30</v>
      </c>
      <c r="K25" s="7">
        <f>_xll.BDP($B25,K$8)</f>
        <v>-1.1000000000000001</v>
      </c>
      <c r="L25" s="7">
        <f>_xll.BDP($B25,L$8)/3</f>
        <v>-0.3</v>
      </c>
      <c r="M25" s="7">
        <f>_xll.BDP($B25,M$8)/6</f>
        <v>-0.15</v>
      </c>
      <c r="N25" s="7">
        <f>_xll.BDP($B25,N$8)/12</f>
        <v>6.6666666666666666E-2</v>
      </c>
      <c r="O25" s="7">
        <f>_xll.BDP($B25,O$8)/24</f>
        <v>-3.3333333333333333E-2</v>
      </c>
    </row>
    <row r="26" spans="1:15" x14ac:dyDescent="0.3">
      <c r="A26" t="s">
        <v>46</v>
      </c>
      <c r="B26" s="3" t="s">
        <v>61</v>
      </c>
      <c r="C26" s="7">
        <f>_xll.BDP($B26,C$8)</f>
        <v>-3</v>
      </c>
      <c r="D26" s="7">
        <f>_xll.BDP($B26,D$8)</f>
        <v>-2.2999999999999998</v>
      </c>
      <c r="E26" s="7">
        <f>_xll.BDP($B26,E$8)</f>
        <v>-0.5</v>
      </c>
      <c r="F26" s="7">
        <f>_xll.BDP($B26,F$8)</f>
        <v>2.9</v>
      </c>
      <c r="G26" s="7">
        <f>_xll.BDP($B26,G$8)</f>
        <v>-3.4</v>
      </c>
      <c r="I26" t="s">
        <v>46</v>
      </c>
      <c r="J26" s="3" t="s">
        <v>61</v>
      </c>
      <c r="K26" s="7">
        <f>_xll.BDP($B26,K$8)</f>
        <v>-3</v>
      </c>
      <c r="L26" s="7">
        <f>_xll.BDP($B26,L$8)/3</f>
        <v>-0.76666666666666661</v>
      </c>
      <c r="M26" s="7">
        <f>_xll.BDP($B26,M$8)/6</f>
        <v>-8.3333333333333329E-2</v>
      </c>
      <c r="N26" s="7">
        <f>_xll.BDP($B26,N$8)/12</f>
        <v>0.24166666666666667</v>
      </c>
      <c r="O26" s="7">
        <f>_xll.BDP($B26,O$8)/24</f>
        <v>-0.14166666666666666</v>
      </c>
    </row>
    <row r="27" spans="1:15" x14ac:dyDescent="0.3">
      <c r="A27" t="s">
        <v>47</v>
      </c>
      <c r="B27" s="3" t="s">
        <v>62</v>
      </c>
      <c r="C27" s="7">
        <f>_xll.BDP($B27,C$8)</f>
        <v>-1.5</v>
      </c>
      <c r="D27" s="7">
        <f>_xll.BDP($B27,D$8)</f>
        <v>-1.7</v>
      </c>
      <c r="E27" s="7">
        <f>_xll.BDP($B27,E$8)</f>
        <v>0.4</v>
      </c>
      <c r="F27" s="7">
        <f>_xll.BDP($B27,F$8)</f>
        <v>5.5</v>
      </c>
      <c r="G27" s="7">
        <f>_xll.BDP($B27,G$8)</f>
        <v>7.9</v>
      </c>
      <c r="I27" t="s">
        <v>47</v>
      </c>
      <c r="J27" s="3" t="s">
        <v>62</v>
      </c>
      <c r="K27" s="7">
        <f>_xll.BDP($B27,K$8)</f>
        <v>-1.5</v>
      </c>
      <c r="L27" s="7">
        <f>_xll.BDP($B27,L$8)/3</f>
        <v>-0.56666666666666665</v>
      </c>
      <c r="M27" s="7">
        <f>_xll.BDP($B27,M$8)/6</f>
        <v>6.6666666666666666E-2</v>
      </c>
      <c r="N27" s="7">
        <f>_xll.BDP($B27,N$8)/12</f>
        <v>0.45833333333333331</v>
      </c>
      <c r="O27" s="7">
        <f>_xll.BDP($B27,O$8)/24</f>
        <v>0.32916666666666666</v>
      </c>
    </row>
    <row r="28" spans="1:15" x14ac:dyDescent="0.3">
      <c r="A28" t="s">
        <v>50</v>
      </c>
      <c r="B28" s="3" t="s">
        <v>63</v>
      </c>
      <c r="C28" s="7">
        <f>_xll.BDP($B28,C$8)</f>
        <v>0</v>
      </c>
      <c r="D28" s="7">
        <f>_xll.BDP($B28,D$8)</f>
        <v>-0.3</v>
      </c>
      <c r="E28" s="7">
        <f>_xll.BDP($B28,E$8)</f>
        <v>-1.8</v>
      </c>
      <c r="F28" s="7">
        <f>_xll.BDP($B28,F$8)</f>
        <v>-3.4</v>
      </c>
      <c r="G28" s="7">
        <f>_xll.BDP($B28,G$8)</f>
        <v>-4.5</v>
      </c>
      <c r="I28" t="s">
        <v>50</v>
      </c>
      <c r="J28" s="3" t="s">
        <v>63</v>
      </c>
      <c r="K28" s="7">
        <f>_xll.BDP($B28,K$8)</f>
        <v>0</v>
      </c>
      <c r="L28" s="7">
        <f>_xll.BDP($B28,L$8)/3</f>
        <v>-9.9999999999999992E-2</v>
      </c>
      <c r="M28" s="7">
        <f>_xll.BDP($B28,M$8)/6</f>
        <v>-0.3</v>
      </c>
      <c r="N28" s="7">
        <f>_xll.BDP($B28,N$8)/12</f>
        <v>-0.28333333333333333</v>
      </c>
      <c r="O28" s="7">
        <f>_xll.BDP($B28,O$8)/24</f>
        <v>-0.1875</v>
      </c>
    </row>
    <row r="29" spans="1:15" x14ac:dyDescent="0.3">
      <c r="A29" t="s">
        <v>49</v>
      </c>
      <c r="B29" s="3" t="s">
        <v>64</v>
      </c>
      <c r="C29" s="7">
        <f>_xll.BDP($B29,C$8)</f>
        <v>-0.2</v>
      </c>
      <c r="D29" s="7">
        <f>_xll.BDP($B29,D$8)</f>
        <v>-0.4</v>
      </c>
      <c r="E29" s="7">
        <f>_xll.BDP($B29,E$8)</f>
        <v>-0.2</v>
      </c>
      <c r="F29" s="7">
        <f>_xll.BDP($B29,F$8)</f>
        <v>0.6</v>
      </c>
      <c r="G29" s="7">
        <f>_xll.BDP($B29,G$8)</f>
        <v>1.7</v>
      </c>
      <c r="I29" t="s">
        <v>49</v>
      </c>
      <c r="J29" s="3" t="s">
        <v>64</v>
      </c>
      <c r="K29" s="7">
        <f>_xll.BDP($B29,K$8)</f>
        <v>-0.2</v>
      </c>
      <c r="L29" s="7">
        <f>_xll.BDP($B29,L$8)/3</f>
        <v>-0.13333333333333333</v>
      </c>
      <c r="M29" s="7">
        <f>_xll.BDP($B29,M$8)/6</f>
        <v>-3.3333333333333333E-2</v>
      </c>
      <c r="N29" s="7">
        <f>_xll.BDP($B29,N$8)/12</f>
        <v>4.9999999999999996E-2</v>
      </c>
      <c r="O29" s="7">
        <f>_xll.BDP($B29,O$8)/24</f>
        <v>7.0833333333333331E-2</v>
      </c>
    </row>
    <row r="30" spans="1:15" x14ac:dyDescent="0.3">
      <c r="A30" t="s">
        <v>51</v>
      </c>
      <c r="B30" s="3" t="s">
        <v>65</v>
      </c>
      <c r="C30" s="7">
        <f>_xll.BDP($B30,C$8)</f>
        <v>-2.1</v>
      </c>
      <c r="D30" s="7">
        <f>_xll.BDP($B30,D$8)</f>
        <v>-1.6</v>
      </c>
      <c r="E30" s="7">
        <f>_xll.BDP($B30,E$8)</f>
        <v>-0.9</v>
      </c>
      <c r="F30" s="7">
        <f>_xll.BDP($B30,F$8)</f>
        <v>-3.6</v>
      </c>
      <c r="G30" s="7">
        <f>_xll.BDP($B30,G$8)</f>
        <v>-0.5</v>
      </c>
      <c r="I30" t="s">
        <v>51</v>
      </c>
      <c r="J30" s="3" t="s">
        <v>65</v>
      </c>
      <c r="K30" s="7">
        <f>_xll.BDP($B30,K$8)</f>
        <v>-2.1</v>
      </c>
      <c r="L30" s="7">
        <f>_xll.BDP($B30,L$8)/3</f>
        <v>-0.53333333333333333</v>
      </c>
      <c r="M30" s="7">
        <f>_xll.BDP($B30,M$8)/6</f>
        <v>-0.15</v>
      </c>
      <c r="N30" s="7">
        <f>_xll.BDP($B30,N$8)/12</f>
        <v>-0.3</v>
      </c>
      <c r="O30" s="7">
        <f>_xll.BDP($B30,O$8)/24</f>
        <v>-2.0833333333333332E-2</v>
      </c>
    </row>
    <row r="31" spans="1:15" x14ac:dyDescent="0.3">
      <c r="A31" s="5" t="s">
        <v>48</v>
      </c>
      <c r="B31" s="3" t="s">
        <v>66</v>
      </c>
      <c r="C31" s="7">
        <f>_xll.BDP($B31,C$8)</f>
        <v>0.1</v>
      </c>
      <c r="D31" s="7">
        <f>_xll.BDP($B31,D$8)</f>
        <v>0.5</v>
      </c>
      <c r="E31" s="7">
        <f>_xll.BDP($B31,E$8)</f>
        <v>1.2</v>
      </c>
      <c r="F31" s="7">
        <f>_xll.BDP($B31,F$8)</f>
        <v>1.5</v>
      </c>
      <c r="G31" s="7">
        <f>_xll.BDP($B31,G$8)</f>
        <v>2.5</v>
      </c>
      <c r="I31" s="5" t="s">
        <v>48</v>
      </c>
      <c r="J31" s="3" t="s">
        <v>66</v>
      </c>
      <c r="K31" s="7">
        <f>_xll.BDP($B31,K$8)</f>
        <v>0.1</v>
      </c>
      <c r="L31" s="7">
        <f>_xll.BDP($B31,L$8)/3</f>
        <v>0.16666666666666666</v>
      </c>
      <c r="M31" s="7">
        <f>_xll.BDP($B31,M$8)/6</f>
        <v>0.19999999999999998</v>
      </c>
      <c r="N31" s="7">
        <f>_xll.BDP($B31,N$8)/12</f>
        <v>0.125</v>
      </c>
      <c r="O31" s="7">
        <f>_xll.BDP($B31,O$8)/24</f>
        <v>0.10416666666666667</v>
      </c>
    </row>
    <row r="32" spans="1:15" x14ac:dyDescent="0.3">
      <c r="A32" t="s">
        <v>52</v>
      </c>
      <c r="B32" s="3" t="s">
        <v>67</v>
      </c>
      <c r="C32" s="7">
        <f>_xll.BDP($B32,C$8)</f>
        <v>-0.5</v>
      </c>
      <c r="D32" s="7">
        <f>_xll.BDP($B32,D$8)</f>
        <v>0.3</v>
      </c>
      <c r="E32" s="7">
        <f>_xll.BDP($B32,E$8)</f>
        <v>3</v>
      </c>
      <c r="F32" s="7">
        <f>_xll.BDP($B32,F$8)</f>
        <v>2.7</v>
      </c>
      <c r="G32" s="7">
        <f>_xll.BDP($B32,G$8)</f>
        <v>4.3</v>
      </c>
      <c r="I32" t="s">
        <v>97</v>
      </c>
      <c r="J32" s="3" t="s">
        <v>67</v>
      </c>
      <c r="K32" s="7">
        <f>_xll.BDP($B32,K$8)</f>
        <v>-0.5</v>
      </c>
      <c r="L32" s="7">
        <f>_xll.BDP($B32,L$8)/3</f>
        <v>9.9999999999999992E-2</v>
      </c>
      <c r="M32" s="7">
        <f>_xll.BDP($B32,M$8)/6</f>
        <v>0.5</v>
      </c>
      <c r="N32" s="7">
        <f>_xll.BDP($B32,N$8)/12</f>
        <v>0.22500000000000001</v>
      </c>
      <c r="O32" s="7">
        <f>_xll.BDP($B32,O$8)/24</f>
        <v>0.17916666666666667</v>
      </c>
    </row>
    <row r="33" spans="1:15" x14ac:dyDescent="0.3">
      <c r="A33" t="s">
        <v>53</v>
      </c>
      <c r="B33" s="3" t="s">
        <v>68</v>
      </c>
      <c r="C33" s="7">
        <f>_xll.BDP($B33,C$8)</f>
        <v>-1.8</v>
      </c>
      <c r="D33" s="7">
        <f>_xll.BDP($B33,D$8)</f>
        <v>-1.3</v>
      </c>
      <c r="E33" s="7">
        <f>_xll.BDP($B33,E$8)</f>
        <v>-3.4</v>
      </c>
      <c r="F33" s="7">
        <f>_xll.BDP($B33,F$8)</f>
        <v>-1.8</v>
      </c>
      <c r="G33" s="7">
        <f>_xll.BDP($B33,G$8)</f>
        <v>-2.7</v>
      </c>
      <c r="I33" t="s">
        <v>98</v>
      </c>
      <c r="J33" s="3" t="s">
        <v>68</v>
      </c>
      <c r="K33" s="7">
        <f>_xll.BDP($B33,K$8)</f>
        <v>-1.8</v>
      </c>
      <c r="L33" s="7">
        <f>_xll.BDP($B33,L$8)/3</f>
        <v>-0.43333333333333335</v>
      </c>
      <c r="M33" s="7">
        <f>_xll.BDP($B33,M$8)/6</f>
        <v>-0.56666666666666665</v>
      </c>
      <c r="N33" s="7">
        <f>_xll.BDP($B33,N$8)/12</f>
        <v>-0.15</v>
      </c>
      <c r="O33" s="7">
        <f>_xll.BDP($B33,O$8)/24</f>
        <v>-0.1125</v>
      </c>
    </row>
    <row r="34" spans="1:15" x14ac:dyDescent="0.3">
      <c r="A34" t="s">
        <v>54</v>
      </c>
      <c r="B34" s="3" t="s">
        <v>69</v>
      </c>
      <c r="C34" s="7">
        <f>_xll.BDP($B34,C$8)</f>
        <v>0.8</v>
      </c>
      <c r="D34" s="7">
        <f>_xll.BDP($B34,D$8)</f>
        <v>-2.9</v>
      </c>
      <c r="E34" s="7">
        <f>_xll.BDP($B34,E$8)</f>
        <v>-5.5</v>
      </c>
      <c r="F34" s="7">
        <f>_xll.BDP($B34,F$8)</f>
        <v>-3.9</v>
      </c>
      <c r="G34" s="7">
        <f>_xll.BDP($B34,G$8)</f>
        <v>-15.7</v>
      </c>
      <c r="I34" t="s">
        <v>99</v>
      </c>
      <c r="J34" s="3" t="s">
        <v>69</v>
      </c>
      <c r="K34" s="7">
        <f>_xll.BDP($B34,K$8)</f>
        <v>0.8</v>
      </c>
      <c r="L34" s="7">
        <f>_xll.BDP($B34,L$8)/3</f>
        <v>-0.96666666666666667</v>
      </c>
      <c r="M34" s="7">
        <f>_xll.BDP($B34,M$8)/6</f>
        <v>-0.91666666666666663</v>
      </c>
      <c r="N34" s="7">
        <f>_xll.BDP($B34,N$8)/12</f>
        <v>-0.32500000000000001</v>
      </c>
      <c r="O34" s="7">
        <f>_xll.BDP($B34,O$8)/24</f>
        <v>-0.65416666666666667</v>
      </c>
    </row>
    <row r="35" spans="1:15" x14ac:dyDescent="0.3">
      <c r="A35" t="s">
        <v>55</v>
      </c>
      <c r="B35" s="3" t="s">
        <v>70</v>
      </c>
      <c r="C35" s="7">
        <f>_xll.BDP($B35,C$8)</f>
        <v>1.1651</v>
      </c>
      <c r="D35" s="7">
        <f>_xll.BDP($B35,D$8)</f>
        <v>-4.8452000000000002</v>
      </c>
      <c r="E35" s="7">
        <f>_xll.BDP($B35,E$8)</f>
        <v>-7.3444000000000003</v>
      </c>
      <c r="F35" s="7">
        <f>_xll.BDP($B35,F$8)</f>
        <v>-6.5796000000000001</v>
      </c>
      <c r="G35" s="7">
        <f>_xll.BDP($B35,G$8)</f>
        <v>-17.519600000000001</v>
      </c>
      <c r="I35" t="s">
        <v>55</v>
      </c>
      <c r="J35" s="3" t="s">
        <v>70</v>
      </c>
      <c r="K35" s="7">
        <f>_xll.BDP($B35,K$8)</f>
        <v>1.1651</v>
      </c>
      <c r="L35" s="7">
        <f>_xll.BDP($B35,L$8)/3</f>
        <v>-1.6150666666666667</v>
      </c>
      <c r="M35" s="7">
        <f>_xll.BDP($B35,M$8)/6</f>
        <v>-1.2240666666666666</v>
      </c>
      <c r="N35" s="7">
        <f>_xll.BDP($B35,N$8)/12</f>
        <v>-0.54830000000000001</v>
      </c>
      <c r="O35" s="7">
        <f>_xll.BDP($B35,O$8)/24</f>
        <v>-0.72998333333333332</v>
      </c>
    </row>
    <row r="36" spans="1:15" x14ac:dyDescent="0.3">
      <c r="A36" t="s">
        <v>56</v>
      </c>
      <c r="B36" s="3" t="s">
        <v>71</v>
      </c>
      <c r="C36" s="7">
        <f>_xll.BDP($B36,C$8)</f>
        <v>-0.6</v>
      </c>
      <c r="D36" s="7">
        <f>_xll.BDP($B36,D$8)</f>
        <v>-0.9</v>
      </c>
      <c r="E36" s="7">
        <f>_xll.BDP($B36,E$8)</f>
        <v>-1.3</v>
      </c>
      <c r="F36" s="7">
        <f>_xll.BDP($B36,F$8)</f>
        <v>0.4</v>
      </c>
      <c r="G36" s="7">
        <f>_xll.BDP($B36,G$8)</f>
        <v>-3.7</v>
      </c>
      <c r="I36" t="s">
        <v>56</v>
      </c>
      <c r="J36" s="3" t="s">
        <v>71</v>
      </c>
      <c r="K36" s="7">
        <f>_xll.BDP($B36,K$8)</f>
        <v>-0.6</v>
      </c>
      <c r="L36" s="7">
        <f>_xll.BDP($B36,L$8)/3</f>
        <v>-0.3</v>
      </c>
      <c r="M36" s="7">
        <f>_xll.BDP($B36,M$8)/6</f>
        <v>-0.21666666666666667</v>
      </c>
      <c r="N36" s="7">
        <f>_xll.BDP($B36,N$8)/12</f>
        <v>3.3333333333333333E-2</v>
      </c>
      <c r="O36" s="7">
        <f>_xll.BDP($B36,O$8)/24</f>
        <v>-0.15416666666666667</v>
      </c>
    </row>
    <row r="37" spans="1:15" x14ac:dyDescent="0.3">
      <c r="A37" t="s">
        <v>57</v>
      </c>
      <c r="B37" s="3" t="s">
        <v>72</v>
      </c>
      <c r="C37" s="7">
        <f>_xll.BDP($B37,C$8)</f>
        <v>-1.2</v>
      </c>
      <c r="D37" s="7">
        <f>_xll.BDP($B37,D$8)</f>
        <v>-1.5</v>
      </c>
      <c r="E37" s="7">
        <f>_xll.BDP($B37,E$8)</f>
        <v>-0.5</v>
      </c>
      <c r="F37" s="7">
        <f>_xll.BDP($B37,F$8)</f>
        <v>1.3</v>
      </c>
      <c r="G37" s="7">
        <f>_xll.BDP($B37,G$8)</f>
        <v>-0.3</v>
      </c>
      <c r="I37" t="s">
        <v>57</v>
      </c>
      <c r="J37" s="3" t="s">
        <v>72</v>
      </c>
      <c r="K37" s="7">
        <f>_xll.BDP($B37,K$8)</f>
        <v>-1.2</v>
      </c>
      <c r="L37" s="7">
        <f>_xll.BDP($B37,L$8)/3</f>
        <v>-0.5</v>
      </c>
      <c r="M37" s="7">
        <f>_xll.BDP($B37,M$8)/6</f>
        <v>-8.3333333333333329E-2</v>
      </c>
      <c r="N37" s="7">
        <f>_xll.BDP($B37,N$8)/12</f>
        <v>0.10833333333333334</v>
      </c>
      <c r="O37" s="7">
        <f>_xll.BDP($B37,O$8)/24</f>
        <v>-1.2499999999999999E-2</v>
      </c>
    </row>
    <row r="38" spans="1:15" x14ac:dyDescent="0.3">
      <c r="A38" t="s">
        <v>59</v>
      </c>
      <c r="B38" s="3" t="s">
        <v>73</v>
      </c>
      <c r="C38" s="7">
        <f>_xll.BDP($B38,C$8)</f>
        <v>-0.1</v>
      </c>
      <c r="D38" s="7">
        <f>_xll.BDP($B38,D$8)</f>
        <v>6.2</v>
      </c>
      <c r="E38" s="7">
        <f>_xll.BDP($B38,E$8)</f>
        <v>5.9</v>
      </c>
      <c r="F38" s="7">
        <f>_xll.BDP($B38,F$8)</f>
        <v>7.8</v>
      </c>
      <c r="G38" s="7">
        <f>_xll.BDP($B38,G$8)</f>
        <v>10.6</v>
      </c>
      <c r="I38" t="s">
        <v>59</v>
      </c>
      <c r="J38" s="3" t="s">
        <v>73</v>
      </c>
      <c r="K38" s="7">
        <f>_xll.BDP($B38,K$8)</f>
        <v>-0.1</v>
      </c>
      <c r="L38" s="7">
        <f>_xll.BDP($B38,L$8)/3</f>
        <v>2.0666666666666669</v>
      </c>
      <c r="M38" s="7">
        <f>_xll.BDP($B38,M$8)/6</f>
        <v>0.98333333333333339</v>
      </c>
      <c r="N38" s="7">
        <f>_xll.BDP($B38,N$8)/12</f>
        <v>0.65</v>
      </c>
      <c r="O38" s="7">
        <f>_xll.BDP($B38,O$8)/24</f>
        <v>0.44166666666666665</v>
      </c>
    </row>
    <row r="39" spans="1:15" x14ac:dyDescent="0.3">
      <c r="A39" t="s">
        <v>58</v>
      </c>
      <c r="B39" s="3" t="s">
        <v>74</v>
      </c>
      <c r="C39" s="7">
        <f>_xll.BDP($B39,C$8)</f>
        <v>1</v>
      </c>
      <c r="D39" s="7">
        <f>_xll.BDP($B39,D$8)</f>
        <v>0.6</v>
      </c>
      <c r="E39" s="7">
        <f>_xll.BDP($B39,E$8)</f>
        <v>-0.3</v>
      </c>
      <c r="F39" s="7">
        <f>_xll.BDP($B39,F$8)</f>
        <v>-0.2</v>
      </c>
      <c r="G39" s="7">
        <f>_xll.BDP($B39,G$8)</f>
        <v>1.6</v>
      </c>
      <c r="I39" t="s">
        <v>58</v>
      </c>
      <c r="J39" s="3" t="s">
        <v>74</v>
      </c>
      <c r="K39" s="7">
        <f>_xll.BDP($B39,K$8)</f>
        <v>1</v>
      </c>
      <c r="L39" s="7">
        <f>_xll.BDP($B39,L$8)/3</f>
        <v>0.19999999999999998</v>
      </c>
      <c r="M39" s="7">
        <f>_xll.BDP($B39,M$8)/6</f>
        <v>-4.9999999999999996E-2</v>
      </c>
      <c r="N39" s="7">
        <f>_xll.BDP($B39,N$8)/12</f>
        <v>-1.6666666666666666E-2</v>
      </c>
      <c r="O39" s="7">
        <f>_xll.BDP($B39,O$8)/24</f>
        <v>6.6666666666666666E-2</v>
      </c>
    </row>
    <row r="40" spans="1:15" x14ac:dyDescent="0.3">
      <c r="A40" t="s">
        <v>60</v>
      </c>
      <c r="B40" s="3" t="s">
        <v>75</v>
      </c>
      <c r="C40" s="7">
        <f>_xll.BDP($B40,C$8)</f>
        <v>-0.1</v>
      </c>
      <c r="D40" s="7">
        <f>_xll.BDP($B40,D$8)</f>
        <v>-1.7</v>
      </c>
      <c r="E40" s="7">
        <f>_xll.BDP($B40,E$8)</f>
        <v>0.7</v>
      </c>
      <c r="F40" s="7">
        <f>_xll.BDP($B40,F$8)</f>
        <v>0.3</v>
      </c>
      <c r="G40" s="7">
        <f>_xll.BDP($B40,G$8)</f>
        <v>1</v>
      </c>
      <c r="I40" t="s">
        <v>60</v>
      </c>
      <c r="J40" s="3" t="s">
        <v>75</v>
      </c>
      <c r="K40" s="7">
        <f>_xll.BDP($B40,K$8)</f>
        <v>-0.1</v>
      </c>
      <c r="L40" s="7">
        <f>_xll.BDP($B40,L$8)/3</f>
        <v>-0.56666666666666665</v>
      </c>
      <c r="M40" s="7">
        <f>_xll.BDP($B40,M$8)/6</f>
        <v>0.11666666666666665</v>
      </c>
      <c r="N40" s="7">
        <f>_xll.BDP($B40,N$8)/12</f>
        <v>2.4999999999999998E-2</v>
      </c>
      <c r="O40" s="7">
        <f>_xll.BDP($B40,O$8)/24</f>
        <v>4.1666666666666664E-2</v>
      </c>
    </row>
    <row r="41" spans="1:15" x14ac:dyDescent="0.3">
      <c r="A41" s="6" t="s">
        <v>31</v>
      </c>
      <c r="B41" s="3" t="s">
        <v>76</v>
      </c>
      <c r="C41" s="7">
        <f>_xll.BDP($B41,C$8)</f>
        <v>0.3</v>
      </c>
      <c r="D41" s="7">
        <f>_xll.BDP($B41,D$8)</f>
        <v>-1.8</v>
      </c>
      <c r="E41" s="7">
        <f>_xll.BDP($B41,E$8)</f>
        <v>-3.4</v>
      </c>
      <c r="F41" s="7">
        <f>_xll.BDP($B41,F$8)</f>
        <v>-6.2</v>
      </c>
      <c r="G41" s="7">
        <f>_xll.BDP($B41,G$8)</f>
        <v>-12.6</v>
      </c>
      <c r="I41" s="6" t="s">
        <v>31</v>
      </c>
      <c r="J41" s="3" t="s">
        <v>76</v>
      </c>
      <c r="K41" s="7">
        <f>_xll.BDP($B41,K$8)</f>
        <v>0.3</v>
      </c>
      <c r="L41" s="7">
        <f>_xll.BDP($B41,L$8)/3</f>
        <v>-0.6</v>
      </c>
      <c r="M41" s="7">
        <f>_xll.BDP($B41,M$8)/6</f>
        <v>-0.56666666666666665</v>
      </c>
      <c r="N41" s="7">
        <f>_xll.BDP($B41,N$8)/12</f>
        <v>-0.51666666666666672</v>
      </c>
      <c r="O41" s="7">
        <f>_xll.BDP($B41,O$8)/24</f>
        <v>-0.52500000000000002</v>
      </c>
    </row>
    <row r="42" spans="1:15" x14ac:dyDescent="0.3">
      <c r="A42" s="6" t="s">
        <v>6</v>
      </c>
      <c r="B42" s="3" t="s">
        <v>14</v>
      </c>
      <c r="C42" s="7">
        <f>_xll.BDP($B42,C$8)</f>
        <v>1.6</v>
      </c>
      <c r="D42" s="7">
        <f>_xll.BDP($B42,D$8)</f>
        <v>2.5</v>
      </c>
      <c r="E42" s="7">
        <f>_xll.BDP($B42,E$8)</f>
        <v>7.2</v>
      </c>
      <c r="F42" s="7">
        <f>_xll.BDP($B42,F$8)</f>
        <v>8.3000000000000007</v>
      </c>
      <c r="G42" s="7">
        <f>_xll.BDP($B42,G$8)</f>
        <v>-2.2000000000000002</v>
      </c>
      <c r="I42" s="6" t="s">
        <v>6</v>
      </c>
      <c r="J42" s="3" t="s">
        <v>14</v>
      </c>
      <c r="K42" s="7">
        <f>_xll.BDP($B42,K$8)</f>
        <v>1.6</v>
      </c>
      <c r="L42" s="7">
        <f>_xll.BDP($B42,L$8)/3</f>
        <v>0.83333333333333337</v>
      </c>
      <c r="M42" s="7">
        <f>_xll.BDP($B42,M$8)/6</f>
        <v>1.2</v>
      </c>
      <c r="N42" s="7">
        <f>_xll.BDP($B42,N$8)/12</f>
        <v>0.69166666666666676</v>
      </c>
      <c r="O42" s="7">
        <f>_xll.BDP($B42,O$8)/24</f>
        <v>-9.1666666666666674E-2</v>
      </c>
    </row>
    <row r="43" spans="1:15" x14ac:dyDescent="0.3">
      <c r="A43" s="6" t="s">
        <v>7</v>
      </c>
      <c r="B43" s="3" t="s">
        <v>15</v>
      </c>
      <c r="C43" s="7">
        <f>_xll.BDP($B43,C$8)</f>
        <v>0.4</v>
      </c>
      <c r="D43" s="7">
        <f>_xll.BDP($B43,D$8)</f>
        <v>9.4</v>
      </c>
      <c r="E43" s="7">
        <f>_xll.BDP($B43,E$8)</f>
        <v>3.3</v>
      </c>
      <c r="F43" s="7">
        <f>_xll.BDP($B43,F$8)</f>
        <v>0.1</v>
      </c>
      <c r="G43" s="7">
        <f>_xll.BDP($B43,G$8)</f>
        <v>0.1</v>
      </c>
      <c r="I43" s="6" t="s">
        <v>7</v>
      </c>
      <c r="J43" s="3" t="s">
        <v>15</v>
      </c>
      <c r="K43" s="7">
        <f>_xll.BDP($B43,K$8)</f>
        <v>0.4</v>
      </c>
      <c r="L43" s="7">
        <f>_xll.BDP($B43,L$8)/3</f>
        <v>3.1333333333333333</v>
      </c>
      <c r="M43" s="7">
        <f>_xll.BDP($B43,M$8)/6</f>
        <v>0.54999999999999993</v>
      </c>
      <c r="N43" s="7">
        <f>_xll.BDP($B43,N$8)/12</f>
        <v>8.3333333333333332E-3</v>
      </c>
      <c r="O43" s="7">
        <f>_xll.BDP($B43,O$8)/24</f>
        <v>4.1666666666666666E-3</v>
      </c>
    </row>
    <row r="44" spans="1:15" x14ac:dyDescent="0.3">
      <c r="A44" t="s">
        <v>100</v>
      </c>
      <c r="B44" s="3" t="s">
        <v>16</v>
      </c>
      <c r="C44" s="7">
        <f>_xll.BDP($B44,C$8)</f>
        <v>-0.7</v>
      </c>
      <c r="D44" s="7">
        <f>_xll.BDP($B44,D$8)</f>
        <v>8</v>
      </c>
      <c r="E44" s="7">
        <f>_xll.BDP($B44,E$8)</f>
        <v>2.2999999999999998</v>
      </c>
      <c r="F44" s="7">
        <f>_xll.BDP($B44,F$8)</f>
        <v>1</v>
      </c>
      <c r="G44" s="7">
        <f>_xll.BDP($B44,G$8)</f>
        <v>0.3</v>
      </c>
      <c r="I44" t="s">
        <v>102</v>
      </c>
      <c r="J44" s="3" t="s">
        <v>16</v>
      </c>
      <c r="K44" s="7">
        <f>_xll.BDP($B44,K$8)</f>
        <v>-0.7</v>
      </c>
      <c r="L44" s="7">
        <f>_xll.BDP($B44,L$8)/3</f>
        <v>2.6666666666666665</v>
      </c>
      <c r="M44" s="7">
        <f>_xll.BDP($B44,M$8)/6</f>
        <v>0.3833333333333333</v>
      </c>
      <c r="N44" s="7">
        <f>_xll.BDP($B44,N$8)/12</f>
        <v>8.3333333333333329E-2</v>
      </c>
      <c r="O44" s="7">
        <f>_xll.BDP($B44,O$8)/24</f>
        <v>1.2499999999999999E-2</v>
      </c>
    </row>
    <row r="45" spans="1:15" x14ac:dyDescent="0.3">
      <c r="A45" t="s">
        <v>101</v>
      </c>
      <c r="B45" s="3" t="s">
        <v>17</v>
      </c>
      <c r="C45" s="7">
        <f>_xll.BDP($B45,C$8)</f>
        <v>9.1</v>
      </c>
      <c r="D45" s="7">
        <f>_xll.BDP($B45,D$8)</f>
        <v>20.8</v>
      </c>
      <c r="E45" s="7">
        <f>_xll.BDP($B45,E$8)</f>
        <v>11.6</v>
      </c>
      <c r="F45" s="7">
        <f>_xll.BDP($B45,F$8)</f>
        <v>-6.8</v>
      </c>
      <c r="G45" s="7">
        <f>_xll.BDP($B45,G$8)</f>
        <v>-1.3</v>
      </c>
      <c r="I45" t="s">
        <v>103</v>
      </c>
      <c r="J45" s="3" t="s">
        <v>17</v>
      </c>
      <c r="K45" s="7">
        <f>_xll.BDP($B45,K$8)</f>
        <v>9.1</v>
      </c>
      <c r="L45" s="7">
        <f>_xll.BDP($B45,L$8)/3</f>
        <v>6.9333333333333336</v>
      </c>
      <c r="M45" s="7">
        <f>_xll.BDP($B45,M$8)/6</f>
        <v>1.9333333333333333</v>
      </c>
      <c r="N45" s="7">
        <f>_xll.BDP($B45,N$8)/12</f>
        <v>-0.56666666666666665</v>
      </c>
      <c r="O45" s="7">
        <f>_xll.BDP($B45,O$8)/24</f>
        <v>-5.4166666666666669E-2</v>
      </c>
    </row>
  </sheetData>
  <mergeCells count="3">
    <mergeCell ref="C9:G9"/>
    <mergeCell ref="A1:G3"/>
    <mergeCell ref="K9:O9"/>
  </mergeCells>
  <conditionalFormatting sqref="C11:C45">
    <cfRule type="colorScale" priority="2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11:D45">
    <cfRule type="colorScale" priority="2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11:E45">
    <cfRule type="colorScale" priority="21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F11:F45">
    <cfRule type="colorScale" priority="2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G11:G45">
    <cfRule type="colorScale" priority="1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K11:K45">
    <cfRule type="colorScale" priority="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L11:L45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11:M45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11:N45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11:O45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85" zoomScaleNormal="85" workbookViewId="0">
      <selection activeCell="C6" sqref="C6"/>
    </sheetView>
  </sheetViews>
  <sheetFormatPr baseColWidth="10" defaultRowHeight="14.4" x14ac:dyDescent="0.3"/>
  <cols>
    <col min="2" max="2" width="37.109375" bestFit="1" customWidth="1"/>
    <col min="7" max="7" width="39.109375" bestFit="1" customWidth="1"/>
    <col min="8" max="8" width="8.109375" customWidth="1"/>
    <col min="9" max="9" width="8.88671875" customWidth="1"/>
    <col min="10" max="10" width="8.6640625" customWidth="1"/>
    <col min="12" max="12" width="39.109375" bestFit="1" customWidth="1"/>
    <col min="13" max="13" width="8.109375" customWidth="1"/>
    <col min="14" max="14" width="8.88671875" customWidth="1"/>
    <col min="15" max="15" width="8.6640625" customWidth="1"/>
  </cols>
  <sheetData>
    <row r="1" spans="1:1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3">
      <c r="A2" s="16"/>
      <c r="B2" s="4" t="s">
        <v>3</v>
      </c>
      <c r="C2" s="24" t="s">
        <v>86</v>
      </c>
      <c r="D2" s="24"/>
      <c r="E2" s="24"/>
      <c r="F2" s="16"/>
      <c r="G2" s="4"/>
      <c r="H2" s="24" t="s">
        <v>86</v>
      </c>
      <c r="I2" s="24"/>
      <c r="J2" s="24"/>
      <c r="K2" s="16"/>
      <c r="L2" s="4"/>
      <c r="M2" s="24" t="s">
        <v>86</v>
      </c>
      <c r="N2" s="24"/>
      <c r="O2" s="24"/>
    </row>
    <row r="3" spans="1:15" ht="28.8" x14ac:dyDescent="0.3">
      <c r="A3" s="16"/>
      <c r="B3" s="4" t="s">
        <v>2</v>
      </c>
      <c r="C3" s="14" t="s">
        <v>81</v>
      </c>
      <c r="D3" s="14" t="s">
        <v>82</v>
      </c>
      <c r="E3" s="14" t="s">
        <v>84</v>
      </c>
      <c r="F3" s="16"/>
      <c r="G3" s="4"/>
      <c r="H3" s="18" t="s">
        <v>81</v>
      </c>
      <c r="I3" s="20" t="s">
        <v>106</v>
      </c>
      <c r="J3" s="18" t="s">
        <v>84</v>
      </c>
      <c r="K3" s="16"/>
      <c r="L3" s="4"/>
      <c r="M3" s="18" t="s">
        <v>81</v>
      </c>
      <c r="N3" s="20" t="s">
        <v>106</v>
      </c>
      <c r="O3" s="18" t="s">
        <v>84</v>
      </c>
    </row>
    <row r="4" spans="1:15" x14ac:dyDescent="0.3">
      <c r="A4" s="16"/>
      <c r="B4" s="15" t="s">
        <v>4</v>
      </c>
      <c r="C4" s="7">
        <f>'Por Sectores'!C11</f>
        <v>-4.3E-3</v>
      </c>
      <c r="D4" s="7">
        <f>'Por Sectores'!D11</f>
        <v>1.2403999999999999</v>
      </c>
      <c r="E4" s="7">
        <f>'Por Sectores'!F11</f>
        <v>2.2122000000000002</v>
      </c>
      <c r="F4" s="16"/>
      <c r="G4" s="15" t="s">
        <v>4</v>
      </c>
      <c r="H4" s="19">
        <v>0.55640000000000001</v>
      </c>
      <c r="I4" s="19">
        <f>D4/3</f>
        <v>0.41346666666666665</v>
      </c>
      <c r="J4" s="19">
        <v>1.3166</v>
      </c>
      <c r="K4" s="16"/>
      <c r="L4" s="15" t="s">
        <v>4</v>
      </c>
      <c r="M4" s="19">
        <v>0.55640000000000001</v>
      </c>
      <c r="N4" s="19">
        <v>0.12716666666666668</v>
      </c>
      <c r="O4" s="19">
        <v>1.3166</v>
      </c>
    </row>
    <row r="5" spans="1:15" x14ac:dyDescent="0.3">
      <c r="A5" s="16"/>
      <c r="B5" s="4" t="s">
        <v>32</v>
      </c>
      <c r="C5" s="7">
        <f>'Por Sectores'!C12</f>
        <v>-0.4</v>
      </c>
      <c r="D5" s="7">
        <f>'Por Sectores'!D12</f>
        <v>-0.1</v>
      </c>
      <c r="E5" s="7">
        <f>'Por Sectores'!F12</f>
        <v>1.4</v>
      </c>
      <c r="F5" s="16"/>
      <c r="G5" s="4" t="s">
        <v>32</v>
      </c>
      <c r="H5" s="19">
        <v>0.8</v>
      </c>
      <c r="I5" s="19">
        <f t="shared" ref="I5:I38" si="0">D5/3</f>
        <v>-3.3333333333333333E-2</v>
      </c>
      <c r="J5" s="19">
        <v>1.4</v>
      </c>
      <c r="K5" s="16"/>
      <c r="L5" s="4" t="s">
        <v>32</v>
      </c>
      <c r="M5" s="19">
        <v>0.8</v>
      </c>
      <c r="N5" s="19">
        <v>0.19999999999999998</v>
      </c>
      <c r="O5" s="19">
        <v>1.4</v>
      </c>
    </row>
    <row r="6" spans="1:15" x14ac:dyDescent="0.3">
      <c r="A6" s="16"/>
      <c r="B6" s="6" t="s">
        <v>33</v>
      </c>
      <c r="C6" s="7">
        <f>'Por Sectores'!C13</f>
        <v>-0.4</v>
      </c>
      <c r="D6" s="7">
        <f>'Por Sectores'!D13</f>
        <v>0</v>
      </c>
      <c r="E6" s="7">
        <f>'Por Sectores'!F13</f>
        <v>1.7</v>
      </c>
      <c r="F6" s="16"/>
      <c r="G6" s="6" t="s">
        <v>33</v>
      </c>
      <c r="H6" s="19">
        <v>0.9</v>
      </c>
      <c r="I6" s="19">
        <f t="shared" si="0"/>
        <v>0</v>
      </c>
      <c r="J6" s="19">
        <v>1.8</v>
      </c>
      <c r="K6" s="16"/>
      <c r="L6" s="6" t="s">
        <v>33</v>
      </c>
      <c r="M6" s="19">
        <v>0.9</v>
      </c>
      <c r="N6" s="19">
        <v>0.23333333333333331</v>
      </c>
      <c r="O6" s="19">
        <v>1.8</v>
      </c>
    </row>
    <row r="7" spans="1:15" x14ac:dyDescent="0.3">
      <c r="A7" s="16"/>
      <c r="B7" s="5" t="s">
        <v>34</v>
      </c>
      <c r="C7" s="7">
        <f>'Por Sectores'!C14</f>
        <v>-0.8</v>
      </c>
      <c r="D7" s="7">
        <f>'Por Sectores'!D14</f>
        <v>-0.5</v>
      </c>
      <c r="E7" s="7">
        <f>'Por Sectores'!F14</f>
        <v>1.8</v>
      </c>
      <c r="F7" s="16"/>
      <c r="G7" s="5" t="s">
        <v>34</v>
      </c>
      <c r="H7" s="19">
        <v>1.2</v>
      </c>
      <c r="I7" s="19">
        <f t="shared" si="0"/>
        <v>-0.16666666666666666</v>
      </c>
      <c r="J7" s="19">
        <v>1.4</v>
      </c>
      <c r="K7" s="16"/>
      <c r="L7" s="5" t="s">
        <v>34</v>
      </c>
      <c r="M7" s="19">
        <v>1.2</v>
      </c>
      <c r="N7" s="19">
        <v>0.43333333333333335</v>
      </c>
      <c r="O7" s="19">
        <v>1.4</v>
      </c>
    </row>
    <row r="8" spans="1:15" x14ac:dyDescent="0.3">
      <c r="A8" s="16"/>
      <c r="B8" t="s">
        <v>35</v>
      </c>
      <c r="C8" s="7">
        <f>'Por Sectores'!C15</f>
        <v>-1.4</v>
      </c>
      <c r="D8" s="7">
        <f>'Por Sectores'!D15</f>
        <v>-2.4</v>
      </c>
      <c r="E8" s="7">
        <f>'Por Sectores'!F15</f>
        <v>4</v>
      </c>
      <c r="F8" s="16"/>
      <c r="G8" s="16" t="s">
        <v>35</v>
      </c>
      <c r="H8" s="19">
        <v>1.4</v>
      </c>
      <c r="I8" s="19">
        <f t="shared" si="0"/>
        <v>-0.79999999999999993</v>
      </c>
      <c r="J8" s="19">
        <v>-2.2999999999999998</v>
      </c>
      <c r="K8" s="16"/>
      <c r="L8" s="16" t="s">
        <v>35</v>
      </c>
      <c r="M8" s="19">
        <v>1.4</v>
      </c>
      <c r="N8" s="19">
        <v>-0.23333333333333331</v>
      </c>
      <c r="O8" s="19">
        <v>-2.2999999999999998</v>
      </c>
    </row>
    <row r="9" spans="1:15" x14ac:dyDescent="0.3">
      <c r="A9" s="16"/>
      <c r="B9" t="s">
        <v>36</v>
      </c>
      <c r="C9" s="7">
        <f>'Por Sectores'!C16</f>
        <v>-0.3</v>
      </c>
      <c r="D9" s="7">
        <f>'Por Sectores'!D16</f>
        <v>-1.4</v>
      </c>
      <c r="E9" s="7">
        <f>'Por Sectores'!F16</f>
        <v>3.7</v>
      </c>
      <c r="F9" s="16"/>
      <c r="G9" s="16" t="s">
        <v>36</v>
      </c>
      <c r="H9" s="19">
        <v>0.4</v>
      </c>
      <c r="I9" s="19">
        <f t="shared" si="0"/>
        <v>-0.46666666666666662</v>
      </c>
      <c r="J9" s="19">
        <v>1</v>
      </c>
      <c r="K9" s="16"/>
      <c r="L9" s="16" t="s">
        <v>36</v>
      </c>
      <c r="M9" s="19">
        <v>0.4</v>
      </c>
      <c r="N9" s="19">
        <v>3.3333333333333333E-2</v>
      </c>
      <c r="O9" s="19">
        <v>1</v>
      </c>
    </row>
    <row r="10" spans="1:15" x14ac:dyDescent="0.3">
      <c r="A10" s="16"/>
      <c r="B10" t="s">
        <v>37</v>
      </c>
      <c r="C10" s="7">
        <f>'Por Sectores'!C17</f>
        <v>0.7</v>
      </c>
      <c r="D10" s="7">
        <f>'Por Sectores'!D17</f>
        <v>-0.9</v>
      </c>
      <c r="E10" s="7">
        <f>'Por Sectores'!F17</f>
        <v>5</v>
      </c>
      <c r="F10" s="16"/>
      <c r="G10" s="16" t="s">
        <v>37</v>
      </c>
      <c r="H10" s="19">
        <v>-0.1</v>
      </c>
      <c r="I10" s="19">
        <f t="shared" si="0"/>
        <v>-0.3</v>
      </c>
      <c r="J10" s="19">
        <v>-0.4</v>
      </c>
      <c r="K10" s="16"/>
      <c r="L10" s="16" t="s">
        <v>37</v>
      </c>
      <c r="M10" s="19">
        <v>-0.1</v>
      </c>
      <c r="N10" s="19">
        <v>0.19999999999999998</v>
      </c>
      <c r="O10" s="19">
        <v>-0.4</v>
      </c>
    </row>
    <row r="11" spans="1:15" x14ac:dyDescent="0.3">
      <c r="A11" s="16"/>
      <c r="B11" t="s">
        <v>38</v>
      </c>
      <c r="C11" s="7">
        <f>'Por Sectores'!C18</f>
        <v>-4.5999999999999996</v>
      </c>
      <c r="D11" s="7">
        <f>'Por Sectores'!D18</f>
        <v>7.3</v>
      </c>
      <c r="E11" s="7">
        <f>'Por Sectores'!F18</f>
        <v>-1.6</v>
      </c>
      <c r="F11" s="16"/>
      <c r="G11" s="16" t="s">
        <v>38</v>
      </c>
      <c r="H11" s="19">
        <v>-0.4</v>
      </c>
      <c r="I11" s="19">
        <f t="shared" si="0"/>
        <v>2.4333333333333331</v>
      </c>
      <c r="J11" s="19">
        <v>-3.1</v>
      </c>
      <c r="K11" s="16"/>
      <c r="L11" s="16" t="s">
        <v>38</v>
      </c>
      <c r="M11" s="19">
        <v>-0.4</v>
      </c>
      <c r="N11" s="19">
        <v>6.6666666666666666E-2</v>
      </c>
      <c r="O11" s="19">
        <v>-3.1</v>
      </c>
    </row>
    <row r="12" spans="1:15" x14ac:dyDescent="0.3">
      <c r="A12" s="16"/>
      <c r="B12" t="s">
        <v>39</v>
      </c>
      <c r="C12" s="7">
        <f>'Por Sectores'!C19</f>
        <v>0.3</v>
      </c>
      <c r="D12" s="7">
        <f>'Por Sectores'!D19</f>
        <v>0</v>
      </c>
      <c r="E12" s="7">
        <f>'Por Sectores'!F19</f>
        <v>3.9</v>
      </c>
      <c r="F12" s="16"/>
      <c r="G12" s="16" t="s">
        <v>39</v>
      </c>
      <c r="H12" s="19">
        <v>-0.4</v>
      </c>
      <c r="I12" s="19">
        <f t="shared" si="0"/>
        <v>0</v>
      </c>
      <c r="J12" s="19">
        <v>0.5</v>
      </c>
      <c r="K12" s="16"/>
      <c r="L12" s="16" t="s">
        <v>39</v>
      </c>
      <c r="M12" s="19">
        <v>-0.4</v>
      </c>
      <c r="N12" s="19">
        <v>0.19999999999999998</v>
      </c>
      <c r="O12" s="19">
        <v>0.5</v>
      </c>
    </row>
    <row r="13" spans="1:15" x14ac:dyDescent="0.3">
      <c r="A13" s="16"/>
      <c r="B13" t="s">
        <v>40</v>
      </c>
      <c r="C13" s="7">
        <f>'Por Sectores'!C20</f>
        <v>-1.4</v>
      </c>
      <c r="D13" s="7">
        <f>'Por Sectores'!D20</f>
        <v>-2.4</v>
      </c>
      <c r="E13" s="7">
        <f>'Por Sectores'!F20</f>
        <v>-0.5</v>
      </c>
      <c r="F13" s="16"/>
      <c r="G13" s="16" t="s">
        <v>40</v>
      </c>
      <c r="H13" s="19">
        <v>0.3</v>
      </c>
      <c r="I13" s="19">
        <f t="shared" si="0"/>
        <v>-0.79999999999999993</v>
      </c>
      <c r="J13" s="19">
        <v>-5.3</v>
      </c>
      <c r="K13" s="16"/>
      <c r="L13" s="16" t="s">
        <v>40</v>
      </c>
      <c r="M13" s="19">
        <v>0.3</v>
      </c>
      <c r="N13" s="19">
        <v>0.9</v>
      </c>
      <c r="O13" s="19">
        <v>-5.3</v>
      </c>
    </row>
    <row r="14" spans="1:15" x14ac:dyDescent="0.3">
      <c r="A14" s="16"/>
      <c r="B14" t="s">
        <v>41</v>
      </c>
      <c r="C14" s="7">
        <f>'Por Sectores'!C21</f>
        <v>-0.7</v>
      </c>
      <c r="D14" s="7">
        <f>'Por Sectores'!D21</f>
        <v>-0.8</v>
      </c>
      <c r="E14" s="7">
        <f>'Por Sectores'!F21</f>
        <v>1.6</v>
      </c>
      <c r="F14" s="16"/>
      <c r="G14" s="16" t="s">
        <v>41</v>
      </c>
      <c r="H14" s="19">
        <v>0.3</v>
      </c>
      <c r="I14" s="19">
        <f t="shared" si="0"/>
        <v>-0.26666666666666666</v>
      </c>
      <c r="J14" s="19">
        <v>0.1</v>
      </c>
      <c r="K14" s="16"/>
      <c r="L14" s="16" t="s">
        <v>41</v>
      </c>
      <c r="M14" s="19">
        <v>0.3</v>
      </c>
      <c r="N14" s="19">
        <v>3.3333333333333333E-2</v>
      </c>
      <c r="O14" s="19">
        <v>0.1</v>
      </c>
    </row>
    <row r="15" spans="1:15" x14ac:dyDescent="0.3">
      <c r="A15" s="16"/>
      <c r="B15" t="s">
        <v>42</v>
      </c>
      <c r="C15" s="7">
        <f>'Por Sectores'!C22</f>
        <v>0.1</v>
      </c>
      <c r="D15" s="7">
        <f>'Por Sectores'!D22</f>
        <v>0.6</v>
      </c>
      <c r="E15" s="7">
        <f>'Por Sectores'!F22</f>
        <v>4</v>
      </c>
      <c r="F15" s="16"/>
      <c r="G15" s="16" t="s">
        <v>42</v>
      </c>
      <c r="H15" s="19">
        <v>-1.4</v>
      </c>
      <c r="I15" s="19">
        <f t="shared" si="0"/>
        <v>0.19999999999999998</v>
      </c>
      <c r="J15" s="19">
        <v>-1.4</v>
      </c>
      <c r="K15" s="16"/>
      <c r="L15" s="16" t="s">
        <v>42</v>
      </c>
      <c r="M15" s="19">
        <v>-1.4</v>
      </c>
      <c r="N15" s="19">
        <v>-0.46666666666666662</v>
      </c>
      <c r="O15" s="19">
        <v>-1.4</v>
      </c>
    </row>
    <row r="16" spans="1:15" x14ac:dyDescent="0.3">
      <c r="A16" s="16"/>
      <c r="B16" t="s">
        <v>43</v>
      </c>
      <c r="C16" s="7">
        <f>'Por Sectores'!C23</f>
        <v>-0.5</v>
      </c>
      <c r="D16" s="7">
        <f>'Por Sectores'!D23</f>
        <v>2.2000000000000002</v>
      </c>
      <c r="E16" s="7">
        <f>'Por Sectores'!F23</f>
        <v>5</v>
      </c>
      <c r="F16" s="16"/>
      <c r="G16" s="16" t="s">
        <v>43</v>
      </c>
      <c r="H16" s="19">
        <v>0.4</v>
      </c>
      <c r="I16" s="19">
        <f t="shared" si="0"/>
        <v>0.73333333333333339</v>
      </c>
      <c r="J16" s="19">
        <v>2</v>
      </c>
      <c r="K16" s="16"/>
      <c r="L16" s="16" t="s">
        <v>43</v>
      </c>
      <c r="M16" s="19">
        <v>0.4</v>
      </c>
      <c r="N16" s="19">
        <v>0.46666666666666662</v>
      </c>
      <c r="O16" s="19">
        <v>2</v>
      </c>
    </row>
    <row r="17" spans="1:15" x14ac:dyDescent="0.3">
      <c r="A17" s="16"/>
      <c r="B17" t="s">
        <v>44</v>
      </c>
      <c r="C17" s="7">
        <f>'Por Sectores'!C24</f>
        <v>-1.6</v>
      </c>
      <c r="D17" s="7">
        <f>'Por Sectores'!D24</f>
        <v>-0.4</v>
      </c>
      <c r="E17" s="7">
        <f>'Por Sectores'!F24</f>
        <v>-0.2</v>
      </c>
      <c r="F17" s="16"/>
      <c r="G17" s="16" t="s">
        <v>44</v>
      </c>
      <c r="H17" s="19">
        <v>0.3</v>
      </c>
      <c r="I17" s="19">
        <f t="shared" si="0"/>
        <v>-0.13333333333333333</v>
      </c>
      <c r="J17" s="19">
        <v>3.5</v>
      </c>
      <c r="K17" s="16"/>
      <c r="L17" s="16" t="s">
        <v>44</v>
      </c>
      <c r="M17" s="19">
        <v>0.3</v>
      </c>
      <c r="N17" s="19">
        <v>0.26666666666666666</v>
      </c>
      <c r="O17" s="19">
        <v>3.5</v>
      </c>
    </row>
    <row r="18" spans="1:15" x14ac:dyDescent="0.3">
      <c r="A18" s="16"/>
      <c r="B18" t="s">
        <v>45</v>
      </c>
      <c r="C18" s="7">
        <f>'Por Sectores'!C25</f>
        <v>-1.1000000000000001</v>
      </c>
      <c r="D18" s="7">
        <f>'Por Sectores'!D25</f>
        <v>-0.9</v>
      </c>
      <c r="E18" s="7">
        <f>'Por Sectores'!F25</f>
        <v>0.8</v>
      </c>
      <c r="F18" s="16"/>
      <c r="G18" s="16" t="s">
        <v>45</v>
      </c>
      <c r="H18" s="19">
        <v>5.4</v>
      </c>
      <c r="I18" s="19">
        <f t="shared" si="0"/>
        <v>-0.3</v>
      </c>
      <c r="J18" s="19">
        <v>5.3</v>
      </c>
      <c r="K18" s="16"/>
      <c r="L18" s="16" t="s">
        <v>45</v>
      </c>
      <c r="M18" s="19">
        <v>5.4</v>
      </c>
      <c r="N18" s="19">
        <v>1.3666666666666665</v>
      </c>
      <c r="O18" s="19">
        <v>5.3</v>
      </c>
    </row>
    <row r="19" spans="1:15" x14ac:dyDescent="0.3">
      <c r="A19" s="16"/>
      <c r="B19" t="s">
        <v>46</v>
      </c>
      <c r="C19" s="7">
        <f>'Por Sectores'!C26</f>
        <v>-3</v>
      </c>
      <c r="D19" s="7">
        <f>'Por Sectores'!D26</f>
        <v>-2.2999999999999998</v>
      </c>
      <c r="E19" s="7">
        <f>'Por Sectores'!F26</f>
        <v>2.9</v>
      </c>
      <c r="F19" s="16"/>
      <c r="G19" s="16" t="s">
        <v>46</v>
      </c>
      <c r="H19" s="19">
        <v>16.5</v>
      </c>
      <c r="I19" s="19">
        <f t="shared" si="0"/>
        <v>-0.76666666666666661</v>
      </c>
      <c r="J19" s="19">
        <v>8.6999999999999993</v>
      </c>
      <c r="K19" s="16"/>
      <c r="L19" s="16" t="s">
        <v>46</v>
      </c>
      <c r="M19" s="19">
        <v>16.5</v>
      </c>
      <c r="N19" s="19">
        <v>4.4333333333333336</v>
      </c>
      <c r="O19" s="19">
        <v>8.6999999999999993</v>
      </c>
    </row>
    <row r="20" spans="1:15" x14ac:dyDescent="0.3">
      <c r="A20" s="16"/>
      <c r="B20" t="s">
        <v>47</v>
      </c>
      <c r="C20" s="7">
        <f>'Por Sectores'!C27</f>
        <v>-1.5</v>
      </c>
      <c r="D20" s="7">
        <f>'Por Sectores'!D27</f>
        <v>-1.7</v>
      </c>
      <c r="E20" s="7">
        <f>'Por Sectores'!F27</f>
        <v>5.5</v>
      </c>
      <c r="F20" s="16"/>
      <c r="G20" s="16" t="s">
        <v>47</v>
      </c>
      <c r="H20" s="19">
        <v>6.3</v>
      </c>
      <c r="I20" s="19">
        <f t="shared" si="0"/>
        <v>-0.56666666666666665</v>
      </c>
      <c r="J20" s="19">
        <v>9.4</v>
      </c>
      <c r="K20" s="16"/>
      <c r="L20" s="16" t="s">
        <v>47</v>
      </c>
      <c r="M20" s="19">
        <v>6.3</v>
      </c>
      <c r="N20" s="19">
        <v>1.7666666666666666</v>
      </c>
      <c r="O20" s="19">
        <v>9.4</v>
      </c>
    </row>
    <row r="21" spans="1:15" x14ac:dyDescent="0.3">
      <c r="A21" s="16"/>
      <c r="B21" t="s">
        <v>50</v>
      </c>
      <c r="C21" s="7">
        <f>'Por Sectores'!C28</f>
        <v>0</v>
      </c>
      <c r="D21" s="7">
        <f>'Por Sectores'!D28</f>
        <v>-0.3</v>
      </c>
      <c r="E21" s="7">
        <f>'Por Sectores'!F28</f>
        <v>-3.4</v>
      </c>
      <c r="F21" s="16"/>
      <c r="G21" s="16" t="s">
        <v>50</v>
      </c>
      <c r="H21" s="19">
        <v>-0.8</v>
      </c>
      <c r="I21" s="19">
        <f t="shared" si="0"/>
        <v>-9.9999999999999992E-2</v>
      </c>
      <c r="J21" s="19">
        <v>0.9</v>
      </c>
      <c r="K21" s="16"/>
      <c r="L21" s="16" t="s">
        <v>50</v>
      </c>
      <c r="M21" s="19">
        <v>-0.8</v>
      </c>
      <c r="N21" s="19">
        <v>-0.3</v>
      </c>
      <c r="O21" s="19">
        <v>0.9</v>
      </c>
    </row>
    <row r="22" spans="1:15" x14ac:dyDescent="0.3">
      <c r="A22" s="16"/>
      <c r="B22" t="s">
        <v>49</v>
      </c>
      <c r="C22" s="7">
        <f>'Por Sectores'!C29</f>
        <v>-0.2</v>
      </c>
      <c r="D22" s="7">
        <f>'Por Sectores'!D29</f>
        <v>-0.4</v>
      </c>
      <c r="E22" s="7">
        <f>'Por Sectores'!F29</f>
        <v>0.6</v>
      </c>
      <c r="F22" s="16"/>
      <c r="G22" s="16" t="s">
        <v>49</v>
      </c>
      <c r="H22" s="19">
        <v>0.1</v>
      </c>
      <c r="I22" s="19">
        <f t="shared" si="0"/>
        <v>-0.13333333333333333</v>
      </c>
      <c r="J22" s="19">
        <v>2.6</v>
      </c>
      <c r="K22" s="16"/>
      <c r="L22" s="16" t="s">
        <v>49</v>
      </c>
      <c r="M22" s="19">
        <v>0.1</v>
      </c>
      <c r="N22" s="19">
        <v>0.33333333333333331</v>
      </c>
      <c r="O22" s="19">
        <v>2.6</v>
      </c>
    </row>
    <row r="23" spans="1:15" x14ac:dyDescent="0.3">
      <c r="A23" s="16"/>
      <c r="B23" t="s">
        <v>51</v>
      </c>
      <c r="C23" s="7">
        <f>'Por Sectores'!C30</f>
        <v>-2.1</v>
      </c>
      <c r="D23" s="7">
        <f>'Por Sectores'!D30</f>
        <v>-1.6</v>
      </c>
      <c r="E23" s="7">
        <f>'Por Sectores'!F30</f>
        <v>-3.6</v>
      </c>
      <c r="F23" s="16"/>
      <c r="G23" s="16" t="s">
        <v>51</v>
      </c>
      <c r="H23" s="19">
        <v>-1.5</v>
      </c>
      <c r="I23" s="19">
        <f t="shared" si="0"/>
        <v>-0.53333333333333333</v>
      </c>
      <c r="J23" s="19">
        <v>1.5</v>
      </c>
      <c r="K23" s="16"/>
      <c r="L23" s="16" t="s">
        <v>51</v>
      </c>
      <c r="M23" s="19">
        <v>-1.5</v>
      </c>
      <c r="N23" s="19">
        <v>0.26666666666666666</v>
      </c>
      <c r="O23" s="19">
        <v>1.5</v>
      </c>
    </row>
    <row r="24" spans="1:15" x14ac:dyDescent="0.3">
      <c r="A24" s="16"/>
      <c r="B24" s="5" t="s">
        <v>48</v>
      </c>
      <c r="C24" s="7">
        <f>'Por Sectores'!C31</f>
        <v>0.1</v>
      </c>
      <c r="D24" s="7">
        <f>'Por Sectores'!D31</f>
        <v>0.5</v>
      </c>
      <c r="E24" s="7">
        <f>'Por Sectores'!F31</f>
        <v>1.5</v>
      </c>
      <c r="F24" s="16"/>
      <c r="G24" s="5" t="s">
        <v>48</v>
      </c>
      <c r="H24" s="19">
        <v>0.4</v>
      </c>
      <c r="I24" s="19">
        <f t="shared" si="0"/>
        <v>0.16666666666666666</v>
      </c>
      <c r="J24" s="19">
        <v>2</v>
      </c>
      <c r="K24" s="16"/>
      <c r="L24" s="5" t="s">
        <v>48</v>
      </c>
      <c r="M24" s="19">
        <v>0.4</v>
      </c>
      <c r="N24" s="19">
        <v>-6.6666666666666666E-2</v>
      </c>
      <c r="O24" s="19">
        <v>2</v>
      </c>
    </row>
    <row r="25" spans="1:15" x14ac:dyDescent="0.3">
      <c r="A25" s="16"/>
      <c r="B25" t="s">
        <v>52</v>
      </c>
      <c r="C25" s="7">
        <f>'Por Sectores'!C32</f>
        <v>-0.5</v>
      </c>
      <c r="D25" s="7">
        <f>'Por Sectores'!D32</f>
        <v>0.3</v>
      </c>
      <c r="E25" s="7">
        <f>'Por Sectores'!F32</f>
        <v>2.7</v>
      </c>
      <c r="F25" s="16"/>
      <c r="G25" s="16" t="s">
        <v>52</v>
      </c>
      <c r="H25" s="19">
        <v>0.4</v>
      </c>
      <c r="I25" s="19">
        <f t="shared" si="0"/>
        <v>9.9999999999999992E-2</v>
      </c>
      <c r="J25" s="19">
        <v>1.5</v>
      </c>
      <c r="K25" s="16"/>
      <c r="L25" s="16" t="s">
        <v>52</v>
      </c>
      <c r="M25" s="19">
        <v>0.4</v>
      </c>
      <c r="N25" s="19">
        <v>-0.46666666666666662</v>
      </c>
      <c r="O25" s="19">
        <v>1.5</v>
      </c>
    </row>
    <row r="26" spans="1:15" x14ac:dyDescent="0.3">
      <c r="A26" s="16"/>
      <c r="B26" t="s">
        <v>53</v>
      </c>
      <c r="C26" s="7">
        <f>'Por Sectores'!C33</f>
        <v>-1.8</v>
      </c>
      <c r="D26" s="7">
        <f>'Por Sectores'!D33</f>
        <v>-1.3</v>
      </c>
      <c r="E26" s="7">
        <f>'Por Sectores'!F33</f>
        <v>-1.8</v>
      </c>
      <c r="F26" s="16"/>
      <c r="G26" s="16" t="s">
        <v>53</v>
      </c>
      <c r="H26" s="19">
        <v>-1.3</v>
      </c>
      <c r="I26" s="19">
        <f t="shared" si="0"/>
        <v>-0.43333333333333335</v>
      </c>
      <c r="J26" s="19">
        <v>0.2</v>
      </c>
      <c r="K26" s="16"/>
      <c r="L26" s="16" t="s">
        <v>53</v>
      </c>
      <c r="M26" s="19">
        <v>-1.3</v>
      </c>
      <c r="N26" s="19">
        <v>-0.56666666666666665</v>
      </c>
      <c r="O26" s="19">
        <v>0.2</v>
      </c>
    </row>
    <row r="27" spans="1:15" x14ac:dyDescent="0.3">
      <c r="A27" s="16"/>
      <c r="B27" t="s">
        <v>54</v>
      </c>
      <c r="C27" s="7">
        <f>'Por Sectores'!C34</f>
        <v>0.8</v>
      </c>
      <c r="D27" s="7">
        <f>'Por Sectores'!D34</f>
        <v>-2.9</v>
      </c>
      <c r="E27" s="7">
        <f>'Por Sectores'!F34</f>
        <v>-3.9</v>
      </c>
      <c r="F27" s="16"/>
      <c r="G27" s="16" t="s">
        <v>54</v>
      </c>
      <c r="H27" s="19">
        <v>1</v>
      </c>
      <c r="I27" s="19">
        <f t="shared" si="0"/>
        <v>-0.96666666666666667</v>
      </c>
      <c r="J27" s="19">
        <v>-2.2999999999999998</v>
      </c>
      <c r="K27" s="16"/>
      <c r="L27" s="16" t="s">
        <v>54</v>
      </c>
      <c r="M27" s="19">
        <v>1</v>
      </c>
      <c r="N27" s="19">
        <v>-0.13333333333333333</v>
      </c>
      <c r="O27" s="19">
        <v>-2.2999999999999998</v>
      </c>
    </row>
    <row r="28" spans="1:15" x14ac:dyDescent="0.3">
      <c r="A28" s="16"/>
      <c r="B28" t="s">
        <v>55</v>
      </c>
      <c r="C28" s="7">
        <f>'Por Sectores'!C35</f>
        <v>1.1651</v>
      </c>
      <c r="D28" s="7">
        <f>'Por Sectores'!D35</f>
        <v>-4.8452000000000002</v>
      </c>
      <c r="E28" s="7">
        <f>'Por Sectores'!F35</f>
        <v>-6.5796000000000001</v>
      </c>
      <c r="F28" s="16"/>
      <c r="G28" s="16" t="s">
        <v>55</v>
      </c>
      <c r="H28" s="19">
        <v>0.77359999999999995</v>
      </c>
      <c r="I28" s="19">
        <f t="shared" si="0"/>
        <v>-1.6150666666666667</v>
      </c>
      <c r="J28" s="19">
        <v>0.42470000000000002</v>
      </c>
      <c r="K28" s="16"/>
      <c r="L28" s="16" t="s">
        <v>55</v>
      </c>
      <c r="M28" s="19">
        <v>0.77359999999999995</v>
      </c>
      <c r="N28" s="19">
        <v>-0.17830000000000001</v>
      </c>
      <c r="O28" s="19">
        <v>0.42470000000000002</v>
      </c>
    </row>
    <row r="29" spans="1:15" x14ac:dyDescent="0.3">
      <c r="A29" s="16"/>
      <c r="B29" t="s">
        <v>56</v>
      </c>
      <c r="C29" s="7">
        <f>'Por Sectores'!C36</f>
        <v>-0.6</v>
      </c>
      <c r="D29" s="7">
        <f>'Por Sectores'!D36</f>
        <v>-0.9</v>
      </c>
      <c r="E29" s="7">
        <f>'Por Sectores'!F36</f>
        <v>0.4</v>
      </c>
      <c r="F29" s="16"/>
      <c r="G29" s="16" t="s">
        <v>56</v>
      </c>
      <c r="H29" s="19">
        <v>1</v>
      </c>
      <c r="I29" s="19">
        <f t="shared" si="0"/>
        <v>-0.3</v>
      </c>
      <c r="J29" s="19">
        <v>0</v>
      </c>
      <c r="K29" s="16"/>
      <c r="L29" s="16" t="s">
        <v>56</v>
      </c>
      <c r="M29" s="19">
        <v>1</v>
      </c>
      <c r="N29" s="19">
        <v>-9.9999999999999992E-2</v>
      </c>
      <c r="O29" s="19">
        <v>0</v>
      </c>
    </row>
    <row r="30" spans="1:15" x14ac:dyDescent="0.3">
      <c r="A30" s="16"/>
      <c r="B30" t="s">
        <v>57</v>
      </c>
      <c r="C30" s="7">
        <f>'Por Sectores'!C37</f>
        <v>-1.2</v>
      </c>
      <c r="D30" s="7">
        <f>'Por Sectores'!D37</f>
        <v>-1.5</v>
      </c>
      <c r="E30" s="7">
        <f>'Por Sectores'!F37</f>
        <v>1.3</v>
      </c>
      <c r="F30" s="16"/>
      <c r="G30" s="16" t="s">
        <v>57</v>
      </c>
      <c r="H30" s="19">
        <v>0.2</v>
      </c>
      <c r="I30" s="19">
        <f t="shared" si="0"/>
        <v>-0.5</v>
      </c>
      <c r="J30" s="19">
        <v>1.1000000000000001</v>
      </c>
      <c r="K30" s="16"/>
      <c r="L30" s="16" t="s">
        <v>57</v>
      </c>
      <c r="M30" s="19">
        <v>0.2</v>
      </c>
      <c r="N30" s="19">
        <v>-6.6666666666666666E-2</v>
      </c>
      <c r="O30" s="19">
        <v>1.1000000000000001</v>
      </c>
    </row>
    <row r="31" spans="1:15" x14ac:dyDescent="0.3">
      <c r="A31" s="16"/>
      <c r="B31" t="s">
        <v>59</v>
      </c>
      <c r="C31" s="7">
        <f>'Por Sectores'!C38</f>
        <v>-0.1</v>
      </c>
      <c r="D31" s="7">
        <f>'Por Sectores'!D38</f>
        <v>6.2</v>
      </c>
      <c r="E31" s="7">
        <f>'Por Sectores'!F38</f>
        <v>7.8</v>
      </c>
      <c r="F31" s="16"/>
      <c r="G31" s="16" t="s">
        <v>59</v>
      </c>
      <c r="H31" s="19">
        <v>-0.9</v>
      </c>
      <c r="I31" s="19">
        <f t="shared" si="0"/>
        <v>2.0666666666666669</v>
      </c>
      <c r="J31" s="19">
        <v>0.7</v>
      </c>
      <c r="K31" s="16"/>
      <c r="L31" s="16" t="s">
        <v>59</v>
      </c>
      <c r="M31" s="19">
        <v>-0.9</v>
      </c>
      <c r="N31" s="19">
        <v>-0.46666666666666662</v>
      </c>
      <c r="O31" s="19">
        <v>0.7</v>
      </c>
    </row>
    <row r="32" spans="1:15" x14ac:dyDescent="0.3">
      <c r="A32" s="16"/>
      <c r="B32" t="s">
        <v>58</v>
      </c>
      <c r="C32" s="7">
        <f>'Por Sectores'!C39</f>
        <v>1</v>
      </c>
      <c r="D32" s="7">
        <f>'Por Sectores'!D39</f>
        <v>0.6</v>
      </c>
      <c r="E32" s="7">
        <f>'Por Sectores'!F39</f>
        <v>-0.2</v>
      </c>
      <c r="F32" s="16"/>
      <c r="G32" s="16" t="s">
        <v>58</v>
      </c>
      <c r="H32" s="19">
        <v>0.5</v>
      </c>
      <c r="I32" s="19">
        <f t="shared" si="0"/>
        <v>0.19999999999999998</v>
      </c>
      <c r="J32" s="19">
        <v>3.2</v>
      </c>
      <c r="K32" s="16"/>
      <c r="L32" s="16" t="s">
        <v>58</v>
      </c>
      <c r="M32" s="19">
        <v>0.5</v>
      </c>
      <c r="N32" s="19">
        <v>0.33333333333333331</v>
      </c>
      <c r="O32" s="19">
        <v>3.2</v>
      </c>
    </row>
    <row r="33" spans="1:15" x14ac:dyDescent="0.3">
      <c r="A33" s="16"/>
      <c r="B33" t="s">
        <v>60</v>
      </c>
      <c r="C33" s="7">
        <f>'Por Sectores'!C40</f>
        <v>-0.1</v>
      </c>
      <c r="D33" s="7">
        <f>'Por Sectores'!D40</f>
        <v>-1.7</v>
      </c>
      <c r="E33" s="7">
        <f>'Por Sectores'!F40</f>
        <v>0.3</v>
      </c>
      <c r="F33" s="16"/>
      <c r="G33" s="16" t="s">
        <v>60</v>
      </c>
      <c r="H33" s="19">
        <v>1</v>
      </c>
      <c r="I33" s="19">
        <f t="shared" si="0"/>
        <v>-0.56666666666666665</v>
      </c>
      <c r="J33" s="19">
        <v>4.0999999999999996</v>
      </c>
      <c r="K33" s="16"/>
      <c r="L33" s="16" t="s">
        <v>60</v>
      </c>
      <c r="M33" s="19">
        <v>1</v>
      </c>
      <c r="N33" s="19">
        <v>0.3666666666666667</v>
      </c>
      <c r="O33" s="19">
        <v>4.0999999999999996</v>
      </c>
    </row>
    <row r="34" spans="1:15" x14ac:dyDescent="0.3">
      <c r="A34" s="16"/>
      <c r="B34" s="6" t="s">
        <v>31</v>
      </c>
      <c r="C34" s="7">
        <f>'Por Sectores'!C41</f>
        <v>0.3</v>
      </c>
      <c r="D34" s="7">
        <f>'Por Sectores'!D41</f>
        <v>-1.8</v>
      </c>
      <c r="E34" s="7">
        <f>'Por Sectores'!F41</f>
        <v>-6.2</v>
      </c>
      <c r="F34" s="16"/>
      <c r="G34" s="6" t="s">
        <v>31</v>
      </c>
      <c r="H34" s="19">
        <v>0.5</v>
      </c>
      <c r="I34" s="19">
        <f t="shared" si="0"/>
        <v>-0.6</v>
      </c>
      <c r="J34" s="19">
        <v>-7</v>
      </c>
      <c r="K34" s="16"/>
      <c r="L34" s="6" t="s">
        <v>31</v>
      </c>
      <c r="M34" s="19">
        <v>0.5</v>
      </c>
      <c r="N34" s="19">
        <v>-0.3</v>
      </c>
      <c r="O34" s="19">
        <v>-7</v>
      </c>
    </row>
    <row r="35" spans="1:15" x14ac:dyDescent="0.3">
      <c r="A35" s="16"/>
      <c r="B35" s="6" t="s">
        <v>6</v>
      </c>
      <c r="C35" s="7">
        <f>'Por Sectores'!C42</f>
        <v>1.6</v>
      </c>
      <c r="D35" s="7">
        <f>'Por Sectores'!D42</f>
        <v>2.5</v>
      </c>
      <c r="E35" s="7">
        <f>'Por Sectores'!F42</f>
        <v>8.3000000000000007</v>
      </c>
      <c r="F35" s="16"/>
      <c r="G35" s="6" t="s">
        <v>6</v>
      </c>
      <c r="H35" s="19">
        <v>0.2</v>
      </c>
      <c r="I35" s="19">
        <f t="shared" si="0"/>
        <v>0.83333333333333337</v>
      </c>
      <c r="J35" s="19">
        <v>-2.1</v>
      </c>
      <c r="K35" s="16"/>
      <c r="L35" s="6" t="s">
        <v>6</v>
      </c>
      <c r="M35" s="19">
        <v>0.2</v>
      </c>
      <c r="N35" s="19">
        <v>-0.39999999999999997</v>
      </c>
      <c r="O35" s="19">
        <v>-2.1</v>
      </c>
    </row>
    <row r="36" spans="1:15" x14ac:dyDescent="0.3">
      <c r="A36" s="16"/>
      <c r="B36" s="6" t="s">
        <v>7</v>
      </c>
      <c r="C36" s="7">
        <f>'Por Sectores'!C43</f>
        <v>0.4</v>
      </c>
      <c r="D36" s="7">
        <f>'Por Sectores'!D43</f>
        <v>9.4</v>
      </c>
      <c r="E36" s="7">
        <f>'Por Sectores'!F43</f>
        <v>0.1</v>
      </c>
      <c r="F36" s="16"/>
      <c r="G36" s="6" t="s">
        <v>7</v>
      </c>
      <c r="H36" s="19">
        <v>-1</v>
      </c>
      <c r="I36" s="19">
        <f t="shared" si="0"/>
        <v>3.1333333333333333</v>
      </c>
      <c r="J36" s="19">
        <v>4.7</v>
      </c>
      <c r="K36" s="16"/>
      <c r="L36" s="6" t="s">
        <v>7</v>
      </c>
      <c r="M36" s="19">
        <v>-1</v>
      </c>
      <c r="N36" s="19">
        <v>0.23333333333333331</v>
      </c>
      <c r="O36" s="19">
        <v>4.7</v>
      </c>
    </row>
    <row r="37" spans="1:15" x14ac:dyDescent="0.3">
      <c r="A37" s="16"/>
      <c r="B37" t="s">
        <v>100</v>
      </c>
      <c r="C37" s="7">
        <f>'Por Sectores'!C44</f>
        <v>-0.7</v>
      </c>
      <c r="D37" s="7">
        <f>'Por Sectores'!D44</f>
        <v>8</v>
      </c>
      <c r="E37" s="7">
        <f>'Por Sectores'!F44</f>
        <v>1</v>
      </c>
      <c r="F37" s="16"/>
      <c r="G37" s="16" t="s">
        <v>100</v>
      </c>
      <c r="H37" s="19">
        <v>-1.1000000000000001</v>
      </c>
      <c r="I37" s="19">
        <f t="shared" si="0"/>
        <v>2.6666666666666665</v>
      </c>
      <c r="J37" s="19">
        <v>5.2</v>
      </c>
      <c r="K37" s="16"/>
      <c r="L37" s="16" t="s">
        <v>100</v>
      </c>
      <c r="M37" s="19">
        <v>-1.1000000000000001</v>
      </c>
      <c r="N37" s="19">
        <v>0.19999999999999998</v>
      </c>
      <c r="O37" s="19">
        <v>5.2</v>
      </c>
    </row>
    <row r="38" spans="1:15" x14ac:dyDescent="0.3">
      <c r="A38" s="16"/>
      <c r="B38" t="s">
        <v>101</v>
      </c>
      <c r="C38" s="7">
        <f>'Por Sectores'!C45</f>
        <v>9.1</v>
      </c>
      <c r="D38" s="7">
        <f>'Por Sectores'!D45</f>
        <v>20.8</v>
      </c>
      <c r="E38" s="7">
        <f>'Por Sectores'!F45</f>
        <v>-6.8</v>
      </c>
      <c r="F38" s="16"/>
      <c r="G38" s="16" t="s">
        <v>101</v>
      </c>
      <c r="H38" s="19">
        <v>-0.1</v>
      </c>
      <c r="I38" s="19">
        <f t="shared" si="0"/>
        <v>6.9333333333333336</v>
      </c>
      <c r="J38" s="19">
        <v>0.7</v>
      </c>
      <c r="K38" s="16"/>
      <c r="L38" s="16" t="s">
        <v>101</v>
      </c>
      <c r="M38" s="19">
        <v>-0.1</v>
      </c>
      <c r="N38" s="19">
        <v>0.70000000000000007</v>
      </c>
      <c r="O38" s="19">
        <v>0.7</v>
      </c>
    </row>
    <row r="39" spans="1:15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</row>
  </sheetData>
  <mergeCells count="3">
    <mergeCell ref="C2:E2"/>
    <mergeCell ref="H2:J2"/>
    <mergeCell ref="M2:O2"/>
  </mergeCells>
  <conditionalFormatting sqref="C4:C38">
    <cfRule type="colorScale" priority="15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E4:E38">
    <cfRule type="colorScale" priority="1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D4:D38">
    <cfRule type="colorScale" priority="10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H4:H38">
    <cfRule type="colorScale" priority="9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J4:J38">
    <cfRule type="colorScale" priority="8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I4:I38">
    <cfRule type="colorScale" priority="7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M4:M38">
    <cfRule type="colorScale" priority="3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4:O38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N4:N38">
    <cfRule type="colorScale" priority="1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H227"/>
  <sheetViews>
    <sheetView tabSelected="1" topLeftCell="A200" workbookViewId="0">
      <selection activeCell="I224" sqref="I224"/>
    </sheetView>
  </sheetViews>
  <sheetFormatPr baseColWidth="10" defaultRowHeight="14.4" x14ac:dyDescent="0.3"/>
  <cols>
    <col min="1" max="1" width="22.44140625" bestFit="1" customWidth="1"/>
    <col min="2" max="4" width="13.5546875" style="21" customWidth="1"/>
    <col min="6" max="6" width="6.33203125" bestFit="1" customWidth="1"/>
    <col min="7" max="8" width="5.33203125" bestFit="1" customWidth="1"/>
  </cols>
  <sheetData>
    <row r="16" spans="2:8" ht="29.25" customHeight="1" x14ac:dyDescent="0.3">
      <c r="B16" s="22" t="s">
        <v>108</v>
      </c>
      <c r="C16" s="22" t="s">
        <v>107</v>
      </c>
      <c r="D16" s="22" t="s">
        <v>109</v>
      </c>
      <c r="F16" s="22" t="s">
        <v>110</v>
      </c>
      <c r="G16" s="22" t="s">
        <v>111</v>
      </c>
      <c r="H16" s="22" t="s">
        <v>112</v>
      </c>
    </row>
    <row r="17" spans="1:8" ht="28.8" x14ac:dyDescent="0.3">
      <c r="B17" s="22" t="s">
        <v>30</v>
      </c>
      <c r="C17" s="22" t="s">
        <v>61</v>
      </c>
      <c r="D17" s="22" t="s">
        <v>62</v>
      </c>
    </row>
    <row r="18" spans="1:8" x14ac:dyDescent="0.3">
      <c r="A18" s="3" t="s">
        <v>12</v>
      </c>
      <c r="B18" s="22" t="s">
        <v>9</v>
      </c>
      <c r="C18" s="22" t="s">
        <v>12</v>
      </c>
      <c r="D18" s="22" t="s">
        <v>12</v>
      </c>
    </row>
    <row r="19" spans="1:8" x14ac:dyDescent="0.3">
      <c r="A19" s="1">
        <f>_xll.BDH($B$17,$B$18,"1/1/2000","","Dir=V","Dts=S","Sort=A","Quote=C","QtTyp=Y","Days=T","Per=cm","DtFmt=D","UseDPDF=Y","cols=2;rows=209")</f>
        <v>36556</v>
      </c>
      <c r="B19" s="21">
        <v>93.5</v>
      </c>
      <c r="C19" s="21">
        <f>_xll.BDH($C$17,$B$18,"1/1/2000","","Dir=V","Dts=H","Sort=A","Quote=C","QtTyp=Y","Days=T","Per=cm","DtFmt=D","UseDPDF=Y","cols=1;rows=209")</f>
        <v>103.3</v>
      </c>
      <c r="D19" s="21">
        <f>_xll.BDH($D$17,$B$18,"1/1/2000","","Dir=V","Dts=H","Sort=A","Quote=C","QtTyp=Y","Days=T","Per=cm","DtFmt=D","UseDPDF=Y","cols=1;rows=209")</f>
        <v>110.5</v>
      </c>
    </row>
    <row r="20" spans="1:8" x14ac:dyDescent="0.3">
      <c r="A20" s="1">
        <v>36585</v>
      </c>
      <c r="B20" s="21">
        <v>91.8</v>
      </c>
      <c r="C20" s="21">
        <v>102.3</v>
      </c>
      <c r="D20" s="21">
        <v>109.7</v>
      </c>
      <c r="F20" s="23">
        <f>(B20/B19-1)*100</f>
        <v>-1.8181818181818188</v>
      </c>
      <c r="G20" s="23">
        <f t="shared" ref="G20:H20" si="0">(C20/C19-1)*100</f>
        <v>-0.96805421103581812</v>
      </c>
      <c r="H20" s="23">
        <f t="shared" si="0"/>
        <v>-0.72398190045248612</v>
      </c>
    </row>
    <row r="21" spans="1:8" x14ac:dyDescent="0.3">
      <c r="A21" s="1">
        <v>36616</v>
      </c>
      <c r="B21" s="21">
        <v>91.6</v>
      </c>
      <c r="C21" s="21">
        <v>102.8</v>
      </c>
      <c r="D21" s="21">
        <v>109.6</v>
      </c>
      <c r="F21" s="23">
        <f t="shared" ref="F21:F84" si="1">(B21/B20-1)*100</f>
        <v>-0.21786492374727962</v>
      </c>
      <c r="G21" s="23">
        <f t="shared" ref="G21:G84" si="2">(C21/C20-1)*100</f>
        <v>0.48875855327468187</v>
      </c>
      <c r="H21" s="23">
        <f t="shared" ref="H21:H84" si="3">(D21/D20-1)*100</f>
        <v>-9.1157702825894749E-2</v>
      </c>
    </row>
    <row r="22" spans="1:8" x14ac:dyDescent="0.3">
      <c r="A22" s="1">
        <v>36646</v>
      </c>
      <c r="B22" s="21">
        <v>91.7</v>
      </c>
      <c r="C22" s="21">
        <v>104.3</v>
      </c>
      <c r="D22" s="21">
        <v>110.3</v>
      </c>
      <c r="F22" s="23">
        <f t="shared" si="1"/>
        <v>0.10917030567687558</v>
      </c>
      <c r="G22" s="23">
        <f t="shared" si="2"/>
        <v>1.4591439688715901</v>
      </c>
      <c r="H22" s="23">
        <f t="shared" si="3"/>
        <v>0.63868613138686747</v>
      </c>
    </row>
    <row r="23" spans="1:8" x14ac:dyDescent="0.3">
      <c r="A23" s="1">
        <v>36677</v>
      </c>
      <c r="B23" s="21">
        <v>91.4</v>
      </c>
      <c r="C23" s="21">
        <v>105.1</v>
      </c>
      <c r="D23" s="21">
        <v>109.9</v>
      </c>
      <c r="F23" s="23">
        <f t="shared" si="1"/>
        <v>-0.32715376226826187</v>
      </c>
      <c r="G23" s="23">
        <f t="shared" si="2"/>
        <v>0.76701821668263559</v>
      </c>
      <c r="H23" s="23">
        <f t="shared" si="3"/>
        <v>-0.36264732547596212</v>
      </c>
    </row>
    <row r="24" spans="1:8" x14ac:dyDescent="0.3">
      <c r="A24" s="1">
        <v>36707</v>
      </c>
      <c r="B24" s="21">
        <v>90.8</v>
      </c>
      <c r="C24" s="21">
        <v>102.3</v>
      </c>
      <c r="D24" s="21">
        <v>109.4</v>
      </c>
      <c r="F24" s="23">
        <f t="shared" si="1"/>
        <v>-0.65645514223195978</v>
      </c>
      <c r="G24" s="23">
        <f t="shared" si="2"/>
        <v>-2.6641294005708804</v>
      </c>
      <c r="H24" s="23">
        <f t="shared" si="3"/>
        <v>-0.45495905368516665</v>
      </c>
    </row>
    <row r="25" spans="1:8" x14ac:dyDescent="0.3">
      <c r="A25" s="1">
        <v>36738</v>
      </c>
      <c r="B25" s="21">
        <v>88.9</v>
      </c>
      <c r="C25" s="21">
        <v>95.3</v>
      </c>
      <c r="D25" s="21">
        <v>107.1</v>
      </c>
      <c r="F25" s="23">
        <f t="shared" si="1"/>
        <v>-2.0925110132158475</v>
      </c>
      <c r="G25" s="23">
        <f t="shared" si="2"/>
        <v>-6.8426197458455569</v>
      </c>
      <c r="H25" s="23">
        <f t="shared" si="3"/>
        <v>-2.1023765996343813</v>
      </c>
    </row>
    <row r="26" spans="1:8" x14ac:dyDescent="0.3">
      <c r="A26" s="1">
        <v>36769</v>
      </c>
      <c r="B26" s="21">
        <v>88.7</v>
      </c>
      <c r="C26" s="21">
        <v>97.9</v>
      </c>
      <c r="D26" s="21">
        <v>106.6</v>
      </c>
      <c r="F26" s="23">
        <f t="shared" si="1"/>
        <v>-0.22497187851518996</v>
      </c>
      <c r="G26" s="23">
        <f t="shared" si="2"/>
        <v>2.7282266526757804</v>
      </c>
      <c r="H26" s="23">
        <f t="shared" si="3"/>
        <v>-0.46685340802987696</v>
      </c>
    </row>
    <row r="27" spans="1:8" x14ac:dyDescent="0.3">
      <c r="A27" s="1">
        <v>36799</v>
      </c>
      <c r="B27" s="21">
        <v>88.1</v>
      </c>
      <c r="C27" s="21">
        <v>96.9</v>
      </c>
      <c r="D27" s="21">
        <v>106.2</v>
      </c>
      <c r="F27" s="23">
        <f t="shared" si="1"/>
        <v>-0.67643742953777952</v>
      </c>
      <c r="G27" s="23">
        <f t="shared" si="2"/>
        <v>-1.0214504596527063</v>
      </c>
      <c r="H27" s="23">
        <f t="shared" si="3"/>
        <v>-0.37523452157597337</v>
      </c>
    </row>
    <row r="28" spans="1:8" x14ac:dyDescent="0.3">
      <c r="A28" s="1">
        <v>36830</v>
      </c>
      <c r="B28" s="21">
        <v>88.1</v>
      </c>
      <c r="C28" s="21">
        <v>94.1</v>
      </c>
      <c r="D28" s="21">
        <v>106</v>
      </c>
      <c r="F28" s="23">
        <f t="shared" si="1"/>
        <v>0</v>
      </c>
      <c r="G28" s="23">
        <f t="shared" si="2"/>
        <v>-2.8895768833849478</v>
      </c>
      <c r="H28" s="23">
        <f t="shared" si="3"/>
        <v>-0.18832391713747842</v>
      </c>
    </row>
    <row r="29" spans="1:8" x14ac:dyDescent="0.3">
      <c r="A29" s="1">
        <v>36860</v>
      </c>
      <c r="B29" s="21">
        <v>86</v>
      </c>
      <c r="C29" s="21">
        <v>90.3</v>
      </c>
      <c r="D29" s="21">
        <v>100.7</v>
      </c>
      <c r="F29" s="23">
        <f t="shared" si="1"/>
        <v>-2.3836549375709337</v>
      </c>
      <c r="G29" s="23">
        <f t="shared" si="2"/>
        <v>-4.0382571732199724</v>
      </c>
      <c r="H29" s="23">
        <f t="shared" si="3"/>
        <v>-4.9999999999999929</v>
      </c>
    </row>
    <row r="30" spans="1:8" x14ac:dyDescent="0.3">
      <c r="A30" s="1">
        <v>36891</v>
      </c>
      <c r="B30" s="21">
        <v>84.3</v>
      </c>
      <c r="C30" s="21">
        <v>86.3</v>
      </c>
      <c r="D30" s="21">
        <v>97.4</v>
      </c>
      <c r="F30" s="23">
        <f t="shared" si="1"/>
        <v>-1.9767441860465196</v>
      </c>
      <c r="G30" s="23">
        <f t="shared" si="2"/>
        <v>-4.429678848283503</v>
      </c>
      <c r="H30" s="23">
        <f t="shared" si="3"/>
        <v>-3.2770605759682159</v>
      </c>
    </row>
    <row r="31" spans="1:8" x14ac:dyDescent="0.3">
      <c r="A31" s="1">
        <v>36922</v>
      </c>
      <c r="B31" s="21">
        <v>82</v>
      </c>
      <c r="C31" s="21">
        <v>82.7</v>
      </c>
      <c r="D31" s="21">
        <v>92.7</v>
      </c>
      <c r="F31" s="23">
        <f t="shared" si="1"/>
        <v>-2.7283511269276306</v>
      </c>
      <c r="G31" s="23">
        <f t="shared" si="2"/>
        <v>-4.1714947856315128</v>
      </c>
      <c r="H31" s="23">
        <f t="shared" si="3"/>
        <v>-4.8254620123203367</v>
      </c>
    </row>
    <row r="32" spans="1:8" x14ac:dyDescent="0.3">
      <c r="A32" s="1">
        <v>36950</v>
      </c>
      <c r="B32" s="21">
        <v>83.3</v>
      </c>
      <c r="C32" s="21">
        <v>84.7</v>
      </c>
      <c r="D32" s="21">
        <v>95</v>
      </c>
      <c r="F32" s="23">
        <f t="shared" si="1"/>
        <v>1.585365853658538</v>
      </c>
      <c r="G32" s="23">
        <f t="shared" si="2"/>
        <v>2.4183796856106499</v>
      </c>
      <c r="H32" s="23">
        <f t="shared" si="3"/>
        <v>2.4811218985976158</v>
      </c>
    </row>
    <row r="33" spans="1:8" x14ac:dyDescent="0.3">
      <c r="A33" s="1">
        <v>36981</v>
      </c>
      <c r="B33" s="21">
        <v>86.5</v>
      </c>
      <c r="C33" s="21">
        <v>92.2</v>
      </c>
      <c r="D33" s="21">
        <v>97.4</v>
      </c>
      <c r="F33" s="23">
        <f t="shared" si="1"/>
        <v>3.8415366146458574</v>
      </c>
      <c r="G33" s="23">
        <f t="shared" si="2"/>
        <v>8.8547815820543043</v>
      </c>
      <c r="H33" s="23">
        <f t="shared" si="3"/>
        <v>2.5263157894736876</v>
      </c>
    </row>
    <row r="34" spans="1:8" x14ac:dyDescent="0.3">
      <c r="A34" s="1">
        <v>37011</v>
      </c>
      <c r="B34" s="21">
        <v>86.6</v>
      </c>
      <c r="C34" s="21">
        <v>92</v>
      </c>
      <c r="D34" s="21">
        <v>98</v>
      </c>
      <c r="F34" s="23">
        <f t="shared" si="1"/>
        <v>0.11560693641616826</v>
      </c>
      <c r="G34" s="23">
        <f t="shared" si="2"/>
        <v>-0.21691973969631961</v>
      </c>
      <c r="H34" s="23">
        <f t="shared" si="3"/>
        <v>0.61601642710471527</v>
      </c>
    </row>
    <row r="35" spans="1:8" x14ac:dyDescent="0.3">
      <c r="A35" s="1">
        <v>37042</v>
      </c>
      <c r="B35" s="21">
        <v>87.9</v>
      </c>
      <c r="C35" s="21">
        <v>96.3</v>
      </c>
      <c r="D35" s="21">
        <v>98.5</v>
      </c>
      <c r="F35" s="23">
        <f t="shared" si="1"/>
        <v>1.5011547344111031</v>
      </c>
      <c r="G35" s="23">
        <f t="shared" si="2"/>
        <v>4.6739130434782616</v>
      </c>
      <c r="H35" s="23">
        <f t="shared" si="3"/>
        <v>0.51020408163264808</v>
      </c>
    </row>
    <row r="36" spans="1:8" x14ac:dyDescent="0.3">
      <c r="A36" s="1">
        <v>37072</v>
      </c>
      <c r="B36" s="21">
        <v>87</v>
      </c>
      <c r="C36" s="21">
        <v>93.7</v>
      </c>
      <c r="D36" s="21">
        <v>97</v>
      </c>
      <c r="F36" s="23">
        <f t="shared" si="1"/>
        <v>-1.0238907849829393</v>
      </c>
      <c r="G36" s="23">
        <f t="shared" si="2"/>
        <v>-2.699896157840076</v>
      </c>
      <c r="H36" s="23">
        <f t="shared" si="3"/>
        <v>-1.5228426395939132</v>
      </c>
    </row>
    <row r="37" spans="1:8" x14ac:dyDescent="0.3">
      <c r="A37" s="1">
        <v>37103</v>
      </c>
      <c r="B37" s="21">
        <v>87.9</v>
      </c>
      <c r="C37" s="21">
        <v>95.1</v>
      </c>
      <c r="D37" s="21">
        <v>97.8</v>
      </c>
      <c r="F37" s="23">
        <f t="shared" si="1"/>
        <v>1.0344827586207028</v>
      </c>
      <c r="G37" s="23">
        <f t="shared" si="2"/>
        <v>1.4941302027748016</v>
      </c>
      <c r="H37" s="23">
        <f t="shared" si="3"/>
        <v>0.82474226804123418</v>
      </c>
    </row>
    <row r="38" spans="1:8" x14ac:dyDescent="0.3">
      <c r="A38" s="1">
        <v>37134</v>
      </c>
      <c r="B38" s="21">
        <v>87.4</v>
      </c>
      <c r="C38" s="21">
        <v>93.2</v>
      </c>
      <c r="D38" s="21">
        <v>98.2</v>
      </c>
      <c r="F38" s="23">
        <f t="shared" si="1"/>
        <v>-0.56882821387941318</v>
      </c>
      <c r="G38" s="23">
        <f t="shared" si="2"/>
        <v>-1.9978969505783262</v>
      </c>
      <c r="H38" s="23">
        <f t="shared" si="3"/>
        <v>0.40899795501023739</v>
      </c>
    </row>
    <row r="39" spans="1:8" x14ac:dyDescent="0.3">
      <c r="A39" s="1">
        <v>37164</v>
      </c>
      <c r="B39" s="21">
        <v>86.3</v>
      </c>
      <c r="C39" s="21">
        <v>89.7</v>
      </c>
      <c r="D39" s="21">
        <v>95.6</v>
      </c>
      <c r="F39" s="23">
        <f t="shared" si="1"/>
        <v>-1.2585812356979531</v>
      </c>
      <c r="G39" s="23">
        <f t="shared" si="2"/>
        <v>-3.7553648068669565</v>
      </c>
      <c r="H39" s="23">
        <f t="shared" si="3"/>
        <v>-2.6476578411405383</v>
      </c>
    </row>
    <row r="40" spans="1:8" x14ac:dyDescent="0.3">
      <c r="A40" s="1">
        <v>37195</v>
      </c>
      <c r="B40" s="21">
        <v>85.3</v>
      </c>
      <c r="C40" s="21">
        <v>87.8</v>
      </c>
      <c r="D40" s="21">
        <v>94.7</v>
      </c>
      <c r="F40" s="23">
        <f t="shared" si="1"/>
        <v>-1.1587485515643148</v>
      </c>
      <c r="G40" s="23">
        <f t="shared" si="2"/>
        <v>-2.1181716833890807</v>
      </c>
      <c r="H40" s="23">
        <f t="shared" si="3"/>
        <v>-0.94142259414224938</v>
      </c>
    </row>
    <row r="41" spans="1:8" x14ac:dyDescent="0.3">
      <c r="A41" s="1">
        <v>37225</v>
      </c>
      <c r="B41" s="21">
        <v>86.8</v>
      </c>
      <c r="C41" s="21">
        <v>93.5</v>
      </c>
      <c r="D41" s="21">
        <v>97.3</v>
      </c>
      <c r="F41" s="23">
        <f t="shared" si="1"/>
        <v>1.7584994138335253</v>
      </c>
      <c r="G41" s="23">
        <f t="shared" si="2"/>
        <v>6.4920273348519464</v>
      </c>
      <c r="H41" s="23">
        <f t="shared" si="3"/>
        <v>2.7455121436114061</v>
      </c>
    </row>
    <row r="42" spans="1:8" x14ac:dyDescent="0.3">
      <c r="A42" s="1">
        <v>37256</v>
      </c>
      <c r="B42" s="21">
        <v>88.3</v>
      </c>
      <c r="C42" s="21">
        <v>98.4</v>
      </c>
      <c r="D42" s="21">
        <v>99.8</v>
      </c>
      <c r="F42" s="23">
        <f t="shared" si="1"/>
        <v>1.7281105990783363</v>
      </c>
      <c r="G42" s="23">
        <f t="shared" si="2"/>
        <v>5.2406417112299541</v>
      </c>
      <c r="H42" s="23">
        <f t="shared" si="3"/>
        <v>2.5693730729702047</v>
      </c>
    </row>
    <row r="43" spans="1:8" x14ac:dyDescent="0.3">
      <c r="A43" s="1">
        <v>37287</v>
      </c>
      <c r="B43" s="21">
        <v>87.9</v>
      </c>
      <c r="C43" s="21">
        <v>97.1</v>
      </c>
      <c r="D43" s="21">
        <v>99.8</v>
      </c>
      <c r="F43" s="23">
        <f t="shared" si="1"/>
        <v>-0.45300113250281715</v>
      </c>
      <c r="G43" s="23">
        <f t="shared" si="2"/>
        <v>-1.3211382113821224</v>
      </c>
      <c r="H43" s="23">
        <f t="shared" si="3"/>
        <v>0</v>
      </c>
    </row>
    <row r="44" spans="1:8" x14ac:dyDescent="0.3">
      <c r="A44" s="1">
        <v>37315</v>
      </c>
      <c r="B44" s="21">
        <v>87.7</v>
      </c>
      <c r="C44" s="21">
        <v>96.6</v>
      </c>
      <c r="D44" s="21">
        <v>101.4</v>
      </c>
      <c r="F44" s="23">
        <f t="shared" si="1"/>
        <v>-0.22753128555176305</v>
      </c>
      <c r="G44" s="23">
        <f t="shared" si="2"/>
        <v>-0.51493305870237149</v>
      </c>
      <c r="H44" s="23">
        <f t="shared" si="3"/>
        <v>1.6032064128256529</v>
      </c>
    </row>
    <row r="45" spans="1:8" x14ac:dyDescent="0.3">
      <c r="A45" s="1">
        <v>37346</v>
      </c>
      <c r="B45" s="21">
        <v>88.4</v>
      </c>
      <c r="C45" s="21">
        <v>97.3</v>
      </c>
      <c r="D45" s="21">
        <v>103.1</v>
      </c>
      <c r="F45" s="23">
        <f t="shared" si="1"/>
        <v>0.79817559863171184</v>
      </c>
      <c r="G45" s="23">
        <f t="shared" si="2"/>
        <v>0.72463768115942351</v>
      </c>
      <c r="H45" s="23">
        <f t="shared" si="3"/>
        <v>1.6765285996055201</v>
      </c>
    </row>
    <row r="46" spans="1:8" x14ac:dyDescent="0.3">
      <c r="A46" s="1">
        <v>37376</v>
      </c>
      <c r="B46" s="21">
        <v>89.7</v>
      </c>
      <c r="C46" s="21">
        <v>101</v>
      </c>
      <c r="D46" s="21">
        <v>105.8</v>
      </c>
      <c r="F46" s="23">
        <f t="shared" si="1"/>
        <v>1.4705882352941124</v>
      </c>
      <c r="G46" s="23">
        <f t="shared" si="2"/>
        <v>3.8026721479959003</v>
      </c>
      <c r="H46" s="23">
        <f t="shared" si="3"/>
        <v>2.6188166828322146</v>
      </c>
    </row>
    <row r="47" spans="1:8" x14ac:dyDescent="0.3">
      <c r="A47" s="1">
        <v>37407</v>
      </c>
      <c r="B47" s="21">
        <v>89.7</v>
      </c>
      <c r="C47" s="21">
        <v>101.3</v>
      </c>
      <c r="D47" s="21">
        <v>106.2</v>
      </c>
      <c r="F47" s="23">
        <f t="shared" si="1"/>
        <v>0</v>
      </c>
      <c r="G47" s="23">
        <f t="shared" si="2"/>
        <v>0.29702970297029729</v>
      </c>
      <c r="H47" s="23">
        <f t="shared" si="3"/>
        <v>0.3780718336483968</v>
      </c>
    </row>
    <row r="48" spans="1:8" x14ac:dyDescent="0.3">
      <c r="A48" s="1">
        <v>37437</v>
      </c>
      <c r="B48" s="21">
        <v>90.7</v>
      </c>
      <c r="C48" s="21">
        <v>103.3</v>
      </c>
      <c r="D48" s="21">
        <v>107.5</v>
      </c>
      <c r="F48" s="23">
        <f t="shared" si="1"/>
        <v>1.1148272017837302</v>
      </c>
      <c r="G48" s="23">
        <f t="shared" si="2"/>
        <v>1.9743336623889496</v>
      </c>
      <c r="H48" s="23">
        <f t="shared" si="3"/>
        <v>1.2241054613935987</v>
      </c>
    </row>
    <row r="49" spans="1:8" x14ac:dyDescent="0.3">
      <c r="A49" s="1">
        <v>37468</v>
      </c>
      <c r="B49" s="21">
        <v>92</v>
      </c>
      <c r="C49" s="21">
        <v>108.2</v>
      </c>
      <c r="D49" s="21">
        <v>108</v>
      </c>
      <c r="F49" s="23">
        <f t="shared" si="1"/>
        <v>1.4332965821389099</v>
      </c>
      <c r="G49" s="23">
        <f t="shared" si="2"/>
        <v>4.7434656340755055</v>
      </c>
      <c r="H49" s="23">
        <f t="shared" si="3"/>
        <v>0.46511627906977715</v>
      </c>
    </row>
    <row r="50" spans="1:8" x14ac:dyDescent="0.3">
      <c r="A50" s="1">
        <v>37499</v>
      </c>
      <c r="B50" s="21">
        <v>91.2</v>
      </c>
      <c r="C50" s="21">
        <v>105.7</v>
      </c>
      <c r="D50" s="21">
        <v>107.7</v>
      </c>
      <c r="F50" s="23">
        <f t="shared" si="1"/>
        <v>-0.86956521739129933</v>
      </c>
      <c r="G50" s="23">
        <f t="shared" si="2"/>
        <v>-2.310536044362288</v>
      </c>
      <c r="H50" s="23">
        <f t="shared" si="3"/>
        <v>-0.27777777777777679</v>
      </c>
    </row>
    <row r="51" spans="1:8" x14ac:dyDescent="0.3">
      <c r="A51" s="1">
        <v>37529</v>
      </c>
      <c r="B51" s="21">
        <v>91.2</v>
      </c>
      <c r="C51" s="21">
        <v>104.9</v>
      </c>
      <c r="D51" s="21">
        <v>107.8</v>
      </c>
      <c r="F51" s="23">
        <f t="shared" si="1"/>
        <v>0</v>
      </c>
      <c r="G51" s="23">
        <f t="shared" si="2"/>
        <v>-0.75685903500473106</v>
      </c>
      <c r="H51" s="23">
        <f t="shared" si="3"/>
        <v>9.2850510677799925E-2</v>
      </c>
    </row>
    <row r="52" spans="1:8" x14ac:dyDescent="0.3">
      <c r="A52" s="1">
        <v>37560</v>
      </c>
      <c r="B52" s="21">
        <v>90.2</v>
      </c>
      <c r="C52" s="21">
        <v>103</v>
      </c>
      <c r="D52" s="21">
        <v>107.2</v>
      </c>
      <c r="F52" s="23">
        <f t="shared" si="1"/>
        <v>-1.0964912280701733</v>
      </c>
      <c r="G52" s="23">
        <f t="shared" si="2"/>
        <v>-1.8112488083889433</v>
      </c>
      <c r="H52" s="23">
        <f t="shared" si="3"/>
        <v>-0.55658627087198376</v>
      </c>
    </row>
    <row r="53" spans="1:8" x14ac:dyDescent="0.3">
      <c r="A53" s="1">
        <v>37590</v>
      </c>
      <c r="B53" s="21">
        <v>92.2</v>
      </c>
      <c r="C53" s="21">
        <v>109.4</v>
      </c>
      <c r="D53" s="21">
        <v>109.4</v>
      </c>
      <c r="F53" s="23">
        <f t="shared" si="1"/>
        <v>2.2172949002217335</v>
      </c>
      <c r="G53" s="23">
        <f t="shared" si="2"/>
        <v>6.2135922330097237</v>
      </c>
      <c r="H53" s="23">
        <f t="shared" si="3"/>
        <v>2.0522388059701413</v>
      </c>
    </row>
    <row r="54" spans="1:8" x14ac:dyDescent="0.3">
      <c r="A54" s="1">
        <v>37621</v>
      </c>
      <c r="B54" s="21">
        <v>90</v>
      </c>
      <c r="C54" s="21">
        <v>104.3</v>
      </c>
      <c r="D54" s="21">
        <v>106.6</v>
      </c>
      <c r="F54" s="23">
        <f t="shared" si="1"/>
        <v>-2.386117136659438</v>
      </c>
      <c r="G54" s="23">
        <f t="shared" si="2"/>
        <v>-4.661791590493614</v>
      </c>
      <c r="H54" s="23">
        <f t="shared" si="3"/>
        <v>-2.5594149908592434</v>
      </c>
    </row>
    <row r="55" spans="1:8" x14ac:dyDescent="0.3">
      <c r="A55" s="1">
        <v>37652</v>
      </c>
      <c r="B55" s="21">
        <v>92.6</v>
      </c>
      <c r="C55" s="21">
        <v>111.5</v>
      </c>
      <c r="D55" s="21">
        <v>109.9</v>
      </c>
      <c r="F55" s="23">
        <f t="shared" si="1"/>
        <v>2.8888888888888742</v>
      </c>
      <c r="G55" s="23">
        <f t="shared" si="2"/>
        <v>6.9031639501438091</v>
      </c>
      <c r="H55" s="23">
        <f t="shared" si="3"/>
        <v>3.0956848030018858</v>
      </c>
    </row>
    <row r="56" spans="1:8" x14ac:dyDescent="0.3">
      <c r="A56" s="1">
        <v>37680</v>
      </c>
      <c r="B56" s="21">
        <v>90.5</v>
      </c>
      <c r="C56" s="21">
        <v>106.8</v>
      </c>
      <c r="D56" s="21">
        <v>107.2</v>
      </c>
      <c r="F56" s="23">
        <f t="shared" si="1"/>
        <v>-2.2678185745140356</v>
      </c>
      <c r="G56" s="23">
        <f t="shared" si="2"/>
        <v>-4.2152466367713082</v>
      </c>
      <c r="H56" s="23">
        <f t="shared" si="3"/>
        <v>-2.4567788898999132</v>
      </c>
    </row>
    <row r="57" spans="1:8" x14ac:dyDescent="0.3">
      <c r="A57" s="1">
        <v>37711</v>
      </c>
      <c r="B57" s="21">
        <v>90.5</v>
      </c>
      <c r="C57" s="21">
        <v>107.4</v>
      </c>
      <c r="D57" s="21">
        <v>105.7</v>
      </c>
      <c r="F57" s="23">
        <f t="shared" si="1"/>
        <v>0</v>
      </c>
      <c r="G57" s="23">
        <f t="shared" si="2"/>
        <v>0.56179775280900124</v>
      </c>
      <c r="H57" s="23">
        <f t="shared" si="3"/>
        <v>-1.3992537313432862</v>
      </c>
    </row>
    <row r="58" spans="1:8" x14ac:dyDescent="0.3">
      <c r="A58" s="1">
        <v>37741</v>
      </c>
      <c r="B58" s="21">
        <v>89.5</v>
      </c>
      <c r="C58" s="21">
        <v>106.9</v>
      </c>
      <c r="D58" s="21">
        <v>103.9</v>
      </c>
      <c r="F58" s="23">
        <f t="shared" si="1"/>
        <v>-1.1049723756906049</v>
      </c>
      <c r="G58" s="23">
        <f t="shared" si="2"/>
        <v>-0.46554934823090921</v>
      </c>
      <c r="H58" s="23">
        <f t="shared" si="3"/>
        <v>-1.7029328287606393</v>
      </c>
    </row>
    <row r="59" spans="1:8" x14ac:dyDescent="0.3">
      <c r="A59" s="1">
        <v>37772</v>
      </c>
      <c r="B59" s="21">
        <v>89.1</v>
      </c>
      <c r="C59" s="21">
        <v>105.6</v>
      </c>
      <c r="D59" s="21">
        <v>103.6</v>
      </c>
      <c r="F59" s="23">
        <f t="shared" si="1"/>
        <v>-0.44692737430168661</v>
      </c>
      <c r="G59" s="23">
        <f t="shared" si="2"/>
        <v>-1.2160898035547318</v>
      </c>
      <c r="H59" s="23">
        <f t="shared" si="3"/>
        <v>-0.28873917228104951</v>
      </c>
    </row>
    <row r="60" spans="1:8" x14ac:dyDescent="0.3">
      <c r="A60" s="1">
        <v>37802</v>
      </c>
      <c r="B60" s="21">
        <v>89.6</v>
      </c>
      <c r="C60" s="21">
        <v>107.4</v>
      </c>
      <c r="D60" s="21">
        <v>103.8</v>
      </c>
      <c r="F60" s="23">
        <f t="shared" si="1"/>
        <v>0.56116722783390305</v>
      </c>
      <c r="G60" s="23">
        <f t="shared" si="2"/>
        <v>1.7045454545454586</v>
      </c>
      <c r="H60" s="23">
        <f t="shared" si="3"/>
        <v>0.19305019305020377</v>
      </c>
    </row>
    <row r="61" spans="1:8" x14ac:dyDescent="0.3">
      <c r="A61" s="1">
        <v>37833</v>
      </c>
      <c r="B61" s="21">
        <v>91.9</v>
      </c>
      <c r="C61" s="21">
        <v>114.3</v>
      </c>
      <c r="D61" s="21">
        <v>105.1</v>
      </c>
      <c r="F61" s="23">
        <f t="shared" si="1"/>
        <v>2.5669642857143016</v>
      </c>
      <c r="G61" s="23">
        <f t="shared" si="2"/>
        <v>6.4245810055865826</v>
      </c>
      <c r="H61" s="23">
        <f t="shared" si="3"/>
        <v>1.2524084778420042</v>
      </c>
    </row>
    <row r="62" spans="1:8" x14ac:dyDescent="0.3">
      <c r="A62" s="1">
        <v>37864</v>
      </c>
      <c r="B62" s="21">
        <v>89.1</v>
      </c>
      <c r="C62" s="21">
        <v>107.4</v>
      </c>
      <c r="D62" s="21">
        <v>102.4</v>
      </c>
      <c r="F62" s="23">
        <f t="shared" si="1"/>
        <v>-3.0467899891186145</v>
      </c>
      <c r="G62" s="23">
        <f t="shared" si="2"/>
        <v>-6.0367454068241404</v>
      </c>
      <c r="H62" s="23">
        <f t="shared" si="3"/>
        <v>-2.5689819219790522</v>
      </c>
    </row>
    <row r="63" spans="1:8" x14ac:dyDescent="0.3">
      <c r="A63" s="1">
        <v>37894</v>
      </c>
      <c r="B63" s="21">
        <v>92.4</v>
      </c>
      <c r="C63" s="21">
        <v>116.6</v>
      </c>
      <c r="D63" s="21">
        <v>105.1</v>
      </c>
      <c r="F63" s="23">
        <f t="shared" si="1"/>
        <v>3.7037037037037202</v>
      </c>
      <c r="G63" s="23">
        <f t="shared" si="2"/>
        <v>8.5661080074487685</v>
      </c>
      <c r="H63" s="23">
        <f t="shared" si="3"/>
        <v>2.6367187499999778</v>
      </c>
    </row>
    <row r="64" spans="1:8" x14ac:dyDescent="0.3">
      <c r="A64" s="1">
        <v>37925</v>
      </c>
      <c r="B64" s="21">
        <v>91.5</v>
      </c>
      <c r="C64" s="21">
        <v>114.2</v>
      </c>
      <c r="D64" s="21">
        <v>104.3</v>
      </c>
      <c r="F64" s="23">
        <f t="shared" si="1"/>
        <v>-0.97402597402598268</v>
      </c>
      <c r="G64" s="23">
        <f t="shared" si="2"/>
        <v>-2.0583190394511064</v>
      </c>
      <c r="H64" s="23">
        <f t="shared" si="3"/>
        <v>-0.76117982873453727</v>
      </c>
    </row>
    <row r="65" spans="1:8" x14ac:dyDescent="0.3">
      <c r="A65" s="1">
        <v>37955</v>
      </c>
      <c r="B65" s="21">
        <v>92.7</v>
      </c>
      <c r="C65" s="21">
        <v>114.9</v>
      </c>
      <c r="D65" s="21">
        <v>105.3</v>
      </c>
      <c r="F65" s="23">
        <f t="shared" si="1"/>
        <v>1.3114754098360715</v>
      </c>
      <c r="G65" s="23">
        <f t="shared" si="2"/>
        <v>0.61295971978985175</v>
      </c>
      <c r="H65" s="23">
        <f t="shared" si="3"/>
        <v>0.95877277085330004</v>
      </c>
    </row>
    <row r="66" spans="1:8" x14ac:dyDescent="0.3">
      <c r="A66" s="1">
        <v>37986</v>
      </c>
      <c r="B66" s="21">
        <v>92.1</v>
      </c>
      <c r="C66" s="21">
        <v>115.1</v>
      </c>
      <c r="D66" s="21">
        <v>105.1</v>
      </c>
      <c r="F66" s="23">
        <f t="shared" si="1"/>
        <v>-0.64724919093852584</v>
      </c>
      <c r="G66" s="23">
        <f t="shared" si="2"/>
        <v>0.17406440382941035</v>
      </c>
      <c r="H66" s="23">
        <f t="shared" si="3"/>
        <v>-0.18993352326686086</v>
      </c>
    </row>
    <row r="67" spans="1:8" x14ac:dyDescent="0.3">
      <c r="A67" s="1">
        <v>38017</v>
      </c>
      <c r="B67" s="21">
        <v>91.6</v>
      </c>
      <c r="C67" s="21">
        <v>116.5</v>
      </c>
      <c r="D67" s="21">
        <v>105.5</v>
      </c>
      <c r="F67" s="23">
        <f t="shared" si="1"/>
        <v>-0.54288816503800241</v>
      </c>
      <c r="G67" s="23">
        <f t="shared" si="2"/>
        <v>1.2163336229365829</v>
      </c>
      <c r="H67" s="23">
        <f t="shared" si="3"/>
        <v>0.38058991436726863</v>
      </c>
    </row>
    <row r="68" spans="1:8" x14ac:dyDescent="0.3">
      <c r="A68" s="1">
        <v>38046</v>
      </c>
      <c r="B68" s="21">
        <v>92.4</v>
      </c>
      <c r="C68" s="21">
        <v>116.3</v>
      </c>
      <c r="D68" s="21">
        <v>106.4</v>
      </c>
      <c r="F68" s="23">
        <f t="shared" si="1"/>
        <v>0.8733624454148492</v>
      </c>
      <c r="G68" s="23">
        <f t="shared" si="2"/>
        <v>-0.17167381974249052</v>
      </c>
      <c r="H68" s="23">
        <f t="shared" si="3"/>
        <v>0.85308056872037685</v>
      </c>
    </row>
    <row r="69" spans="1:8" x14ac:dyDescent="0.3">
      <c r="A69" s="1">
        <v>38077</v>
      </c>
      <c r="B69" s="21">
        <v>91.8</v>
      </c>
      <c r="C69" s="21">
        <v>115.3</v>
      </c>
      <c r="D69" s="21">
        <v>105.6</v>
      </c>
      <c r="F69" s="23">
        <f t="shared" si="1"/>
        <v>-0.64935064935065512</v>
      </c>
      <c r="G69" s="23">
        <f t="shared" si="2"/>
        <v>-0.85984522785899076</v>
      </c>
      <c r="H69" s="23">
        <f t="shared" si="3"/>
        <v>-0.75187969924812581</v>
      </c>
    </row>
    <row r="70" spans="1:8" x14ac:dyDescent="0.3">
      <c r="A70" s="1">
        <v>38107</v>
      </c>
      <c r="B70" s="21">
        <v>91.3</v>
      </c>
      <c r="C70" s="21">
        <v>114.3</v>
      </c>
      <c r="D70" s="21">
        <v>104.6</v>
      </c>
      <c r="F70" s="23">
        <f t="shared" si="1"/>
        <v>-0.54466230936819349</v>
      </c>
      <c r="G70" s="23">
        <f t="shared" si="2"/>
        <v>-0.86730268863833837</v>
      </c>
      <c r="H70" s="23">
        <f t="shared" si="3"/>
        <v>-0.94696969696970168</v>
      </c>
    </row>
    <row r="71" spans="1:8" x14ac:dyDescent="0.3">
      <c r="A71" s="1">
        <v>38138</v>
      </c>
      <c r="B71" s="21">
        <v>90.6</v>
      </c>
      <c r="C71" s="21">
        <v>111.3</v>
      </c>
      <c r="D71" s="21">
        <v>104.6</v>
      </c>
      <c r="F71" s="23">
        <f t="shared" si="1"/>
        <v>-0.76670317634173202</v>
      </c>
      <c r="G71" s="23">
        <f t="shared" si="2"/>
        <v>-2.6246719160105014</v>
      </c>
      <c r="H71" s="23">
        <f t="shared" si="3"/>
        <v>0</v>
      </c>
    </row>
    <row r="72" spans="1:8" x14ac:dyDescent="0.3">
      <c r="A72" s="1">
        <v>38168</v>
      </c>
      <c r="B72" s="21">
        <v>88.4</v>
      </c>
      <c r="C72" s="21">
        <v>106.2</v>
      </c>
      <c r="D72" s="21">
        <v>102.5</v>
      </c>
      <c r="F72" s="23">
        <f t="shared" si="1"/>
        <v>-2.4282560706401668</v>
      </c>
      <c r="G72" s="23">
        <f t="shared" si="2"/>
        <v>-4.5822102425875926</v>
      </c>
      <c r="H72" s="23">
        <f t="shared" si="3"/>
        <v>-2.0076481835563986</v>
      </c>
    </row>
    <row r="73" spans="1:8" x14ac:dyDescent="0.3">
      <c r="A73" s="1">
        <v>38199</v>
      </c>
      <c r="B73" s="21">
        <v>88.5</v>
      </c>
      <c r="C73" s="21">
        <v>105.5</v>
      </c>
      <c r="D73" s="21">
        <v>100.8</v>
      </c>
      <c r="F73" s="23">
        <f t="shared" si="1"/>
        <v>0.11312217194570096</v>
      </c>
      <c r="G73" s="23">
        <f t="shared" si="2"/>
        <v>-0.65913370998117449</v>
      </c>
      <c r="H73" s="23">
        <f t="shared" si="3"/>
        <v>-1.6585365853658551</v>
      </c>
    </row>
    <row r="74" spans="1:8" x14ac:dyDescent="0.3">
      <c r="A74" s="1">
        <v>38230</v>
      </c>
      <c r="B74" s="21">
        <v>90.3</v>
      </c>
      <c r="C74" s="21">
        <v>109</v>
      </c>
      <c r="D74" s="21">
        <v>103.4</v>
      </c>
      <c r="F74" s="23">
        <f t="shared" si="1"/>
        <v>2.0338983050847359</v>
      </c>
      <c r="G74" s="23">
        <f t="shared" si="2"/>
        <v>3.3175355450236976</v>
      </c>
      <c r="H74" s="23">
        <f t="shared" si="3"/>
        <v>2.5793650793650924</v>
      </c>
    </row>
    <row r="75" spans="1:8" x14ac:dyDescent="0.3">
      <c r="A75" s="1">
        <v>38260</v>
      </c>
      <c r="B75" s="21">
        <v>89.9</v>
      </c>
      <c r="C75" s="21">
        <v>108.6</v>
      </c>
      <c r="D75" s="21">
        <v>103.1</v>
      </c>
      <c r="F75" s="23">
        <f t="shared" si="1"/>
        <v>-0.44296788482833804</v>
      </c>
      <c r="G75" s="23">
        <f t="shared" si="2"/>
        <v>-0.3669724770642202</v>
      </c>
      <c r="H75" s="23">
        <f t="shared" si="3"/>
        <v>-0.29013539651838727</v>
      </c>
    </row>
    <row r="76" spans="1:8" x14ac:dyDescent="0.3">
      <c r="A76" s="1">
        <v>38291</v>
      </c>
      <c r="B76" s="21">
        <v>91.8</v>
      </c>
      <c r="C76" s="21">
        <v>112.2</v>
      </c>
      <c r="D76" s="21">
        <v>104.7</v>
      </c>
      <c r="F76" s="23">
        <f t="shared" si="1"/>
        <v>2.1134593993325845</v>
      </c>
      <c r="G76" s="23">
        <f t="shared" si="2"/>
        <v>3.3149171270718369</v>
      </c>
      <c r="H76" s="23">
        <f t="shared" si="3"/>
        <v>1.5518913676042745</v>
      </c>
    </row>
    <row r="77" spans="1:8" x14ac:dyDescent="0.3">
      <c r="A77" s="1">
        <v>38321</v>
      </c>
      <c r="B77" s="21">
        <v>91</v>
      </c>
      <c r="C77" s="21">
        <v>108.2</v>
      </c>
      <c r="D77" s="21">
        <v>103.7</v>
      </c>
      <c r="F77" s="23">
        <f t="shared" si="1"/>
        <v>-0.87145969498910736</v>
      </c>
      <c r="G77" s="23">
        <f t="shared" si="2"/>
        <v>-3.5650623885917998</v>
      </c>
      <c r="H77" s="23">
        <f t="shared" si="3"/>
        <v>-0.95510983763132939</v>
      </c>
    </row>
    <row r="78" spans="1:8" x14ac:dyDescent="0.3">
      <c r="A78" s="1">
        <v>38352</v>
      </c>
      <c r="B78" s="21">
        <v>92.5</v>
      </c>
      <c r="C78" s="21">
        <v>110.7</v>
      </c>
      <c r="D78" s="21">
        <v>106</v>
      </c>
      <c r="F78" s="23">
        <f t="shared" si="1"/>
        <v>1.6483516483516425</v>
      </c>
      <c r="G78" s="23">
        <f t="shared" si="2"/>
        <v>2.310536044362288</v>
      </c>
      <c r="H78" s="23">
        <f t="shared" si="3"/>
        <v>2.2179363548698205</v>
      </c>
    </row>
    <row r="79" spans="1:8" x14ac:dyDescent="0.3">
      <c r="A79" s="1">
        <v>38383</v>
      </c>
      <c r="B79" s="21">
        <v>92.3</v>
      </c>
      <c r="C79" s="21">
        <v>107.9</v>
      </c>
      <c r="D79" s="21">
        <v>106.8</v>
      </c>
      <c r="F79" s="23">
        <f t="shared" si="1"/>
        <v>-0.21621621621621401</v>
      </c>
      <c r="G79" s="23">
        <f t="shared" si="2"/>
        <v>-2.5293586269195978</v>
      </c>
      <c r="H79" s="23">
        <f t="shared" si="3"/>
        <v>0.7547169811320753</v>
      </c>
    </row>
    <row r="80" spans="1:8" x14ac:dyDescent="0.3">
      <c r="A80" s="1">
        <v>38411</v>
      </c>
      <c r="B80" s="21">
        <v>95.7</v>
      </c>
      <c r="C80" s="21">
        <v>115.3</v>
      </c>
      <c r="D80" s="21">
        <v>108.6</v>
      </c>
      <c r="F80" s="23">
        <f t="shared" si="1"/>
        <v>3.6836403033586151</v>
      </c>
      <c r="G80" s="23">
        <f t="shared" si="2"/>
        <v>6.8582020389249321</v>
      </c>
      <c r="H80" s="23">
        <f t="shared" si="3"/>
        <v>1.6853932584269593</v>
      </c>
    </row>
    <row r="81" spans="1:8" x14ac:dyDescent="0.3">
      <c r="A81" s="1">
        <v>38442</v>
      </c>
      <c r="B81" s="21">
        <v>93.8</v>
      </c>
      <c r="C81" s="21">
        <v>109.2</v>
      </c>
      <c r="D81" s="21">
        <v>105.2</v>
      </c>
      <c r="F81" s="23">
        <f t="shared" si="1"/>
        <v>-1.9853709508881989</v>
      </c>
      <c r="G81" s="23">
        <f t="shared" si="2"/>
        <v>-5.2905464006938407</v>
      </c>
      <c r="H81" s="23">
        <f t="shared" si="3"/>
        <v>-3.1307550644567139</v>
      </c>
    </row>
    <row r="82" spans="1:8" x14ac:dyDescent="0.3">
      <c r="A82" s="1">
        <v>38472</v>
      </c>
      <c r="B82" s="21">
        <v>94.4</v>
      </c>
      <c r="C82" s="21">
        <v>107.7</v>
      </c>
      <c r="D82" s="21">
        <v>105.8</v>
      </c>
      <c r="F82" s="23">
        <f t="shared" si="1"/>
        <v>0.63965884861407751</v>
      </c>
      <c r="G82" s="23">
        <f t="shared" si="2"/>
        <v>-1.3736263736263687</v>
      </c>
      <c r="H82" s="23">
        <f t="shared" si="3"/>
        <v>0.57034220532319324</v>
      </c>
    </row>
    <row r="83" spans="1:8" x14ac:dyDescent="0.3">
      <c r="A83" s="1">
        <v>38503</v>
      </c>
      <c r="B83" s="21">
        <v>94.8</v>
      </c>
      <c r="C83" s="21">
        <v>108.4</v>
      </c>
      <c r="D83" s="21">
        <v>105</v>
      </c>
      <c r="F83" s="23">
        <f t="shared" si="1"/>
        <v>0.4237288135593209</v>
      </c>
      <c r="G83" s="23">
        <f t="shared" si="2"/>
        <v>0.64995357474466608</v>
      </c>
      <c r="H83" s="23">
        <f t="shared" si="3"/>
        <v>-0.75614366729678251</v>
      </c>
    </row>
    <row r="84" spans="1:8" x14ac:dyDescent="0.3">
      <c r="A84" s="1">
        <v>38533</v>
      </c>
      <c r="B84" s="21">
        <v>95.1</v>
      </c>
      <c r="C84" s="21">
        <v>111</v>
      </c>
      <c r="D84" s="21">
        <v>105.3</v>
      </c>
      <c r="F84" s="23">
        <f t="shared" si="1"/>
        <v>0.31645569620253333</v>
      </c>
      <c r="G84" s="23">
        <f t="shared" si="2"/>
        <v>2.3985239852398532</v>
      </c>
      <c r="H84" s="23">
        <f t="shared" si="3"/>
        <v>0.28571428571428914</v>
      </c>
    </row>
    <row r="85" spans="1:8" x14ac:dyDescent="0.3">
      <c r="A85" s="1">
        <v>38564</v>
      </c>
      <c r="B85" s="21">
        <v>92.3</v>
      </c>
      <c r="C85" s="21">
        <v>103.7</v>
      </c>
      <c r="D85" s="21">
        <v>102.9</v>
      </c>
      <c r="F85" s="23">
        <f t="shared" ref="F85:F148" si="4">(B85/B84-1)*100</f>
        <v>-2.9442691903259655</v>
      </c>
      <c r="G85" s="23">
        <f t="shared" ref="G85:G148" si="5">(C85/C84-1)*100</f>
        <v>-6.576576576576576</v>
      </c>
      <c r="H85" s="23">
        <f t="shared" ref="H85:H148" si="6">(D85/D84-1)*100</f>
        <v>-2.2792022792022748</v>
      </c>
    </row>
    <row r="86" spans="1:8" x14ac:dyDescent="0.3">
      <c r="A86" s="1">
        <v>38595</v>
      </c>
      <c r="B86" s="21">
        <v>95.9</v>
      </c>
      <c r="C86" s="21">
        <v>113.3</v>
      </c>
      <c r="D86" s="21">
        <v>105.2</v>
      </c>
      <c r="F86" s="23">
        <f t="shared" si="4"/>
        <v>3.9003250270855938</v>
      </c>
      <c r="G86" s="23">
        <f t="shared" si="5"/>
        <v>9.2574734811957438</v>
      </c>
      <c r="H86" s="23">
        <f t="shared" si="6"/>
        <v>2.235179786200181</v>
      </c>
    </row>
    <row r="87" spans="1:8" x14ac:dyDescent="0.3">
      <c r="A87" s="1">
        <v>38625</v>
      </c>
      <c r="B87" s="21">
        <v>92.4</v>
      </c>
      <c r="C87" s="21">
        <v>116.2</v>
      </c>
      <c r="D87" s="21">
        <v>105.5</v>
      </c>
      <c r="F87" s="23">
        <f t="shared" si="4"/>
        <v>-3.6496350364963459</v>
      </c>
      <c r="G87" s="23">
        <f t="shared" si="5"/>
        <v>2.5595763459841159</v>
      </c>
      <c r="H87" s="23">
        <f t="shared" si="6"/>
        <v>0.28517110266159662</v>
      </c>
    </row>
    <row r="88" spans="1:8" x14ac:dyDescent="0.3">
      <c r="A88" s="1">
        <v>38656</v>
      </c>
      <c r="B88" s="21">
        <v>97.3</v>
      </c>
      <c r="C88" s="21">
        <v>117.4</v>
      </c>
      <c r="D88" s="21">
        <v>105.9</v>
      </c>
      <c r="F88" s="23">
        <f t="shared" si="4"/>
        <v>5.3030303030302983</v>
      </c>
      <c r="G88" s="23">
        <f t="shared" si="5"/>
        <v>1.0327022375215211</v>
      </c>
      <c r="H88" s="23">
        <f t="shared" si="6"/>
        <v>0.37914691943128354</v>
      </c>
    </row>
    <row r="89" spans="1:8" x14ac:dyDescent="0.3">
      <c r="A89" s="1">
        <v>38686</v>
      </c>
      <c r="B89" s="21">
        <v>96.3</v>
      </c>
      <c r="C89" s="21">
        <v>111.6</v>
      </c>
      <c r="D89" s="21">
        <v>103.5</v>
      </c>
      <c r="F89" s="23">
        <f t="shared" si="4"/>
        <v>-1.0277492291880796</v>
      </c>
      <c r="G89" s="23">
        <f t="shared" si="5"/>
        <v>-4.9403747870528258</v>
      </c>
      <c r="H89" s="23">
        <f t="shared" si="6"/>
        <v>-2.2662889518413665</v>
      </c>
    </row>
    <row r="90" spans="1:8" x14ac:dyDescent="0.3">
      <c r="A90" s="1">
        <v>38717</v>
      </c>
      <c r="B90" s="21">
        <v>94.6</v>
      </c>
      <c r="C90" s="21">
        <v>105.9</v>
      </c>
      <c r="D90" s="21">
        <v>102.5</v>
      </c>
      <c r="F90" s="23">
        <f t="shared" si="4"/>
        <v>-1.7653167185877505</v>
      </c>
      <c r="G90" s="23">
        <f t="shared" si="5"/>
        <v>-5.1075268817204256</v>
      </c>
      <c r="H90" s="23">
        <f t="shared" si="6"/>
        <v>-0.96618357487923134</v>
      </c>
    </row>
    <row r="91" spans="1:8" x14ac:dyDescent="0.3">
      <c r="A91" s="1">
        <v>38748</v>
      </c>
      <c r="B91" s="21">
        <v>96.6</v>
      </c>
      <c r="C91" s="21">
        <v>112.2</v>
      </c>
      <c r="D91" s="21">
        <v>102.9</v>
      </c>
      <c r="F91" s="23">
        <f t="shared" si="4"/>
        <v>2.114164904862581</v>
      </c>
      <c r="G91" s="23">
        <f t="shared" si="5"/>
        <v>5.9490084985835745</v>
      </c>
      <c r="H91" s="23">
        <f t="shared" si="6"/>
        <v>0.39024390243902474</v>
      </c>
    </row>
    <row r="92" spans="1:8" x14ac:dyDescent="0.3">
      <c r="A92" s="1">
        <v>38776</v>
      </c>
      <c r="B92" s="21">
        <v>95.5</v>
      </c>
      <c r="C92" s="21">
        <v>111.5</v>
      </c>
      <c r="D92" s="21">
        <v>101.9</v>
      </c>
      <c r="F92" s="23">
        <f t="shared" si="4"/>
        <v>-1.1387163561076497</v>
      </c>
      <c r="G92" s="23">
        <f t="shared" si="5"/>
        <v>-0.62388591800356386</v>
      </c>
      <c r="H92" s="23">
        <f t="shared" si="6"/>
        <v>-0.97181729834791009</v>
      </c>
    </row>
    <row r="93" spans="1:8" x14ac:dyDescent="0.3">
      <c r="A93" s="1">
        <v>38807</v>
      </c>
      <c r="B93" s="21">
        <v>96.1</v>
      </c>
      <c r="C93" s="21">
        <v>115.7</v>
      </c>
      <c r="D93" s="21">
        <v>102.4</v>
      </c>
      <c r="F93" s="23">
        <f t="shared" si="4"/>
        <v>0.62827225130890341</v>
      </c>
      <c r="G93" s="23">
        <f t="shared" si="5"/>
        <v>3.7668161434977643</v>
      </c>
      <c r="H93" s="23">
        <f t="shared" si="6"/>
        <v>0.49067713444552741</v>
      </c>
    </row>
    <row r="94" spans="1:8" x14ac:dyDescent="0.3">
      <c r="A94" s="1">
        <v>38837</v>
      </c>
      <c r="B94" s="21">
        <v>97.1</v>
      </c>
      <c r="C94" s="21">
        <v>115.5</v>
      </c>
      <c r="D94" s="21">
        <v>103.9</v>
      </c>
      <c r="F94" s="23">
        <f t="shared" si="4"/>
        <v>1.0405827263267442</v>
      </c>
      <c r="G94" s="23">
        <f t="shared" si="5"/>
        <v>-0.17286084701815252</v>
      </c>
      <c r="H94" s="23">
        <f t="shared" si="6"/>
        <v>1.46484375</v>
      </c>
    </row>
    <row r="95" spans="1:8" x14ac:dyDescent="0.3">
      <c r="A95" s="1">
        <v>38868</v>
      </c>
      <c r="B95" s="21">
        <v>96</v>
      </c>
      <c r="C95" s="21">
        <v>113.6</v>
      </c>
      <c r="D95" s="21">
        <v>101.9</v>
      </c>
      <c r="F95" s="23">
        <f t="shared" si="4"/>
        <v>-1.1328527291452062</v>
      </c>
      <c r="G95" s="23">
        <f t="shared" si="5"/>
        <v>-1.6450216450216493</v>
      </c>
      <c r="H95" s="23">
        <f t="shared" si="6"/>
        <v>-1.9249278152069338</v>
      </c>
    </row>
    <row r="96" spans="1:8" x14ac:dyDescent="0.3">
      <c r="A96" s="1">
        <v>38898</v>
      </c>
      <c r="B96" s="21">
        <v>96.7</v>
      </c>
      <c r="C96" s="21">
        <v>115.9</v>
      </c>
      <c r="D96" s="21">
        <v>102</v>
      </c>
      <c r="F96" s="23">
        <f t="shared" si="4"/>
        <v>0.72916666666666963</v>
      </c>
      <c r="G96" s="23">
        <f t="shared" si="5"/>
        <v>2.0246478873239493</v>
      </c>
      <c r="H96" s="23">
        <f t="shared" si="6"/>
        <v>9.8135426889101041E-2</v>
      </c>
    </row>
    <row r="97" spans="1:8" x14ac:dyDescent="0.3">
      <c r="A97" s="1">
        <v>38929</v>
      </c>
      <c r="B97" s="21">
        <v>92.8</v>
      </c>
      <c r="C97" s="21">
        <v>103.1</v>
      </c>
      <c r="D97" s="21">
        <v>97.2</v>
      </c>
      <c r="F97" s="23">
        <f t="shared" si="4"/>
        <v>-4.0330920372285473</v>
      </c>
      <c r="G97" s="23">
        <f t="shared" si="5"/>
        <v>-11.044003451251083</v>
      </c>
      <c r="H97" s="23">
        <f t="shared" si="6"/>
        <v>-4.7058823529411704</v>
      </c>
    </row>
    <row r="98" spans="1:8" x14ac:dyDescent="0.3">
      <c r="A98" s="1">
        <v>38960</v>
      </c>
      <c r="B98" s="21">
        <v>95.9</v>
      </c>
      <c r="C98" s="21">
        <v>112.3</v>
      </c>
      <c r="D98" s="21">
        <v>100.6</v>
      </c>
      <c r="F98" s="23">
        <f t="shared" si="4"/>
        <v>3.3405172413793149</v>
      </c>
      <c r="G98" s="23">
        <f t="shared" si="5"/>
        <v>8.9233753637245385</v>
      </c>
      <c r="H98" s="23">
        <f t="shared" si="6"/>
        <v>3.4979423868312765</v>
      </c>
    </row>
    <row r="99" spans="1:8" x14ac:dyDescent="0.3">
      <c r="A99" s="1">
        <v>38990</v>
      </c>
      <c r="B99" s="21">
        <v>94.5</v>
      </c>
      <c r="C99" s="21">
        <v>107.1</v>
      </c>
      <c r="D99" s="21">
        <v>99.4</v>
      </c>
      <c r="F99" s="23">
        <f t="shared" si="4"/>
        <v>-1.4598540145985495</v>
      </c>
      <c r="G99" s="23">
        <f t="shared" si="5"/>
        <v>-4.6304541406945727</v>
      </c>
      <c r="H99" s="23">
        <f t="shared" si="6"/>
        <v>-1.1928429423459175</v>
      </c>
    </row>
    <row r="100" spans="1:8" x14ac:dyDescent="0.3">
      <c r="A100" s="1">
        <v>39021</v>
      </c>
      <c r="B100" s="21">
        <v>94.2</v>
      </c>
      <c r="C100" s="21">
        <v>104.8</v>
      </c>
      <c r="D100" s="21">
        <v>98.1</v>
      </c>
      <c r="F100" s="23">
        <f t="shared" si="4"/>
        <v>-0.31746031746031633</v>
      </c>
      <c r="G100" s="23">
        <f t="shared" si="5"/>
        <v>-2.147525676937434</v>
      </c>
      <c r="H100" s="23">
        <f t="shared" si="6"/>
        <v>-1.3078470824949839</v>
      </c>
    </row>
    <row r="101" spans="1:8" x14ac:dyDescent="0.3">
      <c r="A101" s="1">
        <v>39051</v>
      </c>
      <c r="B101" s="21">
        <v>95.6</v>
      </c>
      <c r="C101" s="21">
        <v>107.5</v>
      </c>
      <c r="D101" s="21">
        <v>98.8</v>
      </c>
      <c r="F101" s="23">
        <f t="shared" si="4"/>
        <v>1.4861995753715496</v>
      </c>
      <c r="G101" s="23">
        <f t="shared" si="5"/>
        <v>2.57633587786259</v>
      </c>
      <c r="H101" s="23">
        <f t="shared" si="6"/>
        <v>0.7135575942915473</v>
      </c>
    </row>
    <row r="102" spans="1:8" x14ac:dyDescent="0.3">
      <c r="A102" s="1">
        <v>39082</v>
      </c>
      <c r="B102" s="21">
        <v>97.9</v>
      </c>
      <c r="C102" s="21">
        <v>112</v>
      </c>
      <c r="D102" s="21">
        <v>101.1</v>
      </c>
      <c r="F102" s="23">
        <f t="shared" si="4"/>
        <v>2.4058577405857928</v>
      </c>
      <c r="G102" s="23">
        <f t="shared" si="5"/>
        <v>4.1860465116279055</v>
      </c>
      <c r="H102" s="23">
        <f t="shared" si="6"/>
        <v>2.3279352226720729</v>
      </c>
    </row>
    <row r="103" spans="1:8" x14ac:dyDescent="0.3">
      <c r="A103" s="1">
        <v>39113</v>
      </c>
      <c r="B103" s="21">
        <v>95.8</v>
      </c>
      <c r="C103" s="21">
        <v>103.6</v>
      </c>
      <c r="D103" s="21">
        <v>98.9</v>
      </c>
      <c r="F103" s="23">
        <f t="shared" si="4"/>
        <v>-2.1450459652706977</v>
      </c>
      <c r="G103" s="23">
        <f t="shared" si="5"/>
        <v>-7.5000000000000071</v>
      </c>
      <c r="H103" s="23">
        <f t="shared" si="6"/>
        <v>-2.1760633036597365</v>
      </c>
    </row>
    <row r="104" spans="1:8" x14ac:dyDescent="0.3">
      <c r="A104" s="1">
        <v>39141</v>
      </c>
      <c r="B104" s="21">
        <v>98.4</v>
      </c>
      <c r="C104" s="21">
        <v>110.4</v>
      </c>
      <c r="D104" s="21">
        <v>100.1</v>
      </c>
      <c r="F104" s="23">
        <f t="shared" si="4"/>
        <v>2.7139874739039671</v>
      </c>
      <c r="G104" s="23">
        <f t="shared" si="5"/>
        <v>6.5637065637065728</v>
      </c>
      <c r="H104" s="23">
        <f t="shared" si="6"/>
        <v>1.2133468149645887</v>
      </c>
    </row>
    <row r="105" spans="1:8" x14ac:dyDescent="0.3">
      <c r="A105" s="1">
        <v>39172</v>
      </c>
      <c r="B105" s="21">
        <v>98.9</v>
      </c>
      <c r="C105" s="21">
        <v>110.8</v>
      </c>
      <c r="D105" s="21">
        <v>101.3</v>
      </c>
      <c r="F105" s="23">
        <f t="shared" si="4"/>
        <v>0.50813008130081716</v>
      </c>
      <c r="G105" s="23">
        <f t="shared" si="5"/>
        <v>0.36231884057971175</v>
      </c>
      <c r="H105" s="23">
        <f t="shared" si="6"/>
        <v>1.1988011988012026</v>
      </c>
    </row>
    <row r="106" spans="1:8" x14ac:dyDescent="0.3">
      <c r="A106" s="1">
        <v>39202</v>
      </c>
      <c r="B106" s="21">
        <v>101.4</v>
      </c>
      <c r="C106" s="21">
        <v>116.4</v>
      </c>
      <c r="D106" s="21">
        <v>102.5</v>
      </c>
      <c r="F106" s="23">
        <f t="shared" si="4"/>
        <v>2.5278058645096024</v>
      </c>
      <c r="G106" s="23">
        <f t="shared" si="5"/>
        <v>5.0541516245487417</v>
      </c>
      <c r="H106" s="23">
        <f t="shared" si="6"/>
        <v>1.1846001974333609</v>
      </c>
    </row>
    <row r="107" spans="1:8" x14ac:dyDescent="0.3">
      <c r="A107" s="1">
        <v>39233</v>
      </c>
      <c r="B107" s="21">
        <v>101.8</v>
      </c>
      <c r="C107" s="21">
        <v>114.5</v>
      </c>
      <c r="D107" s="21">
        <v>102.6</v>
      </c>
      <c r="F107" s="23">
        <f t="shared" si="4"/>
        <v>0.39447731755424265</v>
      </c>
      <c r="G107" s="23">
        <f t="shared" si="5"/>
        <v>-1.6323024054982871</v>
      </c>
      <c r="H107" s="23">
        <f t="shared" si="6"/>
        <v>9.7560975609756184E-2</v>
      </c>
    </row>
    <row r="108" spans="1:8" x14ac:dyDescent="0.3">
      <c r="A108" s="1">
        <v>39263</v>
      </c>
      <c r="B108" s="21">
        <v>104.1</v>
      </c>
      <c r="C108" s="21">
        <v>117</v>
      </c>
      <c r="D108" s="21">
        <v>103.4</v>
      </c>
      <c r="F108" s="23">
        <f t="shared" si="4"/>
        <v>2.2593320235756442</v>
      </c>
      <c r="G108" s="23">
        <f t="shared" si="5"/>
        <v>2.1834061135371119</v>
      </c>
      <c r="H108" s="23">
        <f t="shared" si="6"/>
        <v>0.77972709551659136</v>
      </c>
    </row>
    <row r="109" spans="1:8" x14ac:dyDescent="0.3">
      <c r="A109" s="1">
        <v>39294</v>
      </c>
      <c r="B109" s="21">
        <v>102.9</v>
      </c>
      <c r="C109" s="21">
        <v>113.2</v>
      </c>
      <c r="D109" s="21">
        <v>100.8</v>
      </c>
      <c r="F109" s="23">
        <f t="shared" si="4"/>
        <v>-1.1527377521613702</v>
      </c>
      <c r="G109" s="23">
        <f t="shared" si="5"/>
        <v>-3.2478632478632474</v>
      </c>
      <c r="H109" s="23">
        <f t="shared" si="6"/>
        <v>-2.5145067698259305</v>
      </c>
    </row>
    <row r="110" spans="1:8" x14ac:dyDescent="0.3">
      <c r="A110" s="1">
        <v>39325</v>
      </c>
      <c r="B110" s="21">
        <v>104.1</v>
      </c>
      <c r="C110" s="21">
        <v>112.4</v>
      </c>
      <c r="D110" s="21">
        <v>103</v>
      </c>
      <c r="F110" s="23">
        <f t="shared" si="4"/>
        <v>1.1661807580174877</v>
      </c>
      <c r="G110" s="23">
        <f t="shared" si="5"/>
        <v>-0.70671378091872183</v>
      </c>
      <c r="H110" s="23">
        <f t="shared" si="6"/>
        <v>2.1825396825396748</v>
      </c>
    </row>
    <row r="111" spans="1:8" x14ac:dyDescent="0.3">
      <c r="A111" s="1">
        <v>39355</v>
      </c>
      <c r="B111" s="21">
        <v>102.8</v>
      </c>
      <c r="C111" s="21">
        <v>105.4</v>
      </c>
      <c r="D111" s="21">
        <v>99.8</v>
      </c>
      <c r="F111" s="23">
        <f t="shared" si="4"/>
        <v>-1.2487992315081575</v>
      </c>
      <c r="G111" s="23">
        <f t="shared" si="5"/>
        <v>-6.2277580071174343</v>
      </c>
      <c r="H111" s="23">
        <f t="shared" si="6"/>
        <v>-3.1067961165048619</v>
      </c>
    </row>
    <row r="112" spans="1:8" x14ac:dyDescent="0.3">
      <c r="A112" s="1">
        <v>39386</v>
      </c>
      <c r="B112" s="21">
        <v>102.4</v>
      </c>
      <c r="C112" s="21">
        <v>103.8</v>
      </c>
      <c r="D112" s="21">
        <v>98.5</v>
      </c>
      <c r="F112" s="23">
        <f t="shared" si="4"/>
        <v>-0.38910505836574627</v>
      </c>
      <c r="G112" s="23">
        <f t="shared" si="5"/>
        <v>-1.5180265654649028</v>
      </c>
      <c r="H112" s="23">
        <f t="shared" si="6"/>
        <v>-1.3026052104208374</v>
      </c>
    </row>
    <row r="113" spans="1:8" x14ac:dyDescent="0.3">
      <c r="A113" s="1">
        <v>39416</v>
      </c>
      <c r="B113" s="21">
        <v>103.5</v>
      </c>
      <c r="C113" s="21">
        <v>105.4</v>
      </c>
      <c r="D113" s="21">
        <v>98.4</v>
      </c>
      <c r="F113" s="23">
        <f t="shared" si="4"/>
        <v>1.07421875</v>
      </c>
      <c r="G113" s="23">
        <f t="shared" si="5"/>
        <v>1.5414258188824803</v>
      </c>
      <c r="H113" s="23">
        <f t="shared" si="6"/>
        <v>-0.10152284263958977</v>
      </c>
    </row>
    <row r="114" spans="1:8" x14ac:dyDescent="0.3">
      <c r="A114" s="1">
        <v>39447</v>
      </c>
      <c r="B114" s="21">
        <v>103.5</v>
      </c>
      <c r="C114" s="21">
        <v>105.8</v>
      </c>
      <c r="D114" s="21">
        <v>97.1</v>
      </c>
      <c r="F114" s="23">
        <f t="shared" si="4"/>
        <v>0</v>
      </c>
      <c r="G114" s="23">
        <f t="shared" si="5"/>
        <v>0.37950664136621182</v>
      </c>
      <c r="H114" s="23">
        <f t="shared" si="6"/>
        <v>-1.3211382113821224</v>
      </c>
    </row>
    <row r="115" spans="1:8" x14ac:dyDescent="0.3">
      <c r="A115" s="1">
        <v>39478</v>
      </c>
      <c r="B115" s="21">
        <v>101.6</v>
      </c>
      <c r="C115" s="21">
        <v>100.7</v>
      </c>
      <c r="D115" s="21">
        <v>95.1</v>
      </c>
      <c r="F115" s="23">
        <f t="shared" si="4"/>
        <v>-1.8357487922705418</v>
      </c>
      <c r="G115" s="23">
        <f t="shared" si="5"/>
        <v>-4.8204158790170037</v>
      </c>
      <c r="H115" s="23">
        <f t="shared" si="6"/>
        <v>-2.0597322348094749</v>
      </c>
    </row>
    <row r="116" spans="1:8" x14ac:dyDescent="0.3">
      <c r="A116" s="1">
        <v>39507</v>
      </c>
      <c r="B116" s="21">
        <v>101.4</v>
      </c>
      <c r="C116" s="21">
        <v>101.5</v>
      </c>
      <c r="D116" s="21">
        <v>95</v>
      </c>
      <c r="F116" s="23">
        <f t="shared" si="4"/>
        <v>-0.19685039370077595</v>
      </c>
      <c r="G116" s="23">
        <f t="shared" si="5"/>
        <v>0.79443892750743483</v>
      </c>
      <c r="H116" s="23">
        <f t="shared" si="6"/>
        <v>-0.1051524710830698</v>
      </c>
    </row>
    <row r="117" spans="1:8" x14ac:dyDescent="0.3">
      <c r="A117" s="1">
        <v>39538</v>
      </c>
      <c r="B117" s="21">
        <v>98.6</v>
      </c>
      <c r="C117" s="21">
        <v>92.7</v>
      </c>
      <c r="D117" s="21">
        <v>90.3</v>
      </c>
      <c r="F117" s="23">
        <f t="shared" si="4"/>
        <v>-2.7613412228796985</v>
      </c>
      <c r="G117" s="23">
        <f t="shared" si="5"/>
        <v>-8.6699507389162545</v>
      </c>
      <c r="H117" s="23">
        <f t="shared" si="6"/>
        <v>-4.9473684210526336</v>
      </c>
    </row>
    <row r="118" spans="1:8" x14ac:dyDescent="0.3">
      <c r="A118" s="1">
        <v>39568</v>
      </c>
      <c r="B118" s="21">
        <v>96.1</v>
      </c>
      <c r="C118" s="21">
        <v>85.9</v>
      </c>
      <c r="D118" s="21">
        <v>88.3</v>
      </c>
      <c r="F118" s="23">
        <f t="shared" si="4"/>
        <v>-2.535496957403649</v>
      </c>
      <c r="G118" s="23">
        <f t="shared" si="5"/>
        <v>-7.3354908306364592</v>
      </c>
      <c r="H118" s="23">
        <f t="shared" si="6"/>
        <v>-2.2148394241417457</v>
      </c>
    </row>
    <row r="119" spans="1:8" x14ac:dyDescent="0.3">
      <c r="A119" s="1">
        <v>39599</v>
      </c>
      <c r="B119" s="21">
        <v>95.9</v>
      </c>
      <c r="C119" s="21">
        <v>86.2</v>
      </c>
      <c r="D119" s="21">
        <v>86.7</v>
      </c>
      <c r="F119" s="23">
        <f t="shared" si="4"/>
        <v>-0.20811654526533552</v>
      </c>
      <c r="G119" s="23">
        <f t="shared" si="5"/>
        <v>0.34924330616996624</v>
      </c>
      <c r="H119" s="23">
        <f t="shared" si="6"/>
        <v>-1.8120045300113241</v>
      </c>
    </row>
    <row r="120" spans="1:8" x14ac:dyDescent="0.3">
      <c r="A120" s="1">
        <v>39629</v>
      </c>
      <c r="B120" s="21">
        <v>96.9</v>
      </c>
      <c r="C120" s="21">
        <v>91.5</v>
      </c>
      <c r="D120" s="21">
        <v>87.2</v>
      </c>
      <c r="F120" s="23">
        <f t="shared" si="4"/>
        <v>1.0427528675703845</v>
      </c>
      <c r="G120" s="23">
        <f t="shared" si="5"/>
        <v>6.1484918793503374</v>
      </c>
      <c r="H120" s="23">
        <f t="shared" si="6"/>
        <v>0.57670126874278527</v>
      </c>
    </row>
    <row r="121" spans="1:8" x14ac:dyDescent="0.3">
      <c r="A121" s="1">
        <v>39660</v>
      </c>
      <c r="B121" s="21">
        <v>93.6</v>
      </c>
      <c r="C121" s="21">
        <v>87.9</v>
      </c>
      <c r="D121" s="21">
        <v>84.8</v>
      </c>
      <c r="F121" s="23">
        <f t="shared" si="4"/>
        <v>-3.4055727554179627</v>
      </c>
      <c r="G121" s="23">
        <f t="shared" si="5"/>
        <v>-3.9344262295081922</v>
      </c>
      <c r="H121" s="23">
        <f t="shared" si="6"/>
        <v>-2.7522935779816571</v>
      </c>
    </row>
    <row r="122" spans="1:8" x14ac:dyDescent="0.3">
      <c r="A122" s="1">
        <v>39691</v>
      </c>
      <c r="B122" s="21">
        <v>88.3</v>
      </c>
      <c r="C122" s="21">
        <v>76.2</v>
      </c>
      <c r="D122" s="21">
        <v>80.400000000000006</v>
      </c>
      <c r="F122" s="23">
        <f t="shared" si="4"/>
        <v>-5.6623931623931645</v>
      </c>
      <c r="G122" s="23">
        <f t="shared" si="5"/>
        <v>-13.310580204778155</v>
      </c>
      <c r="H122" s="23">
        <f t="shared" si="6"/>
        <v>-5.1886792452830122</v>
      </c>
    </row>
    <row r="123" spans="1:8" x14ac:dyDescent="0.3">
      <c r="A123" s="1">
        <v>39721</v>
      </c>
      <c r="B123" s="21">
        <v>81.400000000000006</v>
      </c>
      <c r="C123" s="21">
        <v>78.400000000000006</v>
      </c>
      <c r="D123" s="21">
        <v>79.3</v>
      </c>
      <c r="F123" s="23">
        <f t="shared" si="4"/>
        <v>-7.8142695356738345</v>
      </c>
      <c r="G123" s="23">
        <f t="shared" si="5"/>
        <v>2.8871391076115582</v>
      </c>
      <c r="H123" s="23">
        <f t="shared" si="6"/>
        <v>-1.3681592039801127</v>
      </c>
    </row>
    <row r="124" spans="1:8" x14ac:dyDescent="0.3">
      <c r="A124" s="1">
        <v>39752</v>
      </c>
      <c r="B124" s="21">
        <v>78.5</v>
      </c>
      <c r="C124" s="21">
        <v>75</v>
      </c>
      <c r="D124" s="21">
        <v>76.8</v>
      </c>
      <c r="F124" s="23">
        <f t="shared" si="4"/>
        <v>-3.5626535626535727</v>
      </c>
      <c r="G124" s="23">
        <f t="shared" si="5"/>
        <v>-4.3367346938775526</v>
      </c>
      <c r="H124" s="23">
        <f t="shared" si="6"/>
        <v>-3.1525851197982346</v>
      </c>
    </row>
    <row r="125" spans="1:8" x14ac:dyDescent="0.3">
      <c r="A125" s="1">
        <v>39782</v>
      </c>
      <c r="B125" s="21">
        <v>79.599999999999994</v>
      </c>
      <c r="C125" s="21">
        <v>72.5</v>
      </c>
      <c r="D125" s="21">
        <v>74.7</v>
      </c>
      <c r="F125" s="23">
        <f t="shared" si="4"/>
        <v>1.4012738853503182</v>
      </c>
      <c r="G125" s="23">
        <f t="shared" si="5"/>
        <v>-3.3333333333333326</v>
      </c>
      <c r="H125" s="23">
        <f t="shared" si="6"/>
        <v>-2.7343749999999889</v>
      </c>
    </row>
    <row r="126" spans="1:8" x14ac:dyDescent="0.3">
      <c r="A126" s="1">
        <v>39813</v>
      </c>
      <c r="B126" s="21">
        <v>80.400000000000006</v>
      </c>
      <c r="C126" s="21">
        <v>67.900000000000006</v>
      </c>
      <c r="D126" s="21">
        <v>71.2</v>
      </c>
      <c r="F126" s="23">
        <f t="shared" si="4"/>
        <v>1.0050251256281451</v>
      </c>
      <c r="G126" s="23">
        <f t="shared" si="5"/>
        <v>-6.3448275862068915</v>
      </c>
      <c r="H126" s="23">
        <f t="shared" si="6"/>
        <v>-4.6854082998661344</v>
      </c>
    </row>
    <row r="127" spans="1:8" x14ac:dyDescent="0.3">
      <c r="A127" s="1">
        <v>39844</v>
      </c>
      <c r="B127" s="21">
        <v>68.599999999999994</v>
      </c>
      <c r="C127" s="21">
        <v>39.4</v>
      </c>
      <c r="D127" s="21">
        <v>58</v>
      </c>
      <c r="F127" s="23">
        <f t="shared" si="4"/>
        <v>-14.676616915422901</v>
      </c>
      <c r="G127" s="23">
        <f t="shared" si="5"/>
        <v>-41.973490427098682</v>
      </c>
      <c r="H127" s="23">
        <f t="shared" si="6"/>
        <v>-18.539325842696631</v>
      </c>
    </row>
    <row r="128" spans="1:8" x14ac:dyDescent="0.3">
      <c r="A128" s="1">
        <v>39872</v>
      </c>
      <c r="B128" s="21">
        <v>72</v>
      </c>
      <c r="C128" s="21">
        <v>50.8</v>
      </c>
      <c r="D128" s="21">
        <v>60</v>
      </c>
      <c r="F128" s="23">
        <f t="shared" si="4"/>
        <v>4.9562682215743559</v>
      </c>
      <c r="G128" s="23">
        <f t="shared" si="5"/>
        <v>28.934010152284252</v>
      </c>
      <c r="H128" s="23">
        <f t="shared" si="6"/>
        <v>3.4482758620689724</v>
      </c>
    </row>
    <row r="129" spans="1:8" x14ac:dyDescent="0.3">
      <c r="A129" s="1">
        <v>39903</v>
      </c>
      <c r="B129" s="21">
        <v>72.400000000000006</v>
      </c>
      <c r="C129" s="21">
        <v>53</v>
      </c>
      <c r="D129" s="21">
        <v>59.9</v>
      </c>
      <c r="F129" s="23">
        <f t="shared" si="4"/>
        <v>0.55555555555555358</v>
      </c>
      <c r="G129" s="23">
        <f t="shared" si="5"/>
        <v>4.3307086614173373</v>
      </c>
      <c r="H129" s="23">
        <f t="shared" si="6"/>
        <v>-0.16666666666667052</v>
      </c>
    </row>
    <row r="130" spans="1:8" x14ac:dyDescent="0.3">
      <c r="A130" s="1">
        <v>39933</v>
      </c>
      <c r="B130" s="21">
        <v>71.8</v>
      </c>
      <c r="C130" s="21">
        <v>54</v>
      </c>
      <c r="D130" s="21">
        <v>60</v>
      </c>
      <c r="F130" s="23">
        <f t="shared" si="4"/>
        <v>-0.82872928176797034</v>
      </c>
      <c r="G130" s="23">
        <f t="shared" si="5"/>
        <v>1.8867924528301883</v>
      </c>
      <c r="H130" s="23">
        <f t="shared" si="6"/>
        <v>0.16694490818029983</v>
      </c>
    </row>
    <row r="131" spans="1:8" x14ac:dyDescent="0.3">
      <c r="A131" s="1">
        <v>39964</v>
      </c>
      <c r="B131" s="21">
        <v>67.900000000000006</v>
      </c>
      <c r="C131" s="21">
        <v>44.3</v>
      </c>
      <c r="D131" s="21">
        <v>56.5</v>
      </c>
      <c r="F131" s="23">
        <f t="shared" si="4"/>
        <v>-5.4317548746517952</v>
      </c>
      <c r="G131" s="23">
        <f t="shared" si="5"/>
        <v>-17.962962962962969</v>
      </c>
      <c r="H131" s="23">
        <f t="shared" si="6"/>
        <v>-5.8333333333333348</v>
      </c>
    </row>
    <row r="132" spans="1:8" x14ac:dyDescent="0.3">
      <c r="A132" s="1">
        <v>39994</v>
      </c>
      <c r="B132" s="21">
        <v>66.8</v>
      </c>
      <c r="C132" s="21">
        <v>42.4</v>
      </c>
      <c r="D132" s="21">
        <v>54.5</v>
      </c>
      <c r="F132" s="23">
        <f t="shared" si="4"/>
        <v>-1.6200294550810179</v>
      </c>
      <c r="G132" s="23">
        <f t="shared" si="5"/>
        <v>-4.288939051918728</v>
      </c>
      <c r="H132" s="23">
        <f t="shared" si="6"/>
        <v>-3.539823008849563</v>
      </c>
    </row>
    <row r="133" spans="1:8" x14ac:dyDescent="0.3">
      <c r="A133" s="1">
        <v>40025</v>
      </c>
      <c r="B133" s="21">
        <v>75.099999999999994</v>
      </c>
      <c r="C133" s="21">
        <v>64.400000000000006</v>
      </c>
      <c r="D133" s="21">
        <v>63</v>
      </c>
      <c r="F133" s="23">
        <f t="shared" si="4"/>
        <v>12.425149700598803</v>
      </c>
      <c r="G133" s="23">
        <f t="shared" si="5"/>
        <v>51.886792452830207</v>
      </c>
      <c r="H133" s="23">
        <f t="shared" si="6"/>
        <v>15.596330275229352</v>
      </c>
    </row>
    <row r="134" spans="1:8" x14ac:dyDescent="0.3">
      <c r="A134" s="1">
        <v>40056</v>
      </c>
      <c r="B134" s="21">
        <v>76.5</v>
      </c>
      <c r="C134" s="21">
        <v>66.7</v>
      </c>
      <c r="D134" s="21">
        <v>65.099999999999994</v>
      </c>
      <c r="F134" s="23">
        <f t="shared" si="4"/>
        <v>1.8641810918775148</v>
      </c>
      <c r="G134" s="23">
        <f t="shared" si="5"/>
        <v>3.5714285714285587</v>
      </c>
      <c r="H134" s="23">
        <f t="shared" si="6"/>
        <v>3.3333333333333215</v>
      </c>
    </row>
    <row r="135" spans="1:8" x14ac:dyDescent="0.3">
      <c r="A135" s="1">
        <v>40086</v>
      </c>
      <c r="B135" s="21">
        <v>80.900000000000006</v>
      </c>
      <c r="C135" s="21">
        <v>77.8</v>
      </c>
      <c r="D135" s="21">
        <v>68.900000000000006</v>
      </c>
      <c r="F135" s="23">
        <f t="shared" si="4"/>
        <v>5.7516339869281063</v>
      </c>
      <c r="G135" s="23">
        <f t="shared" si="5"/>
        <v>16.641679160419788</v>
      </c>
      <c r="H135" s="23">
        <f t="shared" si="6"/>
        <v>5.8371735791090895</v>
      </c>
    </row>
    <row r="136" spans="1:8" x14ac:dyDescent="0.3">
      <c r="A136" s="1">
        <v>40117</v>
      </c>
      <c r="B136" s="21">
        <v>80.099999999999994</v>
      </c>
      <c r="C136" s="21">
        <v>75.400000000000006</v>
      </c>
      <c r="D136" s="21">
        <v>70.2</v>
      </c>
      <c r="F136" s="23">
        <f t="shared" si="4"/>
        <v>-0.98887515451175911</v>
      </c>
      <c r="G136" s="23">
        <f t="shared" si="5"/>
        <v>-3.0848329048843048</v>
      </c>
      <c r="H136" s="23">
        <f t="shared" si="6"/>
        <v>1.8867924528301883</v>
      </c>
    </row>
    <row r="137" spans="1:8" x14ac:dyDescent="0.3">
      <c r="A137" s="1">
        <v>40147</v>
      </c>
      <c r="B137" s="21">
        <v>81.599999999999994</v>
      </c>
      <c r="C137" s="21">
        <v>79.5</v>
      </c>
      <c r="D137" s="21">
        <v>71.7</v>
      </c>
      <c r="F137" s="23">
        <f t="shared" si="4"/>
        <v>1.8726591760299671</v>
      </c>
      <c r="G137" s="23">
        <f t="shared" si="5"/>
        <v>5.4376657824933616</v>
      </c>
      <c r="H137" s="23">
        <f t="shared" si="6"/>
        <v>2.1367521367521292</v>
      </c>
    </row>
    <row r="138" spans="1:8" x14ac:dyDescent="0.3">
      <c r="A138" s="1">
        <v>40178</v>
      </c>
      <c r="B138" s="21">
        <v>82.1</v>
      </c>
      <c r="C138" s="21">
        <v>79.3</v>
      </c>
      <c r="D138" s="21">
        <v>73.7</v>
      </c>
      <c r="F138" s="23">
        <f t="shared" si="4"/>
        <v>0.61274509803921351</v>
      </c>
      <c r="G138" s="23">
        <f t="shared" si="5"/>
        <v>-0.2515723270440251</v>
      </c>
      <c r="H138" s="23">
        <f t="shared" si="6"/>
        <v>2.7894002789400352</v>
      </c>
    </row>
    <row r="139" spans="1:8" x14ac:dyDescent="0.3">
      <c r="A139" s="1">
        <v>40209</v>
      </c>
      <c r="B139" s="21">
        <v>83.4</v>
      </c>
      <c r="C139" s="21">
        <v>81</v>
      </c>
      <c r="D139" s="21">
        <v>75.3</v>
      </c>
      <c r="F139" s="23">
        <f t="shared" si="4"/>
        <v>1.5834348355663996</v>
      </c>
      <c r="G139" s="23">
        <f t="shared" si="5"/>
        <v>2.1437578814627933</v>
      </c>
      <c r="H139" s="23">
        <f t="shared" si="6"/>
        <v>2.1709633649932059</v>
      </c>
    </row>
    <row r="140" spans="1:8" x14ac:dyDescent="0.3">
      <c r="A140" s="1">
        <v>40237</v>
      </c>
      <c r="B140" s="21">
        <v>82</v>
      </c>
      <c r="C140" s="21">
        <v>74.8</v>
      </c>
      <c r="D140" s="21">
        <v>75.8</v>
      </c>
      <c r="F140" s="23">
        <f t="shared" si="4"/>
        <v>-1.6786570743405393</v>
      </c>
      <c r="G140" s="23">
        <f t="shared" si="5"/>
        <v>-7.6543209876543283</v>
      </c>
      <c r="H140" s="23">
        <f t="shared" si="6"/>
        <v>0.66401062416998613</v>
      </c>
    </row>
    <row r="141" spans="1:8" x14ac:dyDescent="0.3">
      <c r="A141" s="1">
        <v>40268</v>
      </c>
      <c r="B141" s="21">
        <v>83.9</v>
      </c>
      <c r="C141" s="21">
        <v>78.3</v>
      </c>
      <c r="D141" s="21">
        <v>77.099999999999994</v>
      </c>
      <c r="F141" s="23">
        <f t="shared" si="4"/>
        <v>2.3170731707317094</v>
      </c>
      <c r="G141" s="23">
        <f t="shared" si="5"/>
        <v>4.6791443850267456</v>
      </c>
      <c r="H141" s="23">
        <f t="shared" si="6"/>
        <v>1.715039577836408</v>
      </c>
    </row>
    <row r="142" spans="1:8" x14ac:dyDescent="0.3">
      <c r="A142" s="1">
        <v>40298</v>
      </c>
      <c r="B142" s="21">
        <v>83.9</v>
      </c>
      <c r="C142" s="21">
        <v>76.599999999999994</v>
      </c>
      <c r="D142" s="21">
        <v>78.7</v>
      </c>
      <c r="F142" s="23">
        <f t="shared" si="4"/>
        <v>0</v>
      </c>
      <c r="G142" s="23">
        <f t="shared" si="5"/>
        <v>-2.1711366538952781</v>
      </c>
      <c r="H142" s="23">
        <f t="shared" si="6"/>
        <v>2.0752269779507282</v>
      </c>
    </row>
    <row r="143" spans="1:8" x14ac:dyDescent="0.3">
      <c r="A143" s="1">
        <v>40329</v>
      </c>
      <c r="B143" s="21">
        <v>87.3</v>
      </c>
      <c r="C143" s="21">
        <v>85.2</v>
      </c>
      <c r="D143" s="21">
        <v>82.8</v>
      </c>
      <c r="F143" s="23">
        <f t="shared" si="4"/>
        <v>4.0524433849821184</v>
      </c>
      <c r="G143" s="23">
        <f t="shared" si="5"/>
        <v>11.227154046997413</v>
      </c>
      <c r="H143" s="23">
        <f t="shared" si="6"/>
        <v>5.2096569250317692</v>
      </c>
    </row>
    <row r="144" spans="1:8" x14ac:dyDescent="0.3">
      <c r="A144" s="1">
        <v>40359</v>
      </c>
      <c r="B144" s="21">
        <v>87.1</v>
      </c>
      <c r="C144" s="21">
        <v>84.4</v>
      </c>
      <c r="D144" s="21">
        <v>82.8</v>
      </c>
      <c r="F144" s="23">
        <f t="shared" si="4"/>
        <v>-0.22909507445589838</v>
      </c>
      <c r="G144" s="23">
        <f t="shared" si="5"/>
        <v>-0.93896713615022609</v>
      </c>
      <c r="H144" s="23">
        <f t="shared" si="6"/>
        <v>0</v>
      </c>
    </row>
    <row r="145" spans="1:8" x14ac:dyDescent="0.3">
      <c r="A145" s="1">
        <v>40390</v>
      </c>
      <c r="B145" s="21">
        <v>90.5</v>
      </c>
      <c r="C145" s="21">
        <v>93.2</v>
      </c>
      <c r="D145" s="21">
        <v>84.6</v>
      </c>
      <c r="F145" s="23">
        <f t="shared" si="4"/>
        <v>3.9035591274397374</v>
      </c>
      <c r="G145" s="23">
        <f t="shared" si="5"/>
        <v>10.426540284360186</v>
      </c>
      <c r="H145" s="23">
        <f t="shared" si="6"/>
        <v>2.1739130434782483</v>
      </c>
    </row>
    <row r="146" spans="1:8" x14ac:dyDescent="0.3">
      <c r="A146" s="1">
        <v>40421</v>
      </c>
      <c r="B146" s="21">
        <v>89</v>
      </c>
      <c r="C146" s="21">
        <v>88.5</v>
      </c>
      <c r="D146" s="21">
        <v>82.9</v>
      </c>
      <c r="F146" s="23">
        <f t="shared" si="4"/>
        <v>-1.6574585635359074</v>
      </c>
      <c r="G146" s="23">
        <f t="shared" si="5"/>
        <v>-5.0429184549356298</v>
      </c>
      <c r="H146" s="23">
        <f t="shared" si="6"/>
        <v>-2.0094562647754</v>
      </c>
    </row>
    <row r="147" spans="1:8" x14ac:dyDescent="0.3">
      <c r="A147" s="1">
        <v>40451</v>
      </c>
      <c r="B147" s="21">
        <v>88.9</v>
      </c>
      <c r="C147" s="21">
        <v>90.1</v>
      </c>
      <c r="D147" s="21">
        <v>84.4</v>
      </c>
      <c r="F147" s="23">
        <f t="shared" si="4"/>
        <v>-0.11235955056179137</v>
      </c>
      <c r="G147" s="23">
        <f t="shared" si="5"/>
        <v>1.8079096045197751</v>
      </c>
      <c r="H147" s="23">
        <f t="shared" si="6"/>
        <v>1.8094089264173663</v>
      </c>
    </row>
    <row r="148" spans="1:8" x14ac:dyDescent="0.3">
      <c r="A148" s="1">
        <v>40482</v>
      </c>
      <c r="B148" s="21">
        <v>88.8</v>
      </c>
      <c r="C148" s="21">
        <v>91</v>
      </c>
      <c r="D148" s="21">
        <v>85.4</v>
      </c>
      <c r="F148" s="23">
        <f t="shared" si="4"/>
        <v>-0.11248593925760053</v>
      </c>
      <c r="G148" s="23">
        <f t="shared" si="5"/>
        <v>0.99889012208658201</v>
      </c>
      <c r="H148" s="23">
        <f t="shared" si="6"/>
        <v>1.1848341232227444</v>
      </c>
    </row>
    <row r="149" spans="1:8" x14ac:dyDescent="0.3">
      <c r="A149" s="1">
        <v>40512</v>
      </c>
      <c r="B149" s="21">
        <v>86.9</v>
      </c>
      <c r="C149" s="21">
        <v>85.7</v>
      </c>
      <c r="D149" s="21">
        <v>84.4</v>
      </c>
      <c r="F149" s="23">
        <f t="shared" ref="F149:F205" si="7">(B149/B148-1)*100</f>
        <v>-2.1396396396396344</v>
      </c>
      <c r="G149" s="23">
        <f t="shared" ref="G149:G205" si="8">(C149/C148-1)*100</f>
        <v>-5.8241758241758257</v>
      </c>
      <c r="H149" s="23">
        <f t="shared" ref="H149:H205" si="9">(D149/D148-1)*100</f>
        <v>-1.1709601873536313</v>
      </c>
    </row>
    <row r="150" spans="1:8" x14ac:dyDescent="0.3">
      <c r="A150" s="1">
        <v>40543</v>
      </c>
      <c r="B150" s="21">
        <v>86.2</v>
      </c>
      <c r="C150" s="21">
        <v>85.1</v>
      </c>
      <c r="D150" s="21">
        <v>83.7</v>
      </c>
      <c r="F150" s="23">
        <f t="shared" si="7"/>
        <v>-0.80552359033372323</v>
      </c>
      <c r="G150" s="23">
        <f t="shared" si="8"/>
        <v>-0.7001166861143604</v>
      </c>
      <c r="H150" s="23">
        <f t="shared" si="9"/>
        <v>-0.82938388625592996</v>
      </c>
    </row>
    <row r="151" spans="1:8" x14ac:dyDescent="0.3">
      <c r="A151" s="1">
        <v>40574</v>
      </c>
      <c r="B151" s="21">
        <v>87.2</v>
      </c>
      <c r="C151" s="21">
        <v>88.1</v>
      </c>
      <c r="D151" s="21">
        <v>84.4</v>
      </c>
      <c r="F151" s="23">
        <f t="shared" si="7"/>
        <v>1.1600928074245953</v>
      </c>
      <c r="G151" s="23">
        <f t="shared" si="8"/>
        <v>3.5252643948296081</v>
      </c>
      <c r="H151" s="23">
        <f t="shared" si="9"/>
        <v>0.83632019115891243</v>
      </c>
    </row>
    <row r="152" spans="1:8" x14ac:dyDescent="0.3">
      <c r="A152" s="1">
        <v>40602</v>
      </c>
      <c r="B152" s="21">
        <v>88.7</v>
      </c>
      <c r="C152" s="21">
        <v>93.5</v>
      </c>
      <c r="D152" s="21">
        <v>86.9</v>
      </c>
      <c r="F152" s="23">
        <f t="shared" si="7"/>
        <v>1.7201834862385246</v>
      </c>
      <c r="G152" s="23">
        <f t="shared" si="8"/>
        <v>6.1293984108967248</v>
      </c>
      <c r="H152" s="23">
        <f t="shared" si="9"/>
        <v>2.962085308056861</v>
      </c>
    </row>
    <row r="153" spans="1:8" x14ac:dyDescent="0.3">
      <c r="A153" s="1">
        <v>40633</v>
      </c>
      <c r="B153" s="21">
        <v>90.2</v>
      </c>
      <c r="C153" s="21">
        <v>98.2</v>
      </c>
      <c r="D153" s="21">
        <v>88.9</v>
      </c>
      <c r="F153" s="23">
        <f t="shared" si="7"/>
        <v>1.6910935738444266</v>
      </c>
      <c r="G153" s="23">
        <f t="shared" si="8"/>
        <v>5.0267379679144408</v>
      </c>
      <c r="H153" s="23">
        <f t="shared" si="9"/>
        <v>2.3014959723820505</v>
      </c>
    </row>
    <row r="154" spans="1:8" x14ac:dyDescent="0.3">
      <c r="A154" s="1">
        <v>40663</v>
      </c>
      <c r="B154" s="21">
        <v>86.8</v>
      </c>
      <c r="C154" s="21">
        <v>86.9</v>
      </c>
      <c r="D154" s="21">
        <v>84.1</v>
      </c>
      <c r="F154" s="23">
        <f t="shared" si="7"/>
        <v>-3.7694013303769425</v>
      </c>
      <c r="G154" s="23">
        <f t="shared" si="8"/>
        <v>-11.507128309572302</v>
      </c>
      <c r="H154" s="23">
        <f t="shared" si="9"/>
        <v>-5.3993250843644702</v>
      </c>
    </row>
    <row r="155" spans="1:8" x14ac:dyDescent="0.3">
      <c r="A155" s="1">
        <v>40694</v>
      </c>
      <c r="B155" s="21">
        <v>87.6</v>
      </c>
      <c r="C155" s="21">
        <v>89.7</v>
      </c>
      <c r="D155" s="21">
        <v>84.1</v>
      </c>
      <c r="F155" s="23">
        <f t="shared" si="7"/>
        <v>0.92165898617511122</v>
      </c>
      <c r="G155" s="23">
        <f t="shared" si="8"/>
        <v>3.2220943613348707</v>
      </c>
      <c r="H155" s="23">
        <f t="shared" si="9"/>
        <v>0</v>
      </c>
    </row>
    <row r="156" spans="1:8" x14ac:dyDescent="0.3">
      <c r="A156" s="1">
        <v>40724</v>
      </c>
      <c r="B156" s="21">
        <v>87.8</v>
      </c>
      <c r="C156" s="21">
        <v>88.5</v>
      </c>
      <c r="D156" s="21">
        <v>84.6</v>
      </c>
      <c r="F156" s="23">
        <f t="shared" si="7"/>
        <v>0.22831050228311334</v>
      </c>
      <c r="G156" s="23">
        <f t="shared" si="8"/>
        <v>-1.3377926421404673</v>
      </c>
      <c r="H156" s="23">
        <f t="shared" si="9"/>
        <v>0.59453032104637149</v>
      </c>
    </row>
    <row r="157" spans="1:8" x14ac:dyDescent="0.3">
      <c r="A157" s="1">
        <v>40755</v>
      </c>
      <c r="B157" s="21">
        <v>89.2</v>
      </c>
      <c r="C157" s="21">
        <v>91.7</v>
      </c>
      <c r="D157" s="21">
        <v>86</v>
      </c>
      <c r="F157" s="23">
        <f t="shared" si="7"/>
        <v>1.5945330296127658</v>
      </c>
      <c r="G157" s="23">
        <f t="shared" si="8"/>
        <v>3.6158192090395502</v>
      </c>
      <c r="H157" s="23">
        <f t="shared" si="9"/>
        <v>1.654846335697413</v>
      </c>
    </row>
    <row r="158" spans="1:8" x14ac:dyDescent="0.3">
      <c r="A158" s="1">
        <v>40786</v>
      </c>
      <c r="B158" s="21">
        <v>91.1</v>
      </c>
      <c r="C158" s="21">
        <v>96.1</v>
      </c>
      <c r="D158" s="21">
        <v>87.5</v>
      </c>
      <c r="F158" s="23">
        <f t="shared" si="7"/>
        <v>2.130044843049328</v>
      </c>
      <c r="G158" s="23">
        <f t="shared" si="8"/>
        <v>4.7982551799345519</v>
      </c>
      <c r="H158" s="23">
        <f t="shared" si="9"/>
        <v>1.744186046511631</v>
      </c>
    </row>
    <row r="159" spans="1:8" x14ac:dyDescent="0.3">
      <c r="A159" s="1">
        <v>40816</v>
      </c>
      <c r="B159" s="21">
        <v>91.5</v>
      </c>
      <c r="C159" s="21">
        <v>94.5</v>
      </c>
      <c r="D159" s="21">
        <v>89.3</v>
      </c>
      <c r="F159" s="23">
        <f t="shared" si="7"/>
        <v>0.4390779363337094</v>
      </c>
      <c r="G159" s="23">
        <f t="shared" si="8"/>
        <v>-1.6649323621227841</v>
      </c>
      <c r="H159" s="23">
        <f t="shared" si="9"/>
        <v>2.0571428571428463</v>
      </c>
    </row>
    <row r="160" spans="1:8" x14ac:dyDescent="0.3">
      <c r="A160" s="1">
        <v>40847</v>
      </c>
      <c r="B160" s="21">
        <v>94.6</v>
      </c>
      <c r="C160" s="21">
        <v>101.3</v>
      </c>
      <c r="D160" s="21">
        <v>91.9</v>
      </c>
      <c r="F160" s="23">
        <f t="shared" si="7"/>
        <v>3.3879781420764976</v>
      </c>
      <c r="G160" s="23">
        <f t="shared" si="8"/>
        <v>7.1957671957671998</v>
      </c>
      <c r="H160" s="23">
        <f t="shared" si="9"/>
        <v>2.9115341545352891</v>
      </c>
    </row>
    <row r="161" spans="1:8" x14ac:dyDescent="0.3">
      <c r="A161" s="1">
        <v>40877</v>
      </c>
      <c r="B161" s="21">
        <v>94.7</v>
      </c>
      <c r="C161" s="21">
        <v>96.8</v>
      </c>
      <c r="D161" s="21">
        <v>91.2</v>
      </c>
      <c r="F161" s="23">
        <f t="shared" si="7"/>
        <v>0.10570824524314126</v>
      </c>
      <c r="G161" s="23">
        <f t="shared" si="8"/>
        <v>-4.4422507403751199</v>
      </c>
      <c r="H161" s="23">
        <f t="shared" si="9"/>
        <v>-0.76169749727965641</v>
      </c>
    </row>
    <row r="162" spans="1:8" x14ac:dyDescent="0.3">
      <c r="A162" s="1">
        <v>40908</v>
      </c>
      <c r="B162" s="21">
        <v>95.8</v>
      </c>
      <c r="C162" s="21">
        <v>98</v>
      </c>
      <c r="D162" s="21">
        <v>94</v>
      </c>
      <c r="F162" s="23">
        <f t="shared" si="7"/>
        <v>1.1615628299894265</v>
      </c>
      <c r="G162" s="23">
        <f t="shared" si="8"/>
        <v>1.2396694214876103</v>
      </c>
      <c r="H162" s="23">
        <f t="shared" si="9"/>
        <v>3.0701754385964897</v>
      </c>
    </row>
    <row r="163" spans="1:8" x14ac:dyDescent="0.3">
      <c r="A163" s="1">
        <v>40939</v>
      </c>
      <c r="B163" s="21">
        <v>98.4</v>
      </c>
      <c r="C163" s="21">
        <v>105.4</v>
      </c>
      <c r="D163" s="21">
        <v>97.3</v>
      </c>
      <c r="F163" s="23">
        <f t="shared" si="7"/>
        <v>2.7139874739039671</v>
      </c>
      <c r="G163" s="23">
        <f t="shared" si="8"/>
        <v>7.551020408163267</v>
      </c>
      <c r="H163" s="23">
        <f t="shared" si="9"/>
        <v>3.5106382978723483</v>
      </c>
    </row>
    <row r="164" spans="1:8" x14ac:dyDescent="0.3">
      <c r="A164" s="1">
        <v>40968</v>
      </c>
      <c r="B164" s="21">
        <v>99</v>
      </c>
      <c r="C164" s="21">
        <v>102.6</v>
      </c>
      <c r="D164" s="21">
        <v>97.5</v>
      </c>
      <c r="F164" s="23">
        <f t="shared" si="7"/>
        <v>0.60975609756097615</v>
      </c>
      <c r="G164" s="23">
        <f t="shared" si="8"/>
        <v>-2.6565464895635826</v>
      </c>
      <c r="H164" s="23">
        <f t="shared" si="9"/>
        <v>0.20554984583762703</v>
      </c>
    </row>
    <row r="165" spans="1:8" x14ac:dyDescent="0.3">
      <c r="A165" s="1">
        <v>40999</v>
      </c>
      <c r="B165" s="21">
        <v>98.8</v>
      </c>
      <c r="C165" s="21">
        <v>100.8</v>
      </c>
      <c r="D165" s="21">
        <v>98</v>
      </c>
      <c r="F165" s="23">
        <f t="shared" si="7"/>
        <v>-0.20202020202020332</v>
      </c>
      <c r="G165" s="23">
        <f t="shared" si="8"/>
        <v>-1.7543859649122751</v>
      </c>
      <c r="H165" s="23">
        <f t="shared" si="9"/>
        <v>0.512820512820511</v>
      </c>
    </row>
    <row r="166" spans="1:8" x14ac:dyDescent="0.3">
      <c r="A166" s="1">
        <v>41029</v>
      </c>
      <c r="B166" s="21">
        <v>99.7</v>
      </c>
      <c r="C166" s="21">
        <v>102</v>
      </c>
      <c r="D166" s="21">
        <v>100.5</v>
      </c>
      <c r="F166" s="23">
        <f t="shared" si="7"/>
        <v>0.9109311740890691</v>
      </c>
      <c r="G166" s="23">
        <f t="shared" si="8"/>
        <v>1.1904761904761862</v>
      </c>
      <c r="H166" s="23">
        <f t="shared" si="9"/>
        <v>2.5510204081632626</v>
      </c>
    </row>
    <row r="167" spans="1:8" x14ac:dyDescent="0.3">
      <c r="A167" s="1">
        <v>41060</v>
      </c>
      <c r="B167" s="21">
        <v>99.1</v>
      </c>
      <c r="C167" s="21">
        <v>99.8</v>
      </c>
      <c r="D167" s="21">
        <v>99.6</v>
      </c>
      <c r="F167" s="23">
        <f t="shared" si="7"/>
        <v>-0.60180541624875739</v>
      </c>
      <c r="G167" s="23">
        <f t="shared" si="8"/>
        <v>-2.1568627450980427</v>
      </c>
      <c r="H167" s="23">
        <f t="shared" si="9"/>
        <v>-0.89552238805971074</v>
      </c>
    </row>
    <row r="168" spans="1:8" x14ac:dyDescent="0.3">
      <c r="A168" s="1">
        <v>41090</v>
      </c>
      <c r="B168" s="21">
        <v>100.1</v>
      </c>
      <c r="C168" s="21">
        <v>100.9</v>
      </c>
      <c r="D168" s="21">
        <v>100.8</v>
      </c>
      <c r="F168" s="23">
        <f t="shared" si="7"/>
        <v>1.0090817356205761</v>
      </c>
      <c r="G168" s="23">
        <f t="shared" si="8"/>
        <v>1.102204408817653</v>
      </c>
      <c r="H168" s="23">
        <f t="shared" si="9"/>
        <v>1.2048192771084265</v>
      </c>
    </row>
    <row r="169" spans="1:8" x14ac:dyDescent="0.3">
      <c r="A169" s="1">
        <v>41121</v>
      </c>
      <c r="B169" s="21">
        <v>100.3</v>
      </c>
      <c r="C169" s="21">
        <v>98</v>
      </c>
      <c r="D169" s="21">
        <v>101</v>
      </c>
      <c r="F169" s="23">
        <f t="shared" si="7"/>
        <v>0.19980019980019303</v>
      </c>
      <c r="G169" s="23">
        <f t="shared" si="8"/>
        <v>-2.8741328047571901</v>
      </c>
      <c r="H169" s="23">
        <f t="shared" si="9"/>
        <v>0.19841269841269771</v>
      </c>
    </row>
    <row r="170" spans="1:8" x14ac:dyDescent="0.3">
      <c r="A170" s="1">
        <v>41152</v>
      </c>
      <c r="B170" s="21">
        <v>99.9</v>
      </c>
      <c r="C170" s="21">
        <v>95.3</v>
      </c>
      <c r="D170" s="21">
        <v>100.5</v>
      </c>
      <c r="F170" s="23">
        <f t="shared" si="7"/>
        <v>-0.39880358923229942</v>
      </c>
      <c r="G170" s="23">
        <f t="shared" si="8"/>
        <v>-2.7551020408163263</v>
      </c>
      <c r="H170" s="23">
        <f t="shared" si="9"/>
        <v>-0.49504950495049549</v>
      </c>
    </row>
    <row r="171" spans="1:8" x14ac:dyDescent="0.3">
      <c r="A171" s="1">
        <v>41182</v>
      </c>
      <c r="B171" s="21">
        <v>99.5</v>
      </c>
      <c r="C171" s="21">
        <v>93.6</v>
      </c>
      <c r="D171" s="21">
        <v>99.2</v>
      </c>
      <c r="F171" s="23">
        <f t="shared" si="7"/>
        <v>-0.40040040040040248</v>
      </c>
      <c r="G171" s="23">
        <f t="shared" si="8"/>
        <v>-1.7838405036726179</v>
      </c>
      <c r="H171" s="23">
        <f t="shared" si="9"/>
        <v>-1.2935323383084563</v>
      </c>
    </row>
    <row r="172" spans="1:8" x14ac:dyDescent="0.3">
      <c r="A172" s="1">
        <v>41213</v>
      </c>
      <c r="B172" s="21">
        <v>100.1</v>
      </c>
      <c r="C172" s="21">
        <v>95.5</v>
      </c>
      <c r="D172" s="21">
        <v>100.1</v>
      </c>
      <c r="F172" s="23">
        <f t="shared" si="7"/>
        <v>0.60301507537687815</v>
      </c>
      <c r="G172" s="23">
        <f t="shared" si="8"/>
        <v>2.0299145299145449</v>
      </c>
      <c r="H172" s="23">
        <f t="shared" si="9"/>
        <v>0.90725806451612545</v>
      </c>
    </row>
    <row r="173" spans="1:8" x14ac:dyDescent="0.3">
      <c r="A173" s="1">
        <v>41243</v>
      </c>
      <c r="B173" s="21">
        <v>101.5</v>
      </c>
      <c r="C173" s="21">
        <v>99.8</v>
      </c>
      <c r="D173" s="21">
        <v>101.8</v>
      </c>
      <c r="F173" s="23">
        <f t="shared" si="7"/>
        <v>1.3986013986013957</v>
      </c>
      <c r="G173" s="23">
        <f t="shared" si="8"/>
        <v>4.5026178010471263</v>
      </c>
      <c r="H173" s="23">
        <f t="shared" si="9"/>
        <v>1.6983016983016963</v>
      </c>
    </row>
    <row r="174" spans="1:8" x14ac:dyDescent="0.3">
      <c r="A174" s="1">
        <v>41274</v>
      </c>
      <c r="B174" s="21">
        <v>103.5</v>
      </c>
      <c r="C174" s="21">
        <v>106.2</v>
      </c>
      <c r="D174" s="21">
        <v>103.5</v>
      </c>
      <c r="F174" s="23">
        <f t="shared" si="7"/>
        <v>1.9704433497536922</v>
      </c>
      <c r="G174" s="23">
        <f t="shared" si="8"/>
        <v>6.4128256513026116</v>
      </c>
      <c r="H174" s="23">
        <f t="shared" si="9"/>
        <v>1.6699410609037457</v>
      </c>
    </row>
    <row r="175" spans="1:8" x14ac:dyDescent="0.3">
      <c r="A175" s="1">
        <v>41305</v>
      </c>
      <c r="B175" s="21">
        <v>102</v>
      </c>
      <c r="C175" s="21">
        <v>99.5</v>
      </c>
      <c r="D175" s="21">
        <v>103.4</v>
      </c>
      <c r="F175" s="23">
        <f t="shared" si="7"/>
        <v>-1.4492753623188359</v>
      </c>
      <c r="G175" s="23">
        <f t="shared" si="8"/>
        <v>-6.3088512241054602</v>
      </c>
      <c r="H175" s="23">
        <f t="shared" si="9"/>
        <v>-9.6618357487920914E-2</v>
      </c>
    </row>
    <row r="176" spans="1:8" x14ac:dyDescent="0.3">
      <c r="A176" s="1">
        <v>41333</v>
      </c>
      <c r="B176" s="21">
        <v>103.5</v>
      </c>
      <c r="C176" s="21">
        <v>103.9</v>
      </c>
      <c r="D176" s="21">
        <v>104.1</v>
      </c>
      <c r="F176" s="23">
        <f t="shared" si="7"/>
        <v>1.4705882352941124</v>
      </c>
      <c r="G176" s="23">
        <f t="shared" si="8"/>
        <v>4.4221105527638249</v>
      </c>
      <c r="H176" s="23">
        <f t="shared" si="9"/>
        <v>0.67698259187620735</v>
      </c>
    </row>
    <row r="177" spans="1:8" x14ac:dyDescent="0.3">
      <c r="A177" s="1">
        <v>41364</v>
      </c>
      <c r="B177" s="21">
        <v>104.4</v>
      </c>
      <c r="C177" s="21">
        <v>107.4</v>
      </c>
      <c r="D177" s="21">
        <v>104.5</v>
      </c>
      <c r="F177" s="23">
        <f t="shared" si="7"/>
        <v>0.86956521739129933</v>
      </c>
      <c r="G177" s="23">
        <f t="shared" si="8"/>
        <v>3.3686236766121258</v>
      </c>
      <c r="H177" s="23">
        <f t="shared" si="9"/>
        <v>0.3842459173871271</v>
      </c>
    </row>
    <row r="178" spans="1:8" x14ac:dyDescent="0.3">
      <c r="A178" s="1">
        <v>41394</v>
      </c>
      <c r="B178" s="21">
        <v>104.6</v>
      </c>
      <c r="C178" s="21">
        <v>107</v>
      </c>
      <c r="D178" s="21">
        <v>104.2</v>
      </c>
      <c r="F178" s="23">
        <f t="shared" si="7"/>
        <v>0.19157088122603305</v>
      </c>
      <c r="G178" s="23">
        <f t="shared" si="8"/>
        <v>-0.37243947858474069</v>
      </c>
      <c r="H178" s="23">
        <f t="shared" si="9"/>
        <v>-0.2870813397129135</v>
      </c>
    </row>
    <row r="179" spans="1:8" x14ac:dyDescent="0.3">
      <c r="A179" s="1">
        <v>41425</v>
      </c>
      <c r="B179" s="21">
        <v>104.6</v>
      </c>
      <c r="C179" s="21">
        <v>107.8</v>
      </c>
      <c r="D179" s="21">
        <v>104.3</v>
      </c>
      <c r="F179" s="23">
        <f t="shared" si="7"/>
        <v>0</v>
      </c>
      <c r="G179" s="23">
        <f t="shared" si="8"/>
        <v>0.74766355140185592</v>
      </c>
      <c r="H179" s="23">
        <f t="shared" si="9"/>
        <v>9.596928982724684E-2</v>
      </c>
    </row>
    <row r="180" spans="1:8" x14ac:dyDescent="0.3">
      <c r="A180" s="1">
        <v>41455</v>
      </c>
      <c r="B180" s="21">
        <v>105.6</v>
      </c>
      <c r="C180" s="21">
        <v>110.9</v>
      </c>
      <c r="D180" s="21">
        <v>104.8</v>
      </c>
      <c r="F180" s="23">
        <f t="shared" si="7"/>
        <v>0.95602294455066072</v>
      </c>
      <c r="G180" s="23">
        <f t="shared" si="8"/>
        <v>2.8756957328385901</v>
      </c>
      <c r="H180" s="23">
        <f t="shared" si="9"/>
        <v>0.47938638542666112</v>
      </c>
    </row>
    <row r="181" spans="1:8" x14ac:dyDescent="0.3">
      <c r="A181" s="1">
        <v>41486</v>
      </c>
      <c r="B181" s="21">
        <v>101.1</v>
      </c>
      <c r="C181" s="21">
        <v>99.6</v>
      </c>
      <c r="D181" s="21">
        <v>100.3</v>
      </c>
      <c r="F181" s="23">
        <f t="shared" si="7"/>
        <v>-4.2613636363636349</v>
      </c>
      <c r="G181" s="23">
        <f t="shared" si="8"/>
        <v>-10.189359783588825</v>
      </c>
      <c r="H181" s="23">
        <f t="shared" si="9"/>
        <v>-4.2938931297709875</v>
      </c>
    </row>
    <row r="182" spans="1:8" x14ac:dyDescent="0.3">
      <c r="A182" s="1">
        <v>41517</v>
      </c>
      <c r="B182" s="21">
        <v>105.7</v>
      </c>
      <c r="C182" s="21">
        <v>110.4</v>
      </c>
      <c r="D182" s="21">
        <v>105.8</v>
      </c>
      <c r="F182" s="23">
        <f t="shared" si="7"/>
        <v>4.549950544015835</v>
      </c>
      <c r="G182" s="23">
        <f t="shared" si="8"/>
        <v>10.843373493975905</v>
      </c>
      <c r="H182" s="23">
        <f t="shared" si="9"/>
        <v>5.4835493519441725</v>
      </c>
    </row>
    <row r="183" spans="1:8" x14ac:dyDescent="0.3">
      <c r="A183" s="1">
        <v>41547</v>
      </c>
      <c r="B183" s="21">
        <v>107</v>
      </c>
      <c r="C183" s="21">
        <v>114.3</v>
      </c>
      <c r="D183" s="21">
        <v>107</v>
      </c>
      <c r="F183" s="23">
        <f t="shared" si="7"/>
        <v>1.2298959318826741</v>
      </c>
      <c r="G183" s="23">
        <f t="shared" si="8"/>
        <v>3.5326086956521729</v>
      </c>
      <c r="H183" s="23">
        <f t="shared" si="9"/>
        <v>1.1342155009451904</v>
      </c>
    </row>
    <row r="184" spans="1:8" x14ac:dyDescent="0.3">
      <c r="A184" s="1">
        <v>41578</v>
      </c>
      <c r="B184" s="21">
        <v>106.9</v>
      </c>
      <c r="C184" s="21">
        <v>112.8</v>
      </c>
      <c r="D184" s="21">
        <v>106.2</v>
      </c>
      <c r="F184" s="23">
        <f t="shared" si="7"/>
        <v>-9.3457943925223663E-2</v>
      </c>
      <c r="G184" s="23">
        <f t="shared" si="8"/>
        <v>-1.3123359580052507</v>
      </c>
      <c r="H184" s="23">
        <f t="shared" si="9"/>
        <v>-0.74766355140186702</v>
      </c>
    </row>
    <row r="185" spans="1:8" x14ac:dyDescent="0.3">
      <c r="A185" s="1">
        <v>41608</v>
      </c>
      <c r="B185" s="21">
        <v>108</v>
      </c>
      <c r="C185" s="21">
        <v>115.8</v>
      </c>
      <c r="D185" s="21">
        <v>109.3</v>
      </c>
      <c r="F185" s="23">
        <f t="shared" si="7"/>
        <v>1.0289990645462987</v>
      </c>
      <c r="G185" s="23">
        <f t="shared" si="8"/>
        <v>2.659574468085113</v>
      </c>
      <c r="H185" s="23">
        <f t="shared" si="9"/>
        <v>2.9190207156308823</v>
      </c>
    </row>
    <row r="186" spans="1:8" x14ac:dyDescent="0.3">
      <c r="A186" s="1">
        <v>41639</v>
      </c>
      <c r="B186" s="21">
        <v>108.4</v>
      </c>
      <c r="C186" s="21">
        <v>117.2</v>
      </c>
      <c r="D186" s="21">
        <v>109.6</v>
      </c>
      <c r="F186" s="23">
        <f t="shared" si="7"/>
        <v>0.37037037037037646</v>
      </c>
      <c r="G186" s="23">
        <f t="shared" si="8"/>
        <v>1.2089810017271274</v>
      </c>
      <c r="H186" s="23">
        <f t="shared" si="9"/>
        <v>0.27447392497712553</v>
      </c>
    </row>
    <row r="187" spans="1:8" x14ac:dyDescent="0.3">
      <c r="A187" s="1">
        <v>41670</v>
      </c>
      <c r="B187" s="21">
        <v>104.9</v>
      </c>
      <c r="C187" s="21">
        <v>105.9</v>
      </c>
      <c r="D187" s="21">
        <v>106.6</v>
      </c>
      <c r="F187" s="23">
        <f t="shared" si="7"/>
        <v>-3.2287822878228734</v>
      </c>
      <c r="G187" s="23">
        <f t="shared" si="8"/>
        <v>-9.6416382252559671</v>
      </c>
      <c r="H187" s="23">
        <f t="shared" si="9"/>
        <v>-2.7372262773722622</v>
      </c>
    </row>
    <row r="188" spans="1:8" x14ac:dyDescent="0.3">
      <c r="A188" s="1">
        <v>41698</v>
      </c>
      <c r="B188" s="21">
        <v>109.4</v>
      </c>
      <c r="C188" s="21">
        <v>117.7</v>
      </c>
      <c r="D188" s="21">
        <v>111.5</v>
      </c>
      <c r="F188" s="23">
        <f t="shared" si="7"/>
        <v>4.2897998093422318</v>
      </c>
      <c r="G188" s="23">
        <f t="shared" si="8"/>
        <v>11.142587346553356</v>
      </c>
      <c r="H188" s="23">
        <f t="shared" si="9"/>
        <v>4.5966228893058236</v>
      </c>
    </row>
    <row r="189" spans="1:8" x14ac:dyDescent="0.3">
      <c r="A189" s="1">
        <v>41729</v>
      </c>
      <c r="B189" s="21">
        <v>110.6</v>
      </c>
      <c r="C189" s="21">
        <v>117.9</v>
      </c>
      <c r="D189" s="21">
        <v>112.4</v>
      </c>
      <c r="F189" s="23">
        <f t="shared" si="7"/>
        <v>1.0968921389396646</v>
      </c>
      <c r="G189" s="23">
        <f t="shared" si="8"/>
        <v>0.16992353440952179</v>
      </c>
      <c r="H189" s="23">
        <f t="shared" si="9"/>
        <v>0.80717488789239233</v>
      </c>
    </row>
    <row r="190" spans="1:8" x14ac:dyDescent="0.3">
      <c r="A190" s="1">
        <v>41759</v>
      </c>
      <c r="B190" s="21">
        <v>110.3</v>
      </c>
      <c r="C190" s="21">
        <v>116.7</v>
      </c>
      <c r="D190" s="21">
        <v>112.5</v>
      </c>
      <c r="F190" s="23">
        <f t="shared" si="7"/>
        <v>-0.27124773960216508</v>
      </c>
      <c r="G190" s="23">
        <f t="shared" si="8"/>
        <v>-1.0178117048346036</v>
      </c>
      <c r="H190" s="23">
        <f t="shared" si="9"/>
        <v>8.8967971530240497E-2</v>
      </c>
    </row>
    <row r="191" spans="1:8" x14ac:dyDescent="0.3">
      <c r="A191" s="1">
        <v>41790</v>
      </c>
      <c r="B191" s="21">
        <v>112.3</v>
      </c>
      <c r="C191" s="21">
        <v>120</v>
      </c>
      <c r="D191" s="21">
        <v>115.3</v>
      </c>
      <c r="F191" s="23">
        <f t="shared" si="7"/>
        <v>1.8132366273798661</v>
      </c>
      <c r="G191" s="23">
        <f t="shared" si="8"/>
        <v>2.8277634961439535</v>
      </c>
      <c r="H191" s="23">
        <f t="shared" si="9"/>
        <v>2.488888888888896</v>
      </c>
    </row>
    <row r="192" spans="1:8" x14ac:dyDescent="0.3">
      <c r="A192" s="1">
        <v>41820</v>
      </c>
      <c r="B192" s="21">
        <v>112.9</v>
      </c>
      <c r="C192" s="21">
        <v>119.8</v>
      </c>
      <c r="D192" s="21">
        <v>115.7</v>
      </c>
      <c r="F192" s="23">
        <f t="shared" si="7"/>
        <v>0.53428317008015203</v>
      </c>
      <c r="G192" s="23">
        <f t="shared" si="8"/>
        <v>-0.16666666666667052</v>
      </c>
      <c r="H192" s="23">
        <f t="shared" si="9"/>
        <v>0.34692107545533091</v>
      </c>
    </row>
    <row r="193" spans="1:8" x14ac:dyDescent="0.3">
      <c r="A193" s="1">
        <v>41851</v>
      </c>
      <c r="B193" s="21">
        <v>115.4</v>
      </c>
      <c r="C193" s="21">
        <v>127.1</v>
      </c>
      <c r="D193" s="21">
        <v>118.6</v>
      </c>
      <c r="F193" s="23">
        <f t="shared" si="7"/>
        <v>2.2143489813994721</v>
      </c>
      <c r="G193" s="23">
        <f t="shared" si="8"/>
        <v>6.0934891485809661</v>
      </c>
      <c r="H193" s="23">
        <f t="shared" si="9"/>
        <v>2.5064822817631782</v>
      </c>
    </row>
    <row r="194" spans="1:8" x14ac:dyDescent="0.3">
      <c r="A194" s="1">
        <v>41882</v>
      </c>
      <c r="B194" s="21">
        <v>113.2</v>
      </c>
      <c r="C194" s="21">
        <v>120.3</v>
      </c>
      <c r="D194" s="21">
        <v>116.7</v>
      </c>
      <c r="F194" s="23">
        <f t="shared" si="7"/>
        <v>-1.906412478336228</v>
      </c>
      <c r="G194" s="23">
        <f t="shared" si="8"/>
        <v>-5.3501180173092022</v>
      </c>
      <c r="H194" s="23">
        <f t="shared" si="9"/>
        <v>-1.6020236087689654</v>
      </c>
    </row>
    <row r="195" spans="1:8" x14ac:dyDescent="0.3">
      <c r="A195" s="1">
        <v>41912</v>
      </c>
      <c r="B195" s="21">
        <v>112.8</v>
      </c>
      <c r="C195" s="21">
        <v>117.9</v>
      </c>
      <c r="D195" s="21">
        <v>115.5</v>
      </c>
      <c r="F195" s="23">
        <f t="shared" si="7"/>
        <v>-0.35335689045936647</v>
      </c>
      <c r="G195" s="23">
        <f t="shared" si="8"/>
        <v>-1.995012468827928</v>
      </c>
      <c r="H195" s="23">
        <f t="shared" si="9"/>
        <v>-1.0282776349614386</v>
      </c>
    </row>
    <row r="196" spans="1:8" x14ac:dyDescent="0.3">
      <c r="A196" s="1">
        <v>41943</v>
      </c>
      <c r="B196" s="21">
        <v>112.4</v>
      </c>
      <c r="C196" s="21">
        <v>115.2</v>
      </c>
      <c r="D196" s="21">
        <v>115.9</v>
      </c>
      <c r="F196" s="23">
        <f t="shared" si="7"/>
        <v>-0.35460992907800915</v>
      </c>
      <c r="G196" s="23">
        <f t="shared" si="8"/>
        <v>-2.2900763358778664</v>
      </c>
      <c r="H196" s="23">
        <f t="shared" si="9"/>
        <v>0.34632034632036124</v>
      </c>
    </row>
    <row r="197" spans="1:8" x14ac:dyDescent="0.3">
      <c r="A197" s="1">
        <v>41973</v>
      </c>
      <c r="B197" s="21">
        <v>115.5</v>
      </c>
      <c r="C197" s="21">
        <v>125.5</v>
      </c>
      <c r="D197" s="21">
        <v>118.6</v>
      </c>
      <c r="F197" s="23">
        <f t="shared" si="7"/>
        <v>2.7580071174377219</v>
      </c>
      <c r="G197" s="23">
        <f t="shared" si="8"/>
        <v>8.9409722222222108</v>
      </c>
      <c r="H197" s="23">
        <f t="shared" si="9"/>
        <v>2.3295944779982536</v>
      </c>
    </row>
    <row r="198" spans="1:8" x14ac:dyDescent="0.3">
      <c r="A198" s="1">
        <v>42004</v>
      </c>
      <c r="B198" s="21">
        <v>114.6</v>
      </c>
      <c r="C198" s="21">
        <v>123.3</v>
      </c>
      <c r="D198" s="21">
        <v>118.2</v>
      </c>
      <c r="F198" s="23">
        <f t="shared" si="7"/>
        <v>-0.77922077922077948</v>
      </c>
      <c r="G198" s="23">
        <f t="shared" si="8"/>
        <v>-1.7529880478087678</v>
      </c>
      <c r="H198" s="23">
        <f t="shared" si="9"/>
        <v>-0.33726812816188279</v>
      </c>
    </row>
    <row r="199" spans="1:8" x14ac:dyDescent="0.3">
      <c r="A199" s="1">
        <v>42035</v>
      </c>
      <c r="B199" s="21">
        <v>113.3</v>
      </c>
      <c r="C199" s="21">
        <v>121.4</v>
      </c>
      <c r="D199" s="21">
        <v>117</v>
      </c>
      <c r="F199" s="23">
        <f t="shared" si="7"/>
        <v>-1.1343804537521818</v>
      </c>
      <c r="G199" s="23">
        <f t="shared" si="8"/>
        <v>-1.5409570154095609</v>
      </c>
      <c r="H199" s="23">
        <f t="shared" si="9"/>
        <v>-1.0152284263959421</v>
      </c>
    </row>
    <row r="200" spans="1:8" x14ac:dyDescent="0.3">
      <c r="A200" s="1">
        <v>42063</v>
      </c>
      <c r="B200" s="21">
        <v>112.5</v>
      </c>
      <c r="C200" s="21">
        <v>116.1</v>
      </c>
      <c r="D200" s="21">
        <v>115.8</v>
      </c>
      <c r="F200" s="23">
        <f t="shared" si="7"/>
        <v>-0.70609002647837871</v>
      </c>
      <c r="G200" s="23">
        <f t="shared" si="8"/>
        <v>-4.3657331136738193</v>
      </c>
      <c r="H200" s="23">
        <f t="shared" si="9"/>
        <v>-1.0256410256410331</v>
      </c>
    </row>
    <row r="201" spans="1:8" x14ac:dyDescent="0.3">
      <c r="A201" s="1">
        <v>42094</v>
      </c>
      <c r="B201" s="21">
        <v>115</v>
      </c>
      <c r="C201" s="21">
        <v>124.2</v>
      </c>
      <c r="D201" s="21">
        <v>118.5</v>
      </c>
      <c r="F201" s="23">
        <f t="shared" si="7"/>
        <v>2.2222222222222143</v>
      </c>
      <c r="G201" s="23">
        <f t="shared" si="8"/>
        <v>6.976744186046524</v>
      </c>
      <c r="H201" s="23">
        <f t="shared" si="9"/>
        <v>2.3316062176165886</v>
      </c>
    </row>
    <row r="202" spans="1:8" x14ac:dyDescent="0.3">
      <c r="A202" s="1">
        <v>42124</v>
      </c>
      <c r="B202" s="21">
        <v>115.1</v>
      </c>
      <c r="C202" s="21">
        <v>126.5</v>
      </c>
      <c r="D202" s="21">
        <v>118.7</v>
      </c>
      <c r="F202" s="23">
        <f t="shared" si="7"/>
        <v>8.6956521739134374E-2</v>
      </c>
      <c r="G202" s="23">
        <f t="shared" si="8"/>
        <v>1.8518518518518601</v>
      </c>
      <c r="H202" s="23">
        <f t="shared" si="9"/>
        <v>0.16877637130801038</v>
      </c>
    </row>
    <row r="203" spans="1:8" x14ac:dyDescent="0.3">
      <c r="A203" s="1">
        <v>42155</v>
      </c>
      <c r="B203" s="21">
        <v>116.6</v>
      </c>
      <c r="C203" s="21">
        <v>131.5</v>
      </c>
      <c r="D203" s="21">
        <v>120.5</v>
      </c>
      <c r="F203" s="23">
        <f t="shared" si="7"/>
        <v>1.3032145960034658</v>
      </c>
      <c r="G203" s="23">
        <f t="shared" si="8"/>
        <v>3.9525691699604737</v>
      </c>
      <c r="H203" s="23">
        <f t="shared" si="9"/>
        <v>1.5164279696714411</v>
      </c>
    </row>
    <row r="204" spans="1:8" x14ac:dyDescent="0.3">
      <c r="A204" s="1">
        <v>42185</v>
      </c>
      <c r="B204" s="21">
        <v>113.5</v>
      </c>
      <c r="C204" s="21">
        <v>123.7</v>
      </c>
      <c r="D204" s="21">
        <v>117</v>
      </c>
      <c r="F204" s="23">
        <f t="shared" si="7"/>
        <v>-2.6586620926243532</v>
      </c>
      <c r="G204" s="23">
        <f t="shared" si="8"/>
        <v>-5.9315589353612141</v>
      </c>
      <c r="H204" s="23">
        <f t="shared" si="9"/>
        <v>-2.9045643153526979</v>
      </c>
    </row>
    <row r="205" spans="1:8" x14ac:dyDescent="0.3">
      <c r="A205" s="1">
        <v>42216</v>
      </c>
      <c r="B205" s="21">
        <v>118.2</v>
      </c>
      <c r="C205" s="21">
        <v>139</v>
      </c>
      <c r="D205" s="21">
        <v>121.8</v>
      </c>
      <c r="F205" s="23">
        <f t="shared" si="7"/>
        <v>4.1409691629956003</v>
      </c>
      <c r="G205" s="23">
        <f t="shared" si="8"/>
        <v>12.368633791430872</v>
      </c>
      <c r="H205" s="23">
        <f t="shared" si="9"/>
        <v>4.1025641025641102</v>
      </c>
    </row>
    <row r="206" spans="1:8" x14ac:dyDescent="0.3">
      <c r="A206" s="1">
        <v>42247</v>
      </c>
      <c r="B206" s="21">
        <v>116</v>
      </c>
      <c r="C206" s="21">
        <v>130.19999999999999</v>
      </c>
      <c r="D206" s="21">
        <v>119</v>
      </c>
      <c r="F206" s="23">
        <f t="shared" ref="F206:F209" si="10">(B206/B205-1)*100</f>
        <v>-1.8612521150592198</v>
      </c>
      <c r="G206" s="23">
        <f t="shared" ref="G206:G209" si="11">(C206/C205-1)*100</f>
        <v>-6.3309352517985644</v>
      </c>
      <c r="H206" s="23">
        <f t="shared" ref="H206:H209" si="12">(D206/D205-1)*100</f>
        <v>-2.2988505747126409</v>
      </c>
    </row>
    <row r="207" spans="1:8" x14ac:dyDescent="0.3">
      <c r="A207" s="1">
        <v>42277</v>
      </c>
      <c r="B207" s="21">
        <v>115.8</v>
      </c>
      <c r="C207" s="21">
        <v>128.80000000000001</v>
      </c>
      <c r="D207" s="21">
        <v>120.9</v>
      </c>
      <c r="F207" s="23">
        <f t="shared" si="10"/>
        <v>-0.17241379310345417</v>
      </c>
      <c r="G207" s="23">
        <f t="shared" si="11"/>
        <v>-1.075268817204289</v>
      </c>
      <c r="H207" s="23">
        <f t="shared" si="12"/>
        <v>1.5966386554621792</v>
      </c>
    </row>
    <row r="208" spans="1:8" x14ac:dyDescent="0.3">
      <c r="A208" s="1">
        <v>42308</v>
      </c>
      <c r="B208" s="21">
        <v>115.9</v>
      </c>
      <c r="C208" s="21">
        <v>129.30000000000001</v>
      </c>
      <c r="D208" s="21">
        <v>121.5</v>
      </c>
      <c r="F208" s="23">
        <f t="shared" si="10"/>
        <v>8.6355785837666232E-2</v>
      </c>
      <c r="G208" s="23">
        <f t="shared" si="11"/>
        <v>0.38819875776396895</v>
      </c>
      <c r="H208" s="23">
        <f t="shared" si="12"/>
        <v>0.49627791563275903</v>
      </c>
    </row>
    <row r="209" spans="1:8" x14ac:dyDescent="0.3">
      <c r="A209" s="1">
        <v>42338</v>
      </c>
      <c r="B209" s="21">
        <v>115.1</v>
      </c>
      <c r="C209" s="21">
        <v>126.5</v>
      </c>
      <c r="D209" s="21">
        <v>120.8</v>
      </c>
      <c r="F209" s="23">
        <f t="shared" si="10"/>
        <v>-0.69025021570320311</v>
      </c>
      <c r="G209" s="23">
        <f t="shared" si="11"/>
        <v>-2.1655065738592549</v>
      </c>
      <c r="H209" s="23">
        <f t="shared" si="12"/>
        <v>-0.57613168724279795</v>
      </c>
    </row>
    <row r="210" spans="1:8" x14ac:dyDescent="0.3">
      <c r="A210" s="1">
        <v>42369</v>
      </c>
      <c r="B210" s="21">
        <v>115</v>
      </c>
      <c r="C210" s="21">
        <v>125.6</v>
      </c>
      <c r="D210" s="21">
        <v>120.5</v>
      </c>
      <c r="F210" s="23">
        <f t="shared" ref="F210:F227" si="13">(B210/B209-1)*100</f>
        <v>-8.6880973066894018E-2</v>
      </c>
      <c r="G210" s="23">
        <f t="shared" ref="G210:G227" si="14">(C210/C209-1)*100</f>
        <v>-0.71146245059289237</v>
      </c>
      <c r="H210" s="23">
        <f t="shared" ref="H210:H227" si="15">(D210/D209-1)*100</f>
        <v>-0.24834437086092009</v>
      </c>
    </row>
    <row r="211" spans="1:8" x14ac:dyDescent="0.3">
      <c r="A211" s="1">
        <v>42400</v>
      </c>
      <c r="B211" s="21">
        <v>116.1</v>
      </c>
      <c r="C211" s="21">
        <v>129.5</v>
      </c>
      <c r="D211" s="21">
        <v>122.8</v>
      </c>
      <c r="F211" s="23">
        <f t="shared" si="13"/>
        <v>0.9565217391304337</v>
      </c>
      <c r="G211" s="23">
        <f t="shared" si="14"/>
        <v>3.1050955414012815</v>
      </c>
      <c r="H211" s="23">
        <f t="shared" si="15"/>
        <v>1.9087136929460513</v>
      </c>
    </row>
    <row r="212" spans="1:8" x14ac:dyDescent="0.3">
      <c r="A212" s="1">
        <v>42429</v>
      </c>
      <c r="B212" s="21">
        <v>116.5</v>
      </c>
      <c r="C212" s="21">
        <v>130.9</v>
      </c>
      <c r="D212" s="21">
        <v>123.9</v>
      </c>
      <c r="F212" s="23">
        <f t="shared" si="13"/>
        <v>0.3445305770887197</v>
      </c>
      <c r="G212" s="23">
        <f t="shared" si="14"/>
        <v>1.0810810810810922</v>
      </c>
      <c r="H212" s="23">
        <f t="shared" si="15"/>
        <v>0.89576547231271508</v>
      </c>
    </row>
    <row r="213" spans="1:8" x14ac:dyDescent="0.3">
      <c r="A213" s="1">
        <v>42460</v>
      </c>
      <c r="B213" s="21">
        <v>115.3</v>
      </c>
      <c r="C213" s="21">
        <v>127</v>
      </c>
      <c r="D213" s="21">
        <v>123.7</v>
      </c>
      <c r="F213" s="23">
        <f t="shared" si="13"/>
        <v>-1.0300429184549431</v>
      </c>
      <c r="G213" s="23">
        <f t="shared" si="14"/>
        <v>-2.9793735676088673</v>
      </c>
      <c r="H213" s="23">
        <f t="shared" si="15"/>
        <v>-0.16142050040355294</v>
      </c>
    </row>
    <row r="214" spans="1:8" x14ac:dyDescent="0.3">
      <c r="A214" s="1">
        <v>42490</v>
      </c>
      <c r="B214" s="21">
        <v>116.2</v>
      </c>
      <c r="C214" s="21">
        <v>129.80000000000001</v>
      </c>
      <c r="D214" s="21">
        <v>125.2</v>
      </c>
      <c r="F214" s="23">
        <f t="shared" si="13"/>
        <v>0.78057241977451675</v>
      </c>
      <c r="G214" s="23">
        <f t="shared" si="14"/>
        <v>2.2047244094488327</v>
      </c>
      <c r="H214" s="23">
        <f t="shared" si="15"/>
        <v>1.2126111560226249</v>
      </c>
    </row>
    <row r="215" spans="1:8" x14ac:dyDescent="0.3">
      <c r="A215" s="1">
        <v>42521</v>
      </c>
      <c r="B215" s="21">
        <v>114.8</v>
      </c>
      <c r="C215" s="21">
        <v>123.4</v>
      </c>
      <c r="D215" s="21">
        <v>123.2</v>
      </c>
      <c r="F215" s="23">
        <f t="shared" si="13"/>
        <v>-1.2048192771084376</v>
      </c>
      <c r="G215" s="23">
        <f t="shared" si="14"/>
        <v>-4.9306625577812069</v>
      </c>
      <c r="H215" s="23">
        <f t="shared" si="15"/>
        <v>-1.5974440894568676</v>
      </c>
    </row>
    <row r="216" spans="1:8" x14ac:dyDescent="0.3">
      <c r="A216" s="1">
        <v>42551</v>
      </c>
      <c r="B216" s="21">
        <v>116.8</v>
      </c>
      <c r="C216" s="21">
        <v>129.6</v>
      </c>
      <c r="D216" s="21">
        <v>127.3</v>
      </c>
      <c r="F216" s="23">
        <f t="shared" si="13"/>
        <v>1.7421602787456525</v>
      </c>
      <c r="G216" s="23">
        <f t="shared" si="14"/>
        <v>5.0243111831442366</v>
      </c>
      <c r="H216" s="23">
        <f t="shared" si="15"/>
        <v>3.3279220779220742</v>
      </c>
    </row>
    <row r="217" spans="1:8" x14ac:dyDescent="0.3">
      <c r="A217" s="1">
        <v>42582</v>
      </c>
      <c r="B217" s="21">
        <v>117.2</v>
      </c>
      <c r="C217" s="21">
        <v>128.69999999999999</v>
      </c>
      <c r="D217" s="21">
        <v>130.9</v>
      </c>
      <c r="F217" s="23">
        <f t="shared" si="13"/>
        <v>0.34246575342467001</v>
      </c>
      <c r="G217" s="23">
        <f t="shared" si="14"/>
        <v>-0.69444444444445308</v>
      </c>
      <c r="H217" s="23">
        <f t="shared" si="15"/>
        <v>2.8279654359780082</v>
      </c>
    </row>
    <row r="218" spans="1:8" x14ac:dyDescent="0.3">
      <c r="A218" s="1">
        <v>42613</v>
      </c>
      <c r="B218" s="21">
        <v>117.3</v>
      </c>
      <c r="C218" s="21">
        <v>129.1</v>
      </c>
      <c r="D218" s="21">
        <v>130.1</v>
      </c>
      <c r="F218" s="23">
        <f t="shared" si="13"/>
        <v>8.5324232081895879E-2</v>
      </c>
      <c r="G218" s="23">
        <f t="shared" si="14"/>
        <v>0.31080031080030768</v>
      </c>
      <c r="H218" s="23">
        <f t="shared" si="15"/>
        <v>-0.61115355233003488</v>
      </c>
    </row>
    <row r="219" spans="1:8" x14ac:dyDescent="0.3">
      <c r="A219" s="1">
        <v>42643</v>
      </c>
      <c r="B219" s="21">
        <v>117</v>
      </c>
      <c r="C219" s="21">
        <v>129.9</v>
      </c>
      <c r="D219" s="21">
        <v>129.80000000000001</v>
      </c>
      <c r="F219" s="23">
        <f t="shared" si="13"/>
        <v>-0.25575447570331811</v>
      </c>
      <c r="G219" s="23">
        <f t="shared" si="14"/>
        <v>0.61967467079784289</v>
      </c>
      <c r="H219" s="23">
        <f t="shared" si="15"/>
        <v>-0.2305918524212025</v>
      </c>
    </row>
    <row r="220" spans="1:8" x14ac:dyDescent="0.3">
      <c r="A220" s="1">
        <v>42674</v>
      </c>
      <c r="B220" s="21">
        <v>117.4</v>
      </c>
      <c r="C220" s="21">
        <v>131.4</v>
      </c>
      <c r="D220" s="21">
        <v>130.1</v>
      </c>
      <c r="F220" s="23">
        <f t="shared" si="13"/>
        <v>0.34188034188034067</v>
      </c>
      <c r="G220" s="23">
        <f t="shared" si="14"/>
        <v>1.1547344110854452</v>
      </c>
      <c r="H220" s="23">
        <f t="shared" si="15"/>
        <v>0.23112480739597707</v>
      </c>
    </row>
    <row r="221" spans="1:8" x14ac:dyDescent="0.3">
      <c r="A221" s="1">
        <v>42704</v>
      </c>
      <c r="B221" s="21">
        <v>116.7</v>
      </c>
      <c r="C221" s="21">
        <v>127.6</v>
      </c>
      <c r="D221" s="21">
        <v>129.5</v>
      </c>
      <c r="F221" s="23">
        <f t="shared" si="13"/>
        <v>-0.59625212947189699</v>
      </c>
      <c r="G221" s="23">
        <f t="shared" si="14"/>
        <v>-2.8919330289193357</v>
      </c>
      <c r="H221" s="23">
        <f t="shared" si="15"/>
        <v>-0.46118370484242721</v>
      </c>
    </row>
    <row r="222" spans="1:8" x14ac:dyDescent="0.3">
      <c r="A222" s="1">
        <v>42735</v>
      </c>
      <c r="B222" s="21">
        <v>117.4</v>
      </c>
      <c r="C222" s="21">
        <v>130</v>
      </c>
      <c r="D222" s="21">
        <v>130.69999999999999</v>
      </c>
      <c r="F222" s="23">
        <f t="shared" si="13"/>
        <v>0.59982862039418272</v>
      </c>
      <c r="G222" s="23">
        <f t="shared" si="14"/>
        <v>1.8808777429467183</v>
      </c>
      <c r="H222" s="23">
        <f t="shared" si="15"/>
        <v>0.92664092664092035</v>
      </c>
    </row>
    <row r="223" spans="1:8" x14ac:dyDescent="0.3">
      <c r="A223" s="1">
        <v>42766</v>
      </c>
      <c r="B223" s="21">
        <v>116.6</v>
      </c>
      <c r="C223" s="21">
        <v>128.5</v>
      </c>
      <c r="D223" s="21">
        <v>130.30000000000001</v>
      </c>
      <c r="F223" s="23">
        <f t="shared" si="13"/>
        <v>-0.68143100511074417</v>
      </c>
      <c r="G223" s="23">
        <f t="shared" si="14"/>
        <v>-1.1538461538461497</v>
      </c>
      <c r="H223" s="23">
        <f t="shared" si="15"/>
        <v>-0.30604437643456661</v>
      </c>
    </row>
    <row r="224" spans="1:8" x14ac:dyDescent="0.3">
      <c r="A224" s="1">
        <v>42794</v>
      </c>
      <c r="B224" s="21">
        <v>116.8</v>
      </c>
      <c r="C224" s="21">
        <v>130</v>
      </c>
      <c r="D224" s="21">
        <v>132.19999999999999</v>
      </c>
      <c r="F224" s="23">
        <f t="shared" si="13"/>
        <v>0.17152658662091813</v>
      </c>
      <c r="G224" s="23">
        <f t="shared" si="14"/>
        <v>1.1673151750972721</v>
      </c>
      <c r="H224" s="23">
        <f t="shared" si="15"/>
        <v>1.4581734458940732</v>
      </c>
    </row>
    <row r="225" spans="1:8" x14ac:dyDescent="0.3">
      <c r="A225" s="1">
        <v>42825</v>
      </c>
      <c r="B225" s="21">
        <v>114.2</v>
      </c>
      <c r="C225" s="21">
        <v>122.6</v>
      </c>
      <c r="D225" s="21">
        <v>129.6</v>
      </c>
      <c r="F225" s="23">
        <f t="shared" si="13"/>
        <v>-2.2260273972602662</v>
      </c>
      <c r="G225" s="23">
        <f t="shared" si="14"/>
        <v>-5.692307692307697</v>
      </c>
      <c r="H225" s="23">
        <f t="shared" si="15"/>
        <v>-1.9667170953101332</v>
      </c>
    </row>
    <row r="226" spans="1:8" x14ac:dyDescent="0.3">
      <c r="A226" s="1">
        <v>42855</v>
      </c>
      <c r="B226" s="21">
        <v>117</v>
      </c>
      <c r="C226" s="21">
        <v>130.9</v>
      </c>
      <c r="D226" s="21">
        <v>132</v>
      </c>
      <c r="F226" s="23">
        <f t="shared" si="13"/>
        <v>2.4518388791593626</v>
      </c>
      <c r="G226" s="23">
        <f t="shared" si="14"/>
        <v>6.7699836867862961</v>
      </c>
      <c r="H226" s="23">
        <f t="shared" si="15"/>
        <v>1.8518518518518601</v>
      </c>
    </row>
    <row r="227" spans="1:8" x14ac:dyDescent="0.3">
      <c r="A227" s="1">
        <v>42886</v>
      </c>
      <c r="B227" s="21">
        <v>115.7</v>
      </c>
      <c r="C227" s="21">
        <v>127</v>
      </c>
      <c r="D227" s="21">
        <v>130</v>
      </c>
      <c r="F227" s="23">
        <f t="shared" si="13"/>
        <v>-1.1111111111111072</v>
      </c>
      <c r="G227" s="23">
        <f t="shared" si="14"/>
        <v>-2.9793735676088673</v>
      </c>
      <c r="H227" s="23">
        <f t="shared" si="15"/>
        <v>-1.5151515151515138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IPI Grandes Grupos</vt:lpstr>
      <vt:lpstr>Por Sectores</vt:lpstr>
      <vt:lpstr>Hoja1</vt:lpstr>
      <vt:lpstr>Especiales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2015-03-12T15:53:30Z</dcterms:created>
  <dcterms:modified xsi:type="dcterms:W3CDTF">2017-06-28T16:14:04Z</dcterms:modified>
</cp:coreProperties>
</file>