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ropbox\workspace\office15\"/>
    </mc:Choice>
  </mc:AlternateContent>
  <bookViews>
    <workbookView xWindow="0" yWindow="0" windowWidth="20490" windowHeight="9195"/>
  </bookViews>
  <sheets>
    <sheet name="Sheet1" sheetId="1" r:id="rId1"/>
  </sheets>
  <externalReferences>
    <externalReference r:id="rId2"/>
  </externalReferences>
  <definedNames>
    <definedName name="K">Sheet1!$B$23</definedName>
    <definedName name="q">Sheet1!$B$5</definedName>
    <definedName name="rr">Sheet1!$B$8</definedName>
    <definedName name="S">Sheet1!$B$4</definedName>
    <definedName name="sig">Sheet1!$B$7</definedName>
    <definedName name="T">Sheet1!$B$6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8" i="1" l="1"/>
  <c r="F28" i="1" s="1"/>
  <c r="B23" i="1"/>
  <c r="B4" i="1"/>
  <c r="B5" i="1"/>
  <c r="B7" i="1"/>
  <c r="E14" i="1"/>
  <c r="B20" i="1" s="1"/>
  <c r="F27" i="1" s="1"/>
  <c r="B9" i="1"/>
  <c r="B28" i="1" s="1"/>
  <c r="B8" i="1"/>
  <c r="D58" i="1" l="1"/>
  <c r="D49" i="1"/>
  <c r="B41" i="1"/>
  <c r="C30" i="1"/>
  <c r="B57" i="1"/>
  <c r="B48" i="1"/>
  <c r="C37" i="1"/>
  <c r="B55" i="1"/>
  <c r="C44" i="1"/>
  <c r="D35" i="1"/>
  <c r="D28" i="1"/>
  <c r="D51" i="1"/>
  <c r="D42" i="1"/>
  <c r="D33" i="1"/>
  <c r="C60" i="1"/>
  <c r="C53" i="1"/>
  <c r="C46" i="1"/>
  <c r="B39" i="1"/>
  <c r="B32" i="1"/>
  <c r="D61" i="1"/>
  <c r="B60" i="1"/>
  <c r="C58" i="1"/>
  <c r="C56" i="1"/>
  <c r="D54" i="1"/>
  <c r="B53" i="1"/>
  <c r="B51" i="1"/>
  <c r="C49" i="1"/>
  <c r="D47" i="1"/>
  <c r="D45" i="1"/>
  <c r="B44" i="1"/>
  <c r="C42" i="1"/>
  <c r="C40" i="1"/>
  <c r="D38" i="1"/>
  <c r="B37" i="1"/>
  <c r="B35" i="1"/>
  <c r="C33" i="1"/>
  <c r="D31" i="1"/>
  <c r="D29" i="1"/>
  <c r="C61" i="1"/>
  <c r="D59" i="1"/>
  <c r="D57" i="1"/>
  <c r="B56" i="1"/>
  <c r="C54" i="1"/>
  <c r="C52" i="1"/>
  <c r="D50" i="1"/>
  <c r="B49" i="1"/>
  <c r="B47" i="1"/>
  <c r="C45" i="1"/>
  <c r="D43" i="1"/>
  <c r="D41" i="1"/>
  <c r="B40" i="1"/>
  <c r="C38" i="1"/>
  <c r="C36" i="1"/>
  <c r="D34" i="1"/>
  <c r="B33" i="1"/>
  <c r="B31" i="1"/>
  <c r="C29" i="1"/>
  <c r="B61" i="1"/>
  <c r="B59" i="1"/>
  <c r="C57" i="1"/>
  <c r="D55" i="1"/>
  <c r="D53" i="1"/>
  <c r="B52" i="1"/>
  <c r="C50" i="1"/>
  <c r="C48" i="1"/>
  <c r="D46" i="1"/>
  <c r="B45" i="1"/>
  <c r="B43" i="1"/>
  <c r="C41" i="1"/>
  <c r="D39" i="1"/>
  <c r="D37" i="1"/>
  <c r="B36" i="1"/>
  <c r="C34" i="1"/>
  <c r="C32" i="1"/>
  <c r="D30" i="1"/>
  <c r="B29" i="1"/>
  <c r="C28" i="1"/>
  <c r="D60" i="1"/>
  <c r="C59" i="1"/>
  <c r="B58" i="1"/>
  <c r="D56" i="1"/>
  <c r="C55" i="1"/>
  <c r="B54" i="1"/>
  <c r="D52" i="1"/>
  <c r="C51" i="1"/>
  <c r="B50" i="1"/>
  <c r="D48" i="1"/>
  <c r="C47" i="1"/>
  <c r="B46" i="1"/>
  <c r="D44" i="1"/>
  <c r="C43" i="1"/>
  <c r="B42" i="1"/>
  <c r="D40" i="1"/>
  <c r="C39" i="1"/>
  <c r="B38" i="1"/>
  <c r="D36" i="1"/>
  <c r="C35" i="1"/>
  <c r="B34" i="1"/>
  <c r="D32" i="1"/>
  <c r="C31" i="1"/>
  <c r="B30" i="1"/>
  <c r="H2" i="1"/>
  <c r="K28" i="1"/>
  <c r="A29" i="1"/>
  <c r="B21" i="1"/>
  <c r="K27" i="1" s="1"/>
  <c r="E15" i="1"/>
  <c r="K29" i="1" l="1"/>
  <c r="F29" i="1"/>
  <c r="A30" i="1"/>
  <c r="A31" i="1" l="1"/>
  <c r="F30" i="1"/>
  <c r="K30" i="1"/>
  <c r="A32" i="1" l="1"/>
  <c r="F31" i="1"/>
  <c r="K31" i="1"/>
  <c r="A33" i="1" l="1"/>
  <c r="K32" i="1"/>
  <c r="F32" i="1"/>
  <c r="A34" i="1" l="1"/>
  <c r="F33" i="1"/>
  <c r="K33" i="1"/>
  <c r="A35" i="1" l="1"/>
  <c r="F34" i="1"/>
  <c r="K34" i="1"/>
  <c r="A36" i="1" l="1"/>
  <c r="F35" i="1"/>
  <c r="K35" i="1"/>
  <c r="A37" i="1" l="1"/>
  <c r="K36" i="1"/>
  <c r="F36" i="1"/>
  <c r="A38" i="1" l="1"/>
  <c r="F37" i="1"/>
  <c r="K37" i="1"/>
  <c r="A39" i="1" l="1"/>
  <c r="F38" i="1"/>
  <c r="K38" i="1"/>
  <c r="A40" i="1" l="1"/>
  <c r="F39" i="1"/>
  <c r="K39" i="1"/>
  <c r="A41" i="1" l="1"/>
  <c r="K40" i="1"/>
  <c r="F40" i="1"/>
  <c r="A42" i="1" l="1"/>
  <c r="F41" i="1"/>
  <c r="K41" i="1"/>
  <c r="A43" i="1" l="1"/>
  <c r="F42" i="1"/>
  <c r="K42" i="1"/>
  <c r="F43" i="1" l="1"/>
  <c r="K43" i="1"/>
  <c r="A44" i="1"/>
  <c r="K44" i="1" l="1"/>
  <c r="A45" i="1"/>
  <c r="F44" i="1"/>
  <c r="F45" i="1" l="1"/>
  <c r="K45" i="1"/>
  <c r="A46" i="1"/>
  <c r="F46" i="1" l="1"/>
  <c r="K46" i="1"/>
  <c r="A47" i="1"/>
  <c r="A48" i="1" l="1"/>
  <c r="F47" i="1"/>
  <c r="K47" i="1"/>
  <c r="A49" i="1" l="1"/>
  <c r="K48" i="1"/>
  <c r="F48" i="1"/>
  <c r="A50" i="1" l="1"/>
  <c r="F49" i="1"/>
  <c r="K49" i="1"/>
  <c r="A51" i="1" l="1"/>
  <c r="F50" i="1"/>
  <c r="K50" i="1"/>
  <c r="A52" i="1" l="1"/>
  <c r="F51" i="1"/>
  <c r="K51" i="1"/>
  <c r="A53" i="1" l="1"/>
  <c r="K52" i="1"/>
  <c r="F52" i="1"/>
  <c r="A54" i="1" l="1"/>
  <c r="F53" i="1"/>
  <c r="K53" i="1"/>
  <c r="A55" i="1" l="1"/>
  <c r="F54" i="1"/>
  <c r="K54" i="1"/>
  <c r="A56" i="1" l="1"/>
  <c r="F55" i="1"/>
  <c r="K55" i="1"/>
  <c r="A57" i="1" l="1"/>
  <c r="K56" i="1"/>
  <c r="F56" i="1"/>
  <c r="A58" i="1" l="1"/>
  <c r="F57" i="1"/>
  <c r="K57" i="1"/>
  <c r="F58" i="1" l="1"/>
  <c r="K58" i="1"/>
  <c r="A59" i="1"/>
  <c r="A60" i="1" l="1"/>
  <c r="F59" i="1"/>
  <c r="K59" i="1"/>
  <c r="K60" i="1" l="1"/>
  <c r="A61" i="1"/>
  <c r="F60" i="1"/>
  <c r="F61" i="1" l="1"/>
  <c r="K61" i="1"/>
</calcChain>
</file>

<file path=xl/sharedStrings.xml><?xml version="1.0" encoding="utf-8"?>
<sst xmlns="http://schemas.openxmlformats.org/spreadsheetml/2006/main" count="25" uniqueCount="22">
  <si>
    <t>divident yield (q)</t>
    <phoneticPr fontId="3" type="noConversion"/>
  </si>
  <si>
    <t>time to maturity (T, years)</t>
    <phoneticPr fontId="3" type="noConversion"/>
  </si>
  <si>
    <t>interest rate (rr)</t>
    <phoneticPr fontId="3" type="noConversion"/>
  </si>
  <si>
    <t>option type, C=1, P=0</t>
    <phoneticPr fontId="3" type="noConversion"/>
  </si>
  <si>
    <t>dOne</t>
    <phoneticPr fontId="3" type="noConversion"/>
  </si>
  <si>
    <t>dTwo</t>
    <phoneticPr fontId="3" type="noConversion"/>
  </si>
  <si>
    <t>variation of delta with time to expiration</t>
    <phoneticPr fontId="3" type="noConversion"/>
  </si>
  <si>
    <t>exercise price/stock price</t>
    <phoneticPr fontId="3" type="noConversion"/>
  </si>
  <si>
    <t>volatility (sig)</t>
    <phoneticPr fontId="3" type="noConversion"/>
  </si>
  <si>
    <t>stock price (S)</t>
    <phoneticPr fontId="3" type="noConversion"/>
  </si>
  <si>
    <t>shortest time</t>
    <phoneticPr fontId="3" type="noConversion"/>
  </si>
  <si>
    <t>time step</t>
    <phoneticPr fontId="3" type="noConversion"/>
  </si>
  <si>
    <t>call delta</t>
    <phoneticPr fontId="3" type="noConversion"/>
  </si>
  <si>
    <t>put delta</t>
    <phoneticPr fontId="3" type="noConversion"/>
  </si>
  <si>
    <t>exercise price (K)</t>
    <phoneticPr fontId="3" type="noConversion"/>
  </si>
  <si>
    <t>Time to Expiration</t>
    <phoneticPr fontId="3" type="noConversion"/>
  </si>
  <si>
    <t>E/S=1.2</t>
    <phoneticPr fontId="3" type="noConversion"/>
  </si>
  <si>
    <t>E/S=1</t>
    <phoneticPr fontId="3" type="noConversion"/>
  </si>
  <si>
    <t>E/S=.8</t>
    <phoneticPr fontId="3" type="noConversion"/>
  </si>
  <si>
    <t xml:space="preserve">  E/S=1.2</t>
    <phoneticPr fontId="3" type="noConversion"/>
  </si>
  <si>
    <t xml:space="preserve">  E/S=1.0</t>
    <phoneticPr fontId="3" type="noConversion"/>
  </si>
  <si>
    <t xml:space="preserve">  E/S=0.8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</si>
</sst>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7" formatCode="0.0000_ "/>
    <numFmt numFmtId="179" formatCode="0.000_);[Red]\(0.000\)"/>
    <numFmt numFmtId="181" formatCode="&quot;Time \ E/S--&gt;&quot;"/>
  </numFmts>
  <fonts count="9" x14ac:knownFonts="1">
    <font>
      <sz val="11"/>
      <color theme="1"/>
      <name val="Consolas"/>
      <family val="2"/>
      <charset val="134"/>
    </font>
    <font>
      <sz val="11"/>
      <color theme="1"/>
      <name val="Consolas"/>
      <family val="2"/>
      <charset val="134"/>
    </font>
    <font>
      <b/>
      <sz val="18"/>
      <color theme="1"/>
      <name val="Consolas"/>
      <family val="3"/>
    </font>
    <font>
      <sz val="9"/>
      <name val="Consolas"/>
      <family val="2"/>
      <charset val="134"/>
    </font>
    <font>
      <sz val="18"/>
      <color theme="1"/>
      <name val="Consolas"/>
      <family val="3"/>
    </font>
    <font>
      <sz val="11"/>
      <color theme="0" tint="-0.24994659260841701"/>
      <name val="Consolas"/>
      <family val="2"/>
      <charset val="134"/>
    </font>
    <font>
      <sz val="11"/>
      <color theme="0" tint="-0.24994659260841701"/>
      <name val="Consolas"/>
      <family val="3"/>
    </font>
    <font>
      <b/>
      <sz val="11"/>
      <color theme="1"/>
      <name val="Consolas"/>
      <family val="3"/>
    </font>
    <font>
      <b/>
      <sz val="11"/>
      <color rgb="FFC0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77" fontId="7" fillId="0" borderId="0" xfId="0" applyNumberFormat="1" applyFont="1">
      <alignment vertical="center"/>
    </xf>
    <xf numFmtId="0" fontId="7" fillId="0" borderId="0" xfId="0" applyFont="1">
      <alignment vertical="center"/>
    </xf>
    <xf numFmtId="177" fontId="0" fillId="0" borderId="0" xfId="0" applyNumberFormat="1">
      <alignment vertical="center"/>
    </xf>
    <xf numFmtId="0" fontId="0" fillId="5" borderId="0" xfId="0" applyNumberFormat="1" applyFill="1">
      <alignment vertical="center"/>
    </xf>
    <xf numFmtId="179" fontId="7" fillId="0" borderId="0" xfId="0" applyNumberFormat="1" applyFont="1">
      <alignment vertical="center"/>
    </xf>
    <xf numFmtId="179" fontId="0" fillId="0" borderId="0" xfId="0" applyNumberFormat="1">
      <alignment vertical="center"/>
    </xf>
    <xf numFmtId="0" fontId="1" fillId="2" borderId="0" xfId="1">
      <alignment vertical="center"/>
    </xf>
    <xf numFmtId="0" fontId="1" fillId="3" borderId="0" xfId="2">
      <alignment vertical="center"/>
    </xf>
    <xf numFmtId="0" fontId="1" fillId="3" borderId="0" xfId="2" applyAlignment="1">
      <alignment horizontal="center" vertical="center"/>
    </xf>
    <xf numFmtId="177" fontId="1" fillId="3" borderId="0" xfId="2" applyNumberFormat="1">
      <alignment vertical="center"/>
    </xf>
    <xf numFmtId="181" fontId="1" fillId="3" borderId="0" xfId="2" applyNumberFormat="1">
      <alignment vertical="center"/>
    </xf>
    <xf numFmtId="0" fontId="8" fillId="6" borderId="0" xfId="0" applyFont="1" applyFill="1" applyAlignment="1">
      <alignment horizontal="center" vertical="center"/>
    </xf>
  </cellXfs>
  <cellStyles count="3">
    <cellStyle name="20% - 着色 5" xfId="2" builtinId="46"/>
    <cellStyle name="40% - 着色 2" xfId="1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variation</a:t>
            </a:r>
            <a:r>
              <a:rPr lang="en-US" altLang="zh-CN" baseline="0"/>
              <a:t> of delta w.r.t. time to expiration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E/S=1.2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Sheet1!$A$28:$A$61</c:f>
              <c:numCache>
                <c:formatCode>0.000_);[Red]\(0.000\)</c:formatCode>
                <c:ptCount val="34"/>
                <c:pt idx="0">
                  <c:v>4.0000000000000001E-3</c:v>
                </c:pt>
                <c:pt idx="1">
                  <c:v>6.4000000000000001E-2</c:v>
                </c:pt>
                <c:pt idx="2">
                  <c:v>0.124</c:v>
                </c:pt>
                <c:pt idx="3">
                  <c:v>0.184</c:v>
                </c:pt>
                <c:pt idx="4">
                  <c:v>0.24399999999999999</c:v>
                </c:pt>
                <c:pt idx="5">
                  <c:v>0.30399999999999999</c:v>
                </c:pt>
                <c:pt idx="6">
                  <c:v>0.36399999999999999</c:v>
                </c:pt>
                <c:pt idx="7">
                  <c:v>0.42399999999999999</c:v>
                </c:pt>
                <c:pt idx="8">
                  <c:v>0.48399999999999999</c:v>
                </c:pt>
                <c:pt idx="9">
                  <c:v>0.54400000000000004</c:v>
                </c:pt>
                <c:pt idx="10">
                  <c:v>0.60400000000000009</c:v>
                </c:pt>
                <c:pt idx="11">
                  <c:v>0.66400000000000015</c:v>
                </c:pt>
                <c:pt idx="12">
                  <c:v>0.7240000000000002</c:v>
                </c:pt>
                <c:pt idx="13">
                  <c:v>0.78400000000000025</c:v>
                </c:pt>
                <c:pt idx="14">
                  <c:v>0.84400000000000031</c:v>
                </c:pt>
                <c:pt idx="15">
                  <c:v>0.90400000000000036</c:v>
                </c:pt>
                <c:pt idx="16">
                  <c:v>0.96400000000000041</c:v>
                </c:pt>
                <c:pt idx="17">
                  <c:v>1.0240000000000005</c:v>
                </c:pt>
                <c:pt idx="18">
                  <c:v>1.0840000000000005</c:v>
                </c:pt>
                <c:pt idx="19">
                  <c:v>1.1440000000000006</c:v>
                </c:pt>
                <c:pt idx="20">
                  <c:v>1.2040000000000006</c:v>
                </c:pt>
                <c:pt idx="21">
                  <c:v>1.2640000000000007</c:v>
                </c:pt>
                <c:pt idx="22">
                  <c:v>1.3240000000000007</c:v>
                </c:pt>
                <c:pt idx="23">
                  <c:v>1.3840000000000008</c:v>
                </c:pt>
                <c:pt idx="24">
                  <c:v>1.4440000000000008</c:v>
                </c:pt>
                <c:pt idx="25">
                  <c:v>1.5040000000000009</c:v>
                </c:pt>
                <c:pt idx="26">
                  <c:v>1.5640000000000009</c:v>
                </c:pt>
                <c:pt idx="27">
                  <c:v>1.624000000000001</c:v>
                </c:pt>
                <c:pt idx="28">
                  <c:v>1.6840000000000011</c:v>
                </c:pt>
                <c:pt idx="29">
                  <c:v>1.7440000000000011</c:v>
                </c:pt>
                <c:pt idx="30">
                  <c:v>1.8040000000000012</c:v>
                </c:pt>
                <c:pt idx="31">
                  <c:v>1.8640000000000012</c:v>
                </c:pt>
                <c:pt idx="32">
                  <c:v>1.9240000000000013</c:v>
                </c:pt>
                <c:pt idx="33">
                  <c:v>1.9840000000000013</c:v>
                </c:pt>
              </c:numCache>
            </c:numRef>
          </c:cat>
          <c:val>
            <c:numRef>
              <c:f>Sheet1!$B$28:$B$61</c:f>
              <c:numCache>
                <c:formatCode>General</c:formatCode>
                <c:ptCount val="34"/>
                <c:pt idx="0">
                  <c:v>0.9999599971771046</c:v>
                </c:pt>
                <c:pt idx="1">
                  <c:v>0.93512107734011285</c:v>
                </c:pt>
                <c:pt idx="2">
                  <c:v>0.87274607223713874</c:v>
                </c:pt>
                <c:pt idx="3">
                  <c:v>0.83567047721390031</c:v>
                </c:pt>
                <c:pt idx="4">
                  <c:v>0.81164032509187922</c:v>
                </c:pt>
                <c:pt idx="5">
                  <c:v>0.79495195363279125</c:v>
                </c:pt>
                <c:pt idx="6">
                  <c:v>0.78279612022429423</c:v>
                </c:pt>
                <c:pt idx="7">
                  <c:v>0.77363910904681688</c:v>
                </c:pt>
                <c:pt idx="8">
                  <c:v>0.76657162567045201</c:v>
                </c:pt>
                <c:pt idx="9">
                  <c:v>0.76101910422969965</c:v>
                </c:pt>
                <c:pt idx="10">
                  <c:v>0.75659987001271956</c:v>
                </c:pt>
                <c:pt idx="11">
                  <c:v>0.75305001612459388</c:v>
                </c:pt>
                <c:pt idx="12">
                  <c:v>0.75018099080820488</c:v>
                </c:pt>
                <c:pt idx="13">
                  <c:v>0.74785436299187624</c:v>
                </c:pt>
                <c:pt idx="14">
                  <c:v>0.74596613815678203</c:v>
                </c:pt>
                <c:pt idx="15">
                  <c:v>0.74443664392792097</c:v>
                </c:pt>
                <c:pt idx="16">
                  <c:v>0.74320379864668573</c:v>
                </c:pt>
                <c:pt idx="17">
                  <c:v>0.74221850773980902</c:v>
                </c:pt>
                <c:pt idx="18">
                  <c:v>0.74144143959024977</c:v>
                </c:pt>
                <c:pt idx="19">
                  <c:v>0.74084071983008881</c:v>
                </c:pt>
                <c:pt idx="20">
                  <c:v>0.74039025158468419</c:v>
                </c:pt>
                <c:pt idx="21">
                  <c:v>0.74006847131937337</c:v>
                </c:pt>
                <c:pt idx="22">
                  <c:v>0.73985741353216461</c:v>
                </c:pt>
                <c:pt idx="23">
                  <c:v>0.7397419981293627</c:v>
                </c:pt>
                <c:pt idx="24">
                  <c:v>0.73970948081785604</c:v>
                </c:pt>
                <c:pt idx="25">
                  <c:v>0.73974902449534108</c:v>
                </c:pt>
                <c:pt idx="26">
                  <c:v>0.73985136159073972</c:v>
                </c:pt>
                <c:pt idx="27">
                  <c:v>0.74000852556423558</c:v>
                </c:pt>
                <c:pt idx="28">
                  <c:v>0.74021363555974296</c:v>
                </c:pt>
                <c:pt idx="29">
                  <c:v>0.74046072231077265</c:v>
                </c:pt>
                <c:pt idx="30">
                  <c:v>0.74074458635698837</c:v>
                </c:pt>
                <c:pt idx="31">
                  <c:v>0.74106068178190831</c:v>
                </c:pt>
                <c:pt idx="32">
                  <c:v>0.74140502026801858</c:v>
                </c:pt>
                <c:pt idx="33">
                  <c:v>0.74177409144569995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Sheet1!$C$27</c:f>
              <c:strCache>
                <c:ptCount val="1"/>
                <c:pt idx="0">
                  <c:v>E/S=1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Sheet1!$A$28:$A$61</c:f>
              <c:numCache>
                <c:formatCode>0.000_);[Red]\(0.000\)</c:formatCode>
                <c:ptCount val="34"/>
                <c:pt idx="0">
                  <c:v>4.0000000000000001E-3</c:v>
                </c:pt>
                <c:pt idx="1">
                  <c:v>6.4000000000000001E-2</c:v>
                </c:pt>
                <c:pt idx="2">
                  <c:v>0.124</c:v>
                </c:pt>
                <c:pt idx="3">
                  <c:v>0.184</c:v>
                </c:pt>
                <c:pt idx="4">
                  <c:v>0.24399999999999999</c:v>
                </c:pt>
                <c:pt idx="5">
                  <c:v>0.30399999999999999</c:v>
                </c:pt>
                <c:pt idx="6">
                  <c:v>0.36399999999999999</c:v>
                </c:pt>
                <c:pt idx="7">
                  <c:v>0.42399999999999999</c:v>
                </c:pt>
                <c:pt idx="8">
                  <c:v>0.48399999999999999</c:v>
                </c:pt>
                <c:pt idx="9">
                  <c:v>0.54400000000000004</c:v>
                </c:pt>
                <c:pt idx="10">
                  <c:v>0.60400000000000009</c:v>
                </c:pt>
                <c:pt idx="11">
                  <c:v>0.66400000000000015</c:v>
                </c:pt>
                <c:pt idx="12">
                  <c:v>0.7240000000000002</c:v>
                </c:pt>
                <c:pt idx="13">
                  <c:v>0.78400000000000025</c:v>
                </c:pt>
                <c:pt idx="14">
                  <c:v>0.84400000000000031</c:v>
                </c:pt>
                <c:pt idx="15">
                  <c:v>0.90400000000000036</c:v>
                </c:pt>
                <c:pt idx="16">
                  <c:v>0.96400000000000041</c:v>
                </c:pt>
                <c:pt idx="17">
                  <c:v>1.0240000000000005</c:v>
                </c:pt>
                <c:pt idx="18">
                  <c:v>1.0840000000000005</c:v>
                </c:pt>
                <c:pt idx="19">
                  <c:v>1.1440000000000006</c:v>
                </c:pt>
                <c:pt idx="20">
                  <c:v>1.2040000000000006</c:v>
                </c:pt>
                <c:pt idx="21">
                  <c:v>1.2640000000000007</c:v>
                </c:pt>
                <c:pt idx="22">
                  <c:v>1.3240000000000007</c:v>
                </c:pt>
                <c:pt idx="23">
                  <c:v>1.3840000000000008</c:v>
                </c:pt>
                <c:pt idx="24">
                  <c:v>1.4440000000000008</c:v>
                </c:pt>
                <c:pt idx="25">
                  <c:v>1.5040000000000009</c:v>
                </c:pt>
                <c:pt idx="26">
                  <c:v>1.5640000000000009</c:v>
                </c:pt>
                <c:pt idx="27">
                  <c:v>1.624000000000001</c:v>
                </c:pt>
                <c:pt idx="28">
                  <c:v>1.6840000000000011</c:v>
                </c:pt>
                <c:pt idx="29">
                  <c:v>1.7440000000000011</c:v>
                </c:pt>
                <c:pt idx="30">
                  <c:v>1.8040000000000012</c:v>
                </c:pt>
                <c:pt idx="31">
                  <c:v>1.8640000000000012</c:v>
                </c:pt>
                <c:pt idx="32">
                  <c:v>1.9240000000000013</c:v>
                </c:pt>
                <c:pt idx="33">
                  <c:v>1.9840000000000013</c:v>
                </c:pt>
              </c:numCache>
            </c:numRef>
          </c:cat>
          <c:val>
            <c:numRef>
              <c:f>Sheet1!$C$28:$C$61</c:f>
              <c:numCache>
                <c:formatCode>General</c:formatCode>
                <c:ptCount val="34"/>
                <c:pt idx="0">
                  <c:v>0.50780089729407762</c:v>
                </c:pt>
                <c:pt idx="1">
                  <c:v>0.5309149074434325</c:v>
                </c:pt>
                <c:pt idx="2">
                  <c:v>0.54278962842733014</c:v>
                </c:pt>
                <c:pt idx="3">
                  <c:v>0.55187710874161944</c:v>
                </c:pt>
                <c:pt idx="4">
                  <c:v>0.55948480012505475</c:v>
                </c:pt>
                <c:pt idx="5">
                  <c:v>0.5661338659578441</c:v>
                </c:pt>
                <c:pt idx="6">
                  <c:v>0.57209541011074705</c:v>
                </c:pt>
                <c:pt idx="7">
                  <c:v>0.57753195306650695</c:v>
                </c:pt>
                <c:pt idx="8">
                  <c:v>0.58255009134961222</c:v>
                </c:pt>
                <c:pt idx="9">
                  <c:v>0.58722425664556455</c:v>
                </c:pt>
                <c:pt idx="10">
                  <c:v>0.59160887996667244</c:v>
                </c:pt>
                <c:pt idx="11">
                  <c:v>0.59574520871253167</c:v>
                </c:pt>
                <c:pt idx="12">
                  <c:v>0.59966539694079346</c:v>
                </c:pt>
                <c:pt idx="13">
                  <c:v>0.60339509446796435</c:v>
                </c:pt>
                <c:pt idx="14">
                  <c:v>0.6069551580495961</c:v>
                </c:pt>
                <c:pt idx="15">
                  <c:v>0.61036282332534963</c:v>
                </c:pt>
                <c:pt idx="16">
                  <c:v>0.61363253181470234</c:v>
                </c:pt>
                <c:pt idx="17">
                  <c:v>0.61677652955255746</c:v>
                </c:pt>
                <c:pt idx="18">
                  <c:v>0.61980531004988182</c:v>
                </c:pt>
                <c:pt idx="19">
                  <c:v>0.62272794840169443</c:v>
                </c:pt>
                <c:pt idx="20">
                  <c:v>0.62555235757414773</c:v>
                </c:pt>
                <c:pt idx="21">
                  <c:v>0.62828548795621053</c:v>
                </c:pt>
                <c:pt idx="22">
                  <c:v>0.63093348482242106</c:v>
                </c:pt>
                <c:pt idx="23">
                  <c:v>0.63350181408221862</c:v>
                </c:pt>
                <c:pt idx="24">
                  <c:v>0.63599536379635857</c:v>
                </c:pt>
                <c:pt idx="25">
                  <c:v>0.63841852694001466</c:v>
                </c:pt>
                <c:pt idx="26">
                  <c:v>0.64077526948468932</c:v>
                </c:pt>
                <c:pt idx="27">
                  <c:v>0.64306918686503478</c:v>
                </c:pt>
                <c:pt idx="28">
                  <c:v>0.64530355116708049</c:v>
                </c:pt>
                <c:pt idx="29">
                  <c:v>0.6474813508380971</c:v>
                </c:pt>
                <c:pt idx="30">
                  <c:v>0.64960532431930196</c:v>
                </c:pt>
                <c:pt idx="31">
                  <c:v>0.65167798870232718</c:v>
                </c:pt>
                <c:pt idx="32">
                  <c:v>0.65370166428199494</c:v>
                </c:pt>
                <c:pt idx="33">
                  <c:v>0.65567849570258252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Sheet1!$D$27</c:f>
              <c:strCache>
                <c:ptCount val="1"/>
                <c:pt idx="0">
                  <c:v>E/S=.8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Sheet1!$A$28:$A$61</c:f>
              <c:numCache>
                <c:formatCode>0.000_);[Red]\(0.000\)</c:formatCode>
                <c:ptCount val="34"/>
                <c:pt idx="0">
                  <c:v>4.0000000000000001E-3</c:v>
                </c:pt>
                <c:pt idx="1">
                  <c:v>6.4000000000000001E-2</c:v>
                </c:pt>
                <c:pt idx="2">
                  <c:v>0.124</c:v>
                </c:pt>
                <c:pt idx="3">
                  <c:v>0.184</c:v>
                </c:pt>
                <c:pt idx="4">
                  <c:v>0.24399999999999999</c:v>
                </c:pt>
                <c:pt idx="5">
                  <c:v>0.30399999999999999</c:v>
                </c:pt>
                <c:pt idx="6">
                  <c:v>0.36399999999999999</c:v>
                </c:pt>
                <c:pt idx="7">
                  <c:v>0.42399999999999999</c:v>
                </c:pt>
                <c:pt idx="8">
                  <c:v>0.48399999999999999</c:v>
                </c:pt>
                <c:pt idx="9">
                  <c:v>0.54400000000000004</c:v>
                </c:pt>
                <c:pt idx="10">
                  <c:v>0.60400000000000009</c:v>
                </c:pt>
                <c:pt idx="11">
                  <c:v>0.66400000000000015</c:v>
                </c:pt>
                <c:pt idx="12">
                  <c:v>0.7240000000000002</c:v>
                </c:pt>
                <c:pt idx="13">
                  <c:v>0.78400000000000025</c:v>
                </c:pt>
                <c:pt idx="14">
                  <c:v>0.84400000000000031</c:v>
                </c:pt>
                <c:pt idx="15">
                  <c:v>0.90400000000000036</c:v>
                </c:pt>
                <c:pt idx="16">
                  <c:v>0.96400000000000041</c:v>
                </c:pt>
                <c:pt idx="17">
                  <c:v>1.0240000000000005</c:v>
                </c:pt>
                <c:pt idx="18">
                  <c:v>1.0840000000000005</c:v>
                </c:pt>
                <c:pt idx="19">
                  <c:v>1.1440000000000006</c:v>
                </c:pt>
                <c:pt idx="20">
                  <c:v>1.2040000000000006</c:v>
                </c:pt>
                <c:pt idx="21">
                  <c:v>1.2640000000000007</c:v>
                </c:pt>
                <c:pt idx="22">
                  <c:v>1.3240000000000007</c:v>
                </c:pt>
                <c:pt idx="23">
                  <c:v>1.3840000000000008</c:v>
                </c:pt>
                <c:pt idx="24">
                  <c:v>1.4440000000000008</c:v>
                </c:pt>
                <c:pt idx="25">
                  <c:v>1.5040000000000009</c:v>
                </c:pt>
                <c:pt idx="26">
                  <c:v>1.5640000000000009</c:v>
                </c:pt>
                <c:pt idx="27">
                  <c:v>1.624000000000001</c:v>
                </c:pt>
                <c:pt idx="28">
                  <c:v>1.6840000000000011</c:v>
                </c:pt>
                <c:pt idx="29">
                  <c:v>1.7440000000000011</c:v>
                </c:pt>
                <c:pt idx="30">
                  <c:v>1.8040000000000012</c:v>
                </c:pt>
                <c:pt idx="31">
                  <c:v>1.8640000000000012</c:v>
                </c:pt>
                <c:pt idx="32">
                  <c:v>1.9240000000000013</c:v>
                </c:pt>
                <c:pt idx="33">
                  <c:v>1.9840000000000013</c:v>
                </c:pt>
              </c:numCache>
            </c:numRef>
          </c:cat>
          <c:val>
            <c:numRef>
              <c:f>Sheet1!$D$28:$D$61</c:f>
              <c:numCache>
                <c:formatCode>General</c:formatCode>
                <c:ptCount val="34"/>
                <c:pt idx="0">
                  <c:v>9.8339648578288091E-13</c:v>
                </c:pt>
                <c:pt idx="1">
                  <c:v>4.5899323007771303E-2</c:v>
                </c:pt>
                <c:pt idx="2">
                  <c:v>0.12323668565964914</c:v>
                </c:pt>
                <c:pt idx="3">
                  <c:v>0.18175314513968122</c:v>
                </c:pt>
                <c:pt idx="4">
                  <c:v>0.22596898933793669</c:v>
                </c:pt>
                <c:pt idx="5">
                  <c:v>0.26077867976863811</c:v>
                </c:pt>
                <c:pt idx="6">
                  <c:v>0.28918562890332061</c:v>
                </c:pt>
                <c:pt idx="7">
                  <c:v>0.31303228581838871</c:v>
                </c:pt>
                <c:pt idx="8">
                  <c:v>0.33349953558159617</c:v>
                </c:pt>
                <c:pt idx="9">
                  <c:v>0.35137886344415292</c:v>
                </c:pt>
                <c:pt idx="10">
                  <c:v>0.36722195896417742</c:v>
                </c:pt>
                <c:pt idx="11">
                  <c:v>0.38142639255246347</c:v>
                </c:pt>
                <c:pt idx="12">
                  <c:v>0.39428687982012917</c:v>
                </c:pt>
                <c:pt idx="13">
                  <c:v>0.40602721935266212</c:v>
                </c:pt>
                <c:pt idx="14">
                  <c:v>0.41682091515759934</c:v>
                </c:pt>
                <c:pt idx="15">
                  <c:v>0.42680491782637769</c:v>
                </c:pt>
                <c:pt idx="16">
                  <c:v>0.43608903663194509</c:v>
                </c:pt>
                <c:pt idx="17">
                  <c:v>0.4447625449864086</c:v>
                </c:pt>
                <c:pt idx="18">
                  <c:v>0.4528989169992988</c:v>
                </c:pt>
                <c:pt idx="19">
                  <c:v>0.46055928957758863</c:v>
                </c:pt>
                <c:pt idx="20">
                  <c:v>0.46779503672376088</c:v>
                </c:pt>
                <c:pt idx="21">
                  <c:v>0.47464971342882434</c:v>
                </c:pt>
                <c:pt idx="22">
                  <c:v>0.48116054412935172</c:v>
                </c:pt>
                <c:pt idx="23">
                  <c:v>0.48735957694009951</c:v>
                </c:pt>
                <c:pt idx="24">
                  <c:v>0.49327458909128108</c:v>
                </c:pt>
                <c:pt idx="25">
                  <c:v>0.49892980473415821</c:v>
                </c:pt>
                <c:pt idx="26">
                  <c:v>0.50434646954061191</c:v>
                </c:pt>
                <c:pt idx="27">
                  <c:v>0.50954331479467996</c:v>
                </c:pt>
                <c:pt idx="28">
                  <c:v>0.5145369353376994</c:v>
                </c:pt>
                <c:pt idx="29">
                  <c:v>0.51934209972364942</c:v>
                </c:pt>
                <c:pt idx="30">
                  <c:v>0.52397200656192922</c:v>
                </c:pt>
                <c:pt idx="31">
                  <c:v>0.52843849779429442</c:v>
                </c:pt>
                <c:pt idx="32">
                  <c:v>0.5327522372440785</c:v>
                </c:pt>
                <c:pt idx="33">
                  <c:v>0.53692286096209518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748576"/>
        <c:axId val="397748016"/>
      </c:lineChart>
      <c:catAx>
        <c:axId val="397748576"/>
        <c:scaling>
          <c:orientation val="maxMin"/>
        </c:scaling>
        <c:delete val="0"/>
        <c:axPos val="b"/>
        <c:numFmt formatCode="0.000_);[Red]\(0.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7748016"/>
        <c:crosses val="autoZero"/>
        <c:auto val="1"/>
        <c:lblAlgn val="ctr"/>
        <c:lblOffset val="100"/>
        <c:noMultiLvlLbl val="0"/>
      </c:catAx>
      <c:valAx>
        <c:axId val="39774801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7748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D4" max="1000" page="10" val="50"/>
</file>

<file path=xl/ctrlProps/ctrlProp2.xml><?xml version="1.0" encoding="utf-8"?>
<formControlPr xmlns="http://schemas.microsoft.com/office/spreadsheetml/2009/9/main" objectType="Spin" dx="22" fmlaLink="D5" max="20" page="10"/>
</file>

<file path=xl/ctrlProps/ctrlProp3.xml><?xml version="1.0" encoding="utf-8"?>
<formControlPr xmlns="http://schemas.microsoft.com/office/spreadsheetml/2009/9/main" objectType="Spin" dx="22" fmlaLink="D7" max="1000" page="10" val="50"/>
</file>

<file path=xl/ctrlProps/ctrlProp4.xml><?xml version="1.0" encoding="utf-8"?>
<formControlPr xmlns="http://schemas.microsoft.com/office/spreadsheetml/2009/9/main" objectType="Spin" dx="22" fmlaLink="D8" max="20" page="10" val="4"/>
</file>

<file path=xl/ctrlProps/ctrlProp5.xml><?xml version="1.0" encoding="utf-8"?>
<formControlPr xmlns="http://schemas.microsoft.com/office/spreadsheetml/2009/9/main" objectType="Spin" dx="22" fmlaLink="D9" max="1" page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3</xdr:row>
          <xdr:rowOff>28575</xdr:rowOff>
        </xdr:from>
        <xdr:to>
          <xdr:col>2</xdr:col>
          <xdr:colOff>1190625</xdr:colOff>
          <xdr:row>3</xdr:row>
          <xdr:rowOff>171450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4</xdr:row>
          <xdr:rowOff>38100</xdr:rowOff>
        </xdr:from>
        <xdr:to>
          <xdr:col>2</xdr:col>
          <xdr:colOff>1190625</xdr:colOff>
          <xdr:row>4</xdr:row>
          <xdr:rowOff>180975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6</xdr:row>
          <xdr:rowOff>47625</xdr:rowOff>
        </xdr:from>
        <xdr:to>
          <xdr:col>2</xdr:col>
          <xdr:colOff>1190625</xdr:colOff>
          <xdr:row>6</xdr:row>
          <xdr:rowOff>190500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7</xdr:row>
          <xdr:rowOff>47625</xdr:rowOff>
        </xdr:from>
        <xdr:to>
          <xdr:col>2</xdr:col>
          <xdr:colOff>1190625</xdr:colOff>
          <xdr:row>7</xdr:row>
          <xdr:rowOff>200025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8</xdr:row>
          <xdr:rowOff>57150</xdr:rowOff>
        </xdr:from>
        <xdr:to>
          <xdr:col>2</xdr:col>
          <xdr:colOff>1190625</xdr:colOff>
          <xdr:row>8</xdr:row>
          <xdr:rowOff>200025</xdr:rowOff>
        </xdr:to>
        <xdr:sp macro="" textlink="">
          <xdr:nvSpPr>
            <xdr:cNvPr id="1030" name="Spinner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447675</xdr:colOff>
      <xdr:row>3</xdr:row>
      <xdr:rowOff>76200</xdr:rowOff>
    </xdr:from>
    <xdr:to>
      <xdr:col>12</xdr:col>
      <xdr:colOff>76200</xdr:colOff>
      <xdr:row>20</xdr:row>
      <xdr:rowOff>171450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ModelingWithExcel-OptionPrice-Volatil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A29">
            <v>0.04</v>
          </cell>
          <cell r="B29">
            <v>2.9878077149927175E-46</v>
          </cell>
        </row>
        <row r="30">
          <cell r="A30">
            <v>7.0000000000000007E-2</v>
          </cell>
          <cell r="B30">
            <v>5.4849852788637225E-17</v>
          </cell>
        </row>
        <row r="31">
          <cell r="A31">
            <v>0.1</v>
          </cell>
          <cell r="B31">
            <v>1.7557917836846126E-9</v>
          </cell>
        </row>
        <row r="32">
          <cell r="A32">
            <v>0.13</v>
          </cell>
          <cell r="B32">
            <v>2.1512930095596901E-6</v>
          </cell>
        </row>
        <row r="33">
          <cell r="A33">
            <v>0.16</v>
          </cell>
          <cell r="B33">
            <v>8.7374195594293672E-5</v>
          </cell>
        </row>
        <row r="34">
          <cell r="A34">
            <v>0.19</v>
          </cell>
          <cell r="B34">
            <v>8.0935505681582059E-4</v>
          </cell>
        </row>
        <row r="35">
          <cell r="A35">
            <v>0.22</v>
          </cell>
          <cell r="B35">
            <v>3.528596120855057E-3</v>
          </cell>
        </row>
        <row r="36">
          <cell r="A36">
            <v>0.25</v>
          </cell>
          <cell r="B36">
            <v>1.0013424788631153E-2</v>
          </cell>
        </row>
        <row r="37">
          <cell r="A37">
            <v>0.28000000000000003</v>
          </cell>
          <cell r="B37">
            <v>2.1792600054311551E-2</v>
          </cell>
        </row>
        <row r="38">
          <cell r="A38">
            <v>0.31000000000000005</v>
          </cell>
          <cell r="B38">
            <v>3.9832632769640663E-2</v>
          </cell>
        </row>
        <row r="39">
          <cell r="A39">
            <v>0.34000000000000008</v>
          </cell>
          <cell r="B39">
            <v>6.4538976406213089E-2</v>
          </cell>
        </row>
        <row r="40">
          <cell r="A40">
            <v>0.37000000000000011</v>
          </cell>
          <cell r="B40">
            <v>9.5895183414732355E-2</v>
          </cell>
        </row>
        <row r="41">
          <cell r="A41">
            <v>0.40000000000000013</v>
          </cell>
          <cell r="B41">
            <v>0.13361634936423727</v>
          </cell>
        </row>
        <row r="42">
          <cell r="A42">
            <v>0.43000000000000016</v>
          </cell>
          <cell r="B42">
            <v>0.17727049834607556</v>
          </cell>
        </row>
        <row r="43">
          <cell r="A43">
            <v>0.46000000000000019</v>
          </cell>
          <cell r="B43">
            <v>0.22636145703083743</v>
          </cell>
        </row>
        <row r="44">
          <cell r="A44">
            <v>0.49000000000000021</v>
          </cell>
          <cell r="B44">
            <v>0.2803804515704349</v>
          </cell>
        </row>
        <row r="45">
          <cell r="A45">
            <v>0.52000000000000024</v>
          </cell>
          <cell r="B45">
            <v>0.33883577334452619</v>
          </cell>
        </row>
        <row r="46">
          <cell r="A46">
            <v>0.55000000000000027</v>
          </cell>
          <cell r="B46">
            <v>0.40126822764817849</v>
          </cell>
        </row>
        <row r="47">
          <cell r="A47">
            <v>0.58000000000000029</v>
          </cell>
          <cell r="B47">
            <v>0.46725784312154994</v>
          </cell>
        </row>
        <row r="48">
          <cell r="A48">
            <v>0.61000000000000032</v>
          </cell>
          <cell r="B48">
            <v>0.53642545473608649</v>
          </cell>
        </row>
        <row r="49">
          <cell r="A49">
            <v>0.64000000000000035</v>
          </cell>
          <cell r="B49">
            <v>0.6084314403158948</v>
          </cell>
        </row>
        <row r="50">
          <cell r="A50">
            <v>0.67000000000000037</v>
          </cell>
          <cell r="B50">
            <v>0.68297300436714403</v>
          </cell>
        </row>
        <row r="51">
          <cell r="A51">
            <v>0.7000000000000004</v>
          </cell>
          <cell r="B51">
            <v>0.75978083695845511</v>
          </cell>
        </row>
        <row r="52">
          <cell r="A52">
            <v>0.73000000000000043</v>
          </cell>
          <cell r="B52">
            <v>0.8386156230420001</v>
          </cell>
        </row>
        <row r="53">
          <cell r="A53">
            <v>0.76000000000000045</v>
          </cell>
          <cell r="B53">
            <v>0.9192646624984393</v>
          </cell>
        </row>
        <row r="54">
          <cell r="A54">
            <v>0.79000000000000048</v>
          </cell>
          <cell r="B54">
            <v>1.0015387322527771</v>
          </cell>
        </row>
        <row r="55">
          <cell r="A55">
            <v>0.82000000000000051</v>
          </cell>
          <cell r="B55">
            <v>1.085269246159597</v>
          </cell>
        </row>
        <row r="56">
          <cell r="A56">
            <v>0.85000000000000053</v>
          </cell>
          <cell r="B56">
            <v>1.1703057252691194</v>
          </cell>
        </row>
        <row r="57">
          <cell r="A57">
            <v>0.88000000000000056</v>
          </cell>
          <cell r="B57">
            <v>1.2565135676644124</v>
          </cell>
        </row>
        <row r="58">
          <cell r="A58">
            <v>0.91000000000000059</v>
          </cell>
          <cell r="B58">
            <v>1.3437720953524055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activeCell="D11" sqref="D11"/>
    </sheetView>
  </sheetViews>
  <sheetFormatPr defaultRowHeight="15" x14ac:dyDescent="0.25"/>
  <cols>
    <col min="1" max="1" width="27.75" customWidth="1"/>
    <col min="2" max="2" width="15.75" customWidth="1"/>
    <col min="3" max="3" width="16.125" customWidth="1"/>
    <col min="6" max="6" width="15" bestFit="1" customWidth="1"/>
    <col min="7" max="7" width="12" customWidth="1"/>
    <col min="8" max="8" width="11.5" customWidth="1"/>
    <col min="11" max="11" width="19.375" bestFit="1" customWidth="1"/>
  </cols>
  <sheetData>
    <row r="1" spans="1:11" ht="23.25" x14ac:dyDescent="0.25">
      <c r="A1" s="1" t="s">
        <v>6</v>
      </c>
      <c r="B1" s="2"/>
      <c r="C1" s="2"/>
      <c r="D1" s="2"/>
      <c r="E1" s="2"/>
      <c r="F1" s="2"/>
    </row>
    <row r="2" spans="1:11" x14ac:dyDescent="0.25">
      <c r="H2" s="19" t="str">
        <f>IF(B9=1,"Call","Put")&amp;" Option"</f>
        <v>Call Option</v>
      </c>
      <c r="I2" s="19"/>
      <c r="J2" s="19"/>
      <c r="K2" s="19"/>
    </row>
    <row r="3" spans="1:11" x14ac:dyDescent="0.25">
      <c r="A3" t="s">
        <v>7</v>
      </c>
      <c r="B3" s="11">
        <v>1</v>
      </c>
      <c r="H3" s="19"/>
      <c r="I3" s="19"/>
      <c r="J3" s="19"/>
      <c r="K3" s="19"/>
    </row>
    <row r="4" spans="1:11" x14ac:dyDescent="0.25">
      <c r="A4" t="s">
        <v>9</v>
      </c>
      <c r="B4">
        <f>D4</f>
        <v>50</v>
      </c>
      <c r="D4" s="3">
        <v>50</v>
      </c>
    </row>
    <row r="5" spans="1:11" x14ac:dyDescent="0.25">
      <c r="A5" t="s">
        <v>0</v>
      </c>
      <c r="B5" s="4">
        <f>D5/100</f>
        <v>0.01</v>
      </c>
      <c r="D5" s="3">
        <v>1</v>
      </c>
    </row>
    <row r="6" spans="1:11" x14ac:dyDescent="0.25">
      <c r="A6" t="s">
        <v>1</v>
      </c>
      <c r="B6" s="11">
        <v>0.5</v>
      </c>
    </row>
    <row r="7" spans="1:11" x14ac:dyDescent="0.25">
      <c r="A7" t="s">
        <v>8</v>
      </c>
      <c r="B7" s="4">
        <f>D7/100</f>
        <v>0.5</v>
      </c>
      <c r="D7" s="3">
        <v>50</v>
      </c>
    </row>
    <row r="8" spans="1:11" x14ac:dyDescent="0.25">
      <c r="A8" t="s">
        <v>2</v>
      </c>
      <c r="B8" s="4">
        <f>D8/100</f>
        <v>0.04</v>
      </c>
      <c r="D8" s="3">
        <v>4</v>
      </c>
    </row>
    <row r="9" spans="1:11" x14ac:dyDescent="0.25">
      <c r="A9" t="s">
        <v>3</v>
      </c>
      <c r="B9" s="5">
        <f>D9</f>
        <v>1</v>
      </c>
      <c r="D9" s="3">
        <v>1</v>
      </c>
    </row>
    <row r="11" spans="1:11" x14ac:dyDescent="0.25">
      <c r="A11" t="s">
        <v>7</v>
      </c>
    </row>
    <row r="12" spans="1:11" x14ac:dyDescent="0.25">
      <c r="A12" t="s">
        <v>19</v>
      </c>
      <c r="B12" s="11">
        <v>1.2</v>
      </c>
    </row>
    <row r="13" spans="1:11" x14ac:dyDescent="0.25">
      <c r="A13" t="s">
        <v>20</v>
      </c>
      <c r="B13" s="11">
        <v>1</v>
      </c>
    </row>
    <row r="14" spans="1:11" x14ac:dyDescent="0.25">
      <c r="A14" t="s">
        <v>21</v>
      </c>
      <c r="B14" s="11">
        <v>0.8</v>
      </c>
      <c r="D14" s="6" t="s">
        <v>4</v>
      </c>
      <c r="E14" s="7">
        <f>(LN($B$3)+(rr-q+(sig^2)/2)*T)/(sig*SQRT(T))</f>
        <v>0.21920310216782971</v>
      </c>
    </row>
    <row r="15" spans="1:11" x14ac:dyDescent="0.25">
      <c r="D15" s="7" t="s">
        <v>5</v>
      </c>
      <c r="E15" s="7">
        <f>E14-sig*SQRT(T)</f>
        <v>-0.13435028842544408</v>
      </c>
    </row>
    <row r="17" spans="1:14" x14ac:dyDescent="0.25">
      <c r="A17" t="s">
        <v>10</v>
      </c>
      <c r="B17" s="11">
        <v>4.0000000000000001E-3</v>
      </c>
    </row>
    <row r="18" spans="1:14" x14ac:dyDescent="0.25">
      <c r="A18" t="s">
        <v>11</v>
      </c>
      <c r="B18" s="11">
        <v>0.06</v>
      </c>
    </row>
    <row r="20" spans="1:14" x14ac:dyDescent="0.25">
      <c r="A20" t="s">
        <v>12</v>
      </c>
      <c r="B20">
        <f>EXP(-q*T)*_xlfn.NORM.S.DIST(E14,TRUE)</f>
        <v>0.58382763228128542</v>
      </c>
    </row>
    <row r="21" spans="1:14" x14ac:dyDescent="0.25">
      <c r="A21" t="s">
        <v>13</v>
      </c>
      <c r="B21">
        <f>EXP(-q*T)*(_xlfn.NORM.S.DIST(E14,TRUE)-1)</f>
        <v>-0.4111848469113969</v>
      </c>
    </row>
    <row r="23" spans="1:14" x14ac:dyDescent="0.25">
      <c r="A23" t="s">
        <v>14</v>
      </c>
      <c r="B23">
        <f>$B$3*S</f>
        <v>50</v>
      </c>
    </row>
    <row r="26" spans="1:14" s="9" customFormat="1" x14ac:dyDescent="0.25">
      <c r="F26" s="15"/>
      <c r="G26" s="16" t="s">
        <v>12</v>
      </c>
      <c r="H26" s="16"/>
      <c r="I26" s="16"/>
      <c r="K26" s="15"/>
      <c r="L26" s="16" t="s">
        <v>13</v>
      </c>
      <c r="M26" s="16"/>
      <c r="N26" s="16"/>
    </row>
    <row r="27" spans="1:14" s="9" customFormat="1" x14ac:dyDescent="0.25">
      <c r="A27" s="14" t="s">
        <v>15</v>
      </c>
      <c r="B27" s="14" t="s">
        <v>16</v>
      </c>
      <c r="C27" s="14" t="s">
        <v>17</v>
      </c>
      <c r="D27" s="14" t="s">
        <v>18</v>
      </c>
      <c r="F27" s="18">
        <f>B20</f>
        <v>0.58382763228128542</v>
      </c>
      <c r="G27" s="17">
        <v>1.2</v>
      </c>
      <c r="H27" s="17">
        <v>1</v>
      </c>
      <c r="I27" s="15">
        <v>0.8</v>
      </c>
      <c r="K27" s="18">
        <f>B21</f>
        <v>-0.4111848469113969</v>
      </c>
      <c r="L27" s="15">
        <v>1.2</v>
      </c>
      <c r="M27" s="15">
        <v>1</v>
      </c>
      <c r="N27" s="15">
        <v>0.8</v>
      </c>
    </row>
    <row r="28" spans="1:14" x14ac:dyDescent="0.25">
      <c r="A28" s="12">
        <f>$B$17</f>
        <v>4.0000000000000001E-3</v>
      </c>
      <c r="B28" s="9">
        <f>IF($B$9=1,G28,L28)</f>
        <v>0.9999599971771046</v>
      </c>
      <c r="C28" s="9">
        <f t="shared" ref="C28:D28" si="0">IF($B$9=1,H28,M28)</f>
        <v>0.50780089729407762</v>
      </c>
      <c r="D28" s="9">
        <f t="shared" si="0"/>
        <v>9.8339648578288091E-13</v>
      </c>
      <c r="F28">
        <f>A28</f>
        <v>4.0000000000000001E-3</v>
      </c>
      <c r="G28" s="8">
        <f t="dataTable" ref="G28:I61" dt2D="1" dtr="1" r1="B3" r2="B6"/>
        <v>0.9999599971771046</v>
      </c>
      <c r="H28" s="8">
        <v>0.50780089729407762</v>
      </c>
      <c r="I28">
        <v>9.8339648578288091E-13</v>
      </c>
      <c r="K28" s="13">
        <f>A28</f>
        <v>4.0000000000000001E-3</v>
      </c>
      <c r="L28">
        <f t="dataTable" ref="L28:N61" dt2D="1" dtr="1" r1="B3" r2="B6" ca="1"/>
        <v>-3.6228847357773578E-9</v>
      </c>
      <c r="M28">
        <v>-0.4921591035059118</v>
      </c>
      <c r="N28">
        <v>-0.99996000079900593</v>
      </c>
    </row>
    <row r="29" spans="1:14" x14ac:dyDescent="0.25">
      <c r="A29" s="13">
        <f>A28+$B$18</f>
        <v>6.4000000000000001E-2</v>
      </c>
      <c r="B29" s="9">
        <f t="shared" ref="B29:B61" si="1">IF($B$9=1,G29,L29)</f>
        <v>0.93512107734011285</v>
      </c>
      <c r="C29" s="9">
        <f t="shared" ref="C29:C61" si="2">IF($B$9=1,H29,M29)</f>
        <v>0.5309149074434325</v>
      </c>
      <c r="D29" s="9">
        <f t="shared" ref="D29:D61" si="3">IF($B$9=1,I29,N29)</f>
        <v>4.5899323007771303E-2</v>
      </c>
      <c r="F29">
        <f>A29</f>
        <v>6.4000000000000001E-2</v>
      </c>
      <c r="G29" s="10">
        <v>0.93512107734011285</v>
      </c>
      <c r="H29" s="10">
        <v>0.5309149074434325</v>
      </c>
      <c r="I29">
        <v>4.5899323007771303E-2</v>
      </c>
      <c r="K29" s="13">
        <f t="shared" ref="K29:K61" si="4">A29</f>
        <v>6.4000000000000001E-2</v>
      </c>
      <c r="L29">
        <v>-6.4239127416203523E-2</v>
      </c>
      <c r="M29">
        <v>-0.46844529731288387</v>
      </c>
      <c r="N29">
        <v>-0.95346088174854504</v>
      </c>
    </row>
    <row r="30" spans="1:14" x14ac:dyDescent="0.25">
      <c r="A30" s="13">
        <f t="shared" ref="A30:A61" si="5">A29+$B$18</f>
        <v>0.124</v>
      </c>
      <c r="B30" s="9">
        <f t="shared" si="1"/>
        <v>0.87274607223713874</v>
      </c>
      <c r="C30" s="9">
        <f t="shared" si="2"/>
        <v>0.54278962842733014</v>
      </c>
      <c r="D30" s="9">
        <f t="shared" si="3"/>
        <v>0.12323668565964914</v>
      </c>
      <c r="F30">
        <f>A30</f>
        <v>0.124</v>
      </c>
      <c r="G30" s="10">
        <v>0.87274607223713874</v>
      </c>
      <c r="H30" s="10">
        <v>0.54278962842733014</v>
      </c>
      <c r="I30">
        <v>0.12323668565964914</v>
      </c>
      <c r="K30" s="13">
        <f t="shared" si="4"/>
        <v>0.124</v>
      </c>
      <c r="L30">
        <v>-0.1260146962451891</v>
      </c>
      <c r="M30">
        <v>-0.45597114005499773</v>
      </c>
      <c r="N30">
        <v>-0.87552408282267868</v>
      </c>
    </row>
    <row r="31" spans="1:14" x14ac:dyDescent="0.25">
      <c r="A31" s="13">
        <f t="shared" si="5"/>
        <v>0.184</v>
      </c>
      <c r="B31" s="9">
        <f t="shared" si="1"/>
        <v>0.83567047721390031</v>
      </c>
      <c r="C31" s="9">
        <f t="shared" si="2"/>
        <v>0.55187710874161944</v>
      </c>
      <c r="D31" s="9">
        <f t="shared" si="3"/>
        <v>0.18175314513968122</v>
      </c>
      <c r="F31">
        <f>A31</f>
        <v>0.184</v>
      </c>
      <c r="G31" s="10">
        <v>0.83567047721390031</v>
      </c>
      <c r="H31" s="10">
        <v>0.55187710874161944</v>
      </c>
      <c r="I31">
        <v>0.18175314513968122</v>
      </c>
      <c r="K31" s="13">
        <f t="shared" si="4"/>
        <v>0.184</v>
      </c>
      <c r="L31">
        <v>-0.16249121454832646</v>
      </c>
      <c r="M31">
        <v>-0.44628458302060736</v>
      </c>
      <c r="N31">
        <v>-0.81640854662254569</v>
      </c>
    </row>
    <row r="32" spans="1:14" x14ac:dyDescent="0.25">
      <c r="A32" s="13">
        <f t="shared" si="5"/>
        <v>0.24399999999999999</v>
      </c>
      <c r="B32" s="9">
        <f t="shared" si="1"/>
        <v>0.81164032509187922</v>
      </c>
      <c r="C32" s="9">
        <f t="shared" si="2"/>
        <v>0.55948480012505475</v>
      </c>
      <c r="D32" s="9">
        <f t="shared" si="3"/>
        <v>0.22596898933793669</v>
      </c>
      <c r="F32">
        <f t="shared" ref="F32:F61" si="6">A32</f>
        <v>0.24399999999999999</v>
      </c>
      <c r="G32" s="10">
        <v>0.81164032509187922</v>
      </c>
      <c r="H32" s="10">
        <v>0.55948480012505475</v>
      </c>
      <c r="I32">
        <v>0.22596898933793669</v>
      </c>
      <c r="K32" s="13">
        <f t="shared" si="4"/>
        <v>0.24399999999999999</v>
      </c>
      <c r="L32">
        <v>-0.18592264928846625</v>
      </c>
      <c r="M32">
        <v>-0.43807817425529066</v>
      </c>
      <c r="N32">
        <v>-0.77159398504240873</v>
      </c>
    </row>
    <row r="33" spans="1:14" x14ac:dyDescent="0.25">
      <c r="A33" s="13">
        <f t="shared" si="5"/>
        <v>0.30399999999999999</v>
      </c>
      <c r="B33" s="9">
        <f t="shared" si="1"/>
        <v>0.79495195363279125</v>
      </c>
      <c r="C33" s="9">
        <f t="shared" si="2"/>
        <v>0.5661338659578441</v>
      </c>
      <c r="D33" s="9">
        <f t="shared" si="3"/>
        <v>0.26077867976863811</v>
      </c>
      <c r="F33">
        <f t="shared" si="6"/>
        <v>0.30399999999999999</v>
      </c>
      <c r="G33" s="10">
        <v>0.79495195363279125</v>
      </c>
      <c r="H33" s="10">
        <v>0.5661338659578441</v>
      </c>
      <c r="I33">
        <v>0.26077867976863811</v>
      </c>
      <c r="K33" s="13">
        <f t="shared" si="4"/>
        <v>0.30399999999999999</v>
      </c>
      <c r="L33">
        <v>-0.20201266248835456</v>
      </c>
      <c r="M33">
        <v>-0.4308307501633018</v>
      </c>
      <c r="N33">
        <v>-0.73618593635250784</v>
      </c>
    </row>
    <row r="34" spans="1:14" x14ac:dyDescent="0.25">
      <c r="A34" s="13">
        <f t="shared" si="5"/>
        <v>0.36399999999999999</v>
      </c>
      <c r="B34" s="9">
        <f t="shared" si="1"/>
        <v>0.78279612022429423</v>
      </c>
      <c r="C34" s="9">
        <f t="shared" si="2"/>
        <v>0.57209541011074705</v>
      </c>
      <c r="D34" s="9">
        <f t="shared" si="3"/>
        <v>0.28918562890332061</v>
      </c>
      <c r="F34">
        <f t="shared" si="6"/>
        <v>0.36399999999999999</v>
      </c>
      <c r="G34" s="10">
        <v>0.78279612022429423</v>
      </c>
      <c r="H34" s="10">
        <v>0.57209541011074705</v>
      </c>
      <c r="I34">
        <v>0.28918562890332061</v>
      </c>
      <c r="K34" s="13">
        <f t="shared" si="4"/>
        <v>0.36399999999999999</v>
      </c>
      <c r="L34">
        <v>-0.21357049654492444</v>
      </c>
      <c r="M34">
        <v>-0.42427120665847168</v>
      </c>
      <c r="N34">
        <v>-0.70718098786589811</v>
      </c>
    </row>
    <row r="35" spans="1:14" x14ac:dyDescent="0.25">
      <c r="A35" s="13">
        <f t="shared" si="5"/>
        <v>0.42399999999999999</v>
      </c>
      <c r="B35" s="9">
        <f t="shared" si="1"/>
        <v>0.77363910904681688</v>
      </c>
      <c r="C35" s="9">
        <f t="shared" si="2"/>
        <v>0.57753195306650695</v>
      </c>
      <c r="D35" s="9">
        <f t="shared" si="3"/>
        <v>0.31303228581838871</v>
      </c>
      <c r="F35">
        <f t="shared" si="6"/>
        <v>0.42399999999999999</v>
      </c>
      <c r="G35" s="10">
        <v>0.77363910904681688</v>
      </c>
      <c r="H35" s="10">
        <v>0.57753195306650695</v>
      </c>
      <c r="I35">
        <v>0.31303228581838871</v>
      </c>
      <c r="K35" s="13">
        <f t="shared" si="4"/>
        <v>0.42399999999999999</v>
      </c>
      <c r="L35">
        <v>-0.22212986706246754</v>
      </c>
      <c r="M35">
        <v>-0.41823702304277738</v>
      </c>
      <c r="N35">
        <v>-0.68273669029089568</v>
      </c>
    </row>
    <row r="36" spans="1:14" x14ac:dyDescent="0.25">
      <c r="A36" s="13">
        <f t="shared" si="5"/>
        <v>0.48399999999999999</v>
      </c>
      <c r="B36" s="9">
        <f t="shared" si="1"/>
        <v>0.76657162567045201</v>
      </c>
      <c r="C36" s="9">
        <f t="shared" si="2"/>
        <v>0.58255009134961222</v>
      </c>
      <c r="D36" s="9">
        <f t="shared" si="3"/>
        <v>0.33349953558159617</v>
      </c>
      <c r="F36">
        <f t="shared" si="6"/>
        <v>0.48399999999999999</v>
      </c>
      <c r="G36" s="10">
        <v>0.76657162567045201</v>
      </c>
      <c r="H36" s="10">
        <v>0.58255009134961222</v>
      </c>
      <c r="I36">
        <v>0.33349953558159617</v>
      </c>
      <c r="K36" s="13">
        <f t="shared" si="4"/>
        <v>0.48399999999999999</v>
      </c>
      <c r="L36">
        <v>-0.22860006825574025</v>
      </c>
      <c r="M36">
        <v>-0.41262160257657998</v>
      </c>
      <c r="N36">
        <v>-0.66167215834459603</v>
      </c>
    </row>
    <row r="37" spans="1:14" x14ac:dyDescent="0.25">
      <c r="A37" s="13">
        <f t="shared" si="5"/>
        <v>0.54400000000000004</v>
      </c>
      <c r="B37" s="9">
        <f t="shared" si="1"/>
        <v>0.76101910422969965</v>
      </c>
      <c r="C37" s="9">
        <f t="shared" si="2"/>
        <v>0.58722425664556455</v>
      </c>
      <c r="D37" s="9">
        <f t="shared" si="3"/>
        <v>0.35137886344415292</v>
      </c>
      <c r="F37">
        <f t="shared" si="6"/>
        <v>0.54400000000000004</v>
      </c>
      <c r="G37" s="10">
        <v>0.76101910422969965</v>
      </c>
      <c r="H37" s="10">
        <v>0.58722425664556455</v>
      </c>
      <c r="I37">
        <v>0.35137886344415292</v>
      </c>
      <c r="K37" s="13">
        <f t="shared" si="4"/>
        <v>0.54400000000000004</v>
      </c>
      <c r="L37">
        <v>-0.23355566577522094</v>
      </c>
      <c r="M37">
        <v>-0.40735051335935601</v>
      </c>
      <c r="N37">
        <v>-0.64319590656076764</v>
      </c>
    </row>
    <row r="38" spans="1:14" x14ac:dyDescent="0.25">
      <c r="A38" s="13">
        <f t="shared" si="5"/>
        <v>0.60400000000000009</v>
      </c>
      <c r="B38" s="9">
        <f t="shared" si="1"/>
        <v>0.75659987001271956</v>
      </c>
      <c r="C38" s="9">
        <f t="shared" si="2"/>
        <v>0.59160887996667244</v>
      </c>
      <c r="D38" s="9">
        <f t="shared" si="3"/>
        <v>0.36722195896417742</v>
      </c>
      <c r="F38">
        <f t="shared" si="6"/>
        <v>0.60400000000000009</v>
      </c>
      <c r="G38" s="10">
        <v>0.75659987001271956</v>
      </c>
      <c r="H38" s="10">
        <v>0.59160887996667244</v>
      </c>
      <c r="I38">
        <v>0.36722195896417742</v>
      </c>
      <c r="K38" s="13">
        <f t="shared" si="4"/>
        <v>0.60400000000000009</v>
      </c>
      <c r="L38">
        <v>-0.23737833411785739</v>
      </c>
      <c r="M38">
        <v>-0.40236932416390453</v>
      </c>
      <c r="N38">
        <v>-0.62675624516639949</v>
      </c>
    </row>
    <row r="39" spans="1:14" x14ac:dyDescent="0.25">
      <c r="A39" s="13">
        <f t="shared" si="5"/>
        <v>0.66400000000000015</v>
      </c>
      <c r="B39" s="9">
        <f t="shared" si="1"/>
        <v>0.75305001612459388</v>
      </c>
      <c r="C39" s="9">
        <f t="shared" si="2"/>
        <v>0.59574520871253167</v>
      </c>
      <c r="D39" s="9">
        <f t="shared" si="3"/>
        <v>0.38142639255246347</v>
      </c>
      <c r="F39">
        <f t="shared" si="6"/>
        <v>0.66400000000000015</v>
      </c>
      <c r="G39" s="10">
        <v>0.75305001612459388</v>
      </c>
      <c r="H39" s="10">
        <v>0.59574520871253167</v>
      </c>
      <c r="I39">
        <v>0.38142639255246347</v>
      </c>
      <c r="K39" s="13">
        <f t="shared" si="4"/>
        <v>0.66400000000000015</v>
      </c>
      <c r="L39">
        <v>-0.24033197996380348</v>
      </c>
      <c r="M39">
        <v>-0.39763678737586572</v>
      </c>
      <c r="N39">
        <v>-0.61195560353593392</v>
      </c>
    </row>
    <row r="40" spans="1:14" x14ac:dyDescent="0.25">
      <c r="A40" s="13">
        <f t="shared" si="5"/>
        <v>0.7240000000000002</v>
      </c>
      <c r="B40" s="9">
        <f t="shared" si="1"/>
        <v>0.75018099080820488</v>
      </c>
      <c r="C40" s="9">
        <f t="shared" si="2"/>
        <v>0.59966539694079346</v>
      </c>
      <c r="D40" s="9">
        <f t="shared" si="3"/>
        <v>0.39428687982012917</v>
      </c>
      <c r="F40">
        <f t="shared" si="6"/>
        <v>0.7240000000000002</v>
      </c>
      <c r="G40" s="10">
        <v>0.75018099080820488</v>
      </c>
      <c r="H40" s="10">
        <v>0.59966539694079346</v>
      </c>
      <c r="I40">
        <v>0.39428687982012917</v>
      </c>
      <c r="K40" s="13">
        <f t="shared" si="4"/>
        <v>0.7240000000000002</v>
      </c>
      <c r="L40">
        <v>-0.24260515485554249</v>
      </c>
      <c r="M40">
        <v>-0.39312074872295394</v>
      </c>
      <c r="N40">
        <v>-0.59849926584361823</v>
      </c>
    </row>
    <row r="41" spans="1:14" x14ac:dyDescent="0.25">
      <c r="A41" s="13">
        <f t="shared" si="5"/>
        <v>0.78400000000000025</v>
      </c>
      <c r="B41" s="9">
        <f t="shared" si="1"/>
        <v>0.74785436299187624</v>
      </c>
      <c r="C41" s="9">
        <f t="shared" si="2"/>
        <v>0.60339509446796435</v>
      </c>
      <c r="D41" s="9">
        <f t="shared" si="3"/>
        <v>0.40602721935266212</v>
      </c>
      <c r="F41">
        <f t="shared" si="6"/>
        <v>0.78400000000000025</v>
      </c>
      <c r="G41" s="10">
        <v>0.74785436299187624</v>
      </c>
      <c r="H41" s="10">
        <v>0.60339509446796435</v>
      </c>
      <c r="I41">
        <v>0.40602721935266212</v>
      </c>
      <c r="K41" s="13">
        <f t="shared" si="4"/>
        <v>0.78400000000000025</v>
      </c>
      <c r="L41">
        <v>-0.24433628965024409</v>
      </c>
      <c r="M41">
        <v>-0.38879555817415606</v>
      </c>
      <c r="N41">
        <v>-0.5861634332894583</v>
      </c>
    </row>
    <row r="42" spans="1:14" x14ac:dyDescent="0.25">
      <c r="A42" s="13">
        <f t="shared" si="5"/>
        <v>0.84400000000000031</v>
      </c>
      <c r="B42" s="9">
        <f t="shared" si="1"/>
        <v>0.74596613815678203</v>
      </c>
      <c r="C42" s="9">
        <f t="shared" si="2"/>
        <v>0.6069551580495961</v>
      </c>
      <c r="D42" s="9">
        <f t="shared" si="3"/>
        <v>0.41682091515759934</v>
      </c>
      <c r="F42">
        <f t="shared" si="6"/>
        <v>0.84400000000000031</v>
      </c>
      <c r="G42" s="10">
        <v>0.74596613815678203</v>
      </c>
      <c r="H42" s="10">
        <v>0.6069551580495961</v>
      </c>
      <c r="I42">
        <v>0.41682091515759934</v>
      </c>
      <c r="K42" s="13">
        <f t="shared" si="4"/>
        <v>0.84400000000000031</v>
      </c>
      <c r="L42">
        <v>-0.24562937865235701</v>
      </c>
      <c r="M42">
        <v>-0.384640358759543</v>
      </c>
      <c r="N42">
        <v>-0.57477460165153982</v>
      </c>
    </row>
    <row r="43" spans="1:14" x14ac:dyDescent="0.25">
      <c r="A43" s="13">
        <f t="shared" si="5"/>
        <v>0.90400000000000036</v>
      </c>
      <c r="B43" s="9">
        <f t="shared" si="1"/>
        <v>0.74443664392792097</v>
      </c>
      <c r="C43" s="9">
        <f t="shared" si="2"/>
        <v>0.61036282332534963</v>
      </c>
      <c r="D43" s="9">
        <f t="shared" si="3"/>
        <v>0.42680491782637769</v>
      </c>
      <c r="F43">
        <f t="shared" si="6"/>
        <v>0.90400000000000036</v>
      </c>
      <c r="G43" s="10">
        <v>0.74443664392792097</v>
      </c>
      <c r="H43" s="10">
        <v>0.61036282332534963</v>
      </c>
      <c r="I43">
        <v>0.42680491782637769</v>
      </c>
      <c r="K43" s="13">
        <f t="shared" si="4"/>
        <v>0.90400000000000036</v>
      </c>
      <c r="L43">
        <v>-0.24656409402263346</v>
      </c>
      <c r="M43">
        <v>-0.3806379146252048</v>
      </c>
      <c r="N43">
        <v>-0.56419582012417668</v>
      </c>
    </row>
    <row r="44" spans="1:14" x14ac:dyDescent="0.25">
      <c r="A44" s="13">
        <f t="shared" si="5"/>
        <v>0.96400000000000041</v>
      </c>
      <c r="B44" s="9">
        <f t="shared" si="1"/>
        <v>0.74320379864668573</v>
      </c>
      <c r="C44" s="9">
        <f t="shared" si="2"/>
        <v>0.61363253181470234</v>
      </c>
      <c r="D44" s="9">
        <f t="shared" si="3"/>
        <v>0.43608903663194509</v>
      </c>
      <c r="F44">
        <f t="shared" si="6"/>
        <v>0.96400000000000041</v>
      </c>
      <c r="G44" s="10">
        <v>0.74320379864668573</v>
      </c>
      <c r="H44" s="10">
        <v>0.61363253181470234</v>
      </c>
      <c r="I44">
        <v>0.43608903663194509</v>
      </c>
      <c r="K44" s="13">
        <f t="shared" si="4"/>
        <v>0.96400000000000041</v>
      </c>
      <c r="L44">
        <v>-0.2472025172055605</v>
      </c>
      <c r="M44">
        <v>-0.37677378403754391</v>
      </c>
      <c r="N44">
        <v>-0.55431727922030116</v>
      </c>
    </row>
    <row r="45" spans="1:14" x14ac:dyDescent="0.25">
      <c r="A45" s="13">
        <f t="shared" si="5"/>
        <v>1.0240000000000005</v>
      </c>
      <c r="B45" s="9">
        <f t="shared" si="1"/>
        <v>0.74221850773980902</v>
      </c>
      <c r="C45" s="9">
        <f t="shared" si="2"/>
        <v>0.61677652955255746</v>
      </c>
      <c r="D45" s="9">
        <f t="shared" si="3"/>
        <v>0.4447625449864086</v>
      </c>
      <c r="F45">
        <f t="shared" si="6"/>
        <v>1.0240000000000005</v>
      </c>
      <c r="G45" s="10">
        <v>0.74221850773980902</v>
      </c>
      <c r="H45" s="10">
        <v>0.61677652955255746</v>
      </c>
      <c r="I45">
        <v>0.4447625449864086</v>
      </c>
      <c r="K45" s="13">
        <f t="shared" si="4"/>
        <v>1.0240000000000005</v>
      </c>
      <c r="L45">
        <v>-0.2475937425604135</v>
      </c>
      <c r="M45">
        <v>-0.37303572074766511</v>
      </c>
      <c r="N45">
        <v>-0.54504970531381391</v>
      </c>
    </row>
    <row r="46" spans="1:14" x14ac:dyDescent="0.25">
      <c r="A46" s="13">
        <f t="shared" si="5"/>
        <v>1.0840000000000005</v>
      </c>
      <c r="B46" s="9">
        <f t="shared" si="1"/>
        <v>0.74144143959024977</v>
      </c>
      <c r="C46" s="9">
        <f t="shared" si="2"/>
        <v>0.61980531004988182</v>
      </c>
      <c r="D46" s="9">
        <f t="shared" si="3"/>
        <v>0.4528989169992988</v>
      </c>
      <c r="F46">
        <f t="shared" si="6"/>
        <v>1.0840000000000005</v>
      </c>
      <c r="G46" s="10">
        <v>0.74144143959024977</v>
      </c>
      <c r="H46" s="10">
        <v>0.61980531004988182</v>
      </c>
      <c r="I46">
        <v>0.4528989169992988</v>
      </c>
      <c r="K46" s="13">
        <f t="shared" si="4"/>
        <v>1.0840000000000005</v>
      </c>
      <c r="L46">
        <v>-0.2477771014903698</v>
      </c>
      <c r="M46">
        <v>-0.36941323103073775</v>
      </c>
      <c r="N46">
        <v>-0.53631962408132083</v>
      </c>
    </row>
    <row r="47" spans="1:14" x14ac:dyDescent="0.25">
      <c r="A47" s="13">
        <f t="shared" si="5"/>
        <v>1.1440000000000006</v>
      </c>
      <c r="B47" s="9">
        <f t="shared" si="1"/>
        <v>0.74084071983008881</v>
      </c>
      <c r="C47" s="9">
        <f t="shared" si="2"/>
        <v>0.62272794840169443</v>
      </c>
      <c r="D47" s="9">
        <f t="shared" si="3"/>
        <v>0.46055928957758863</v>
      </c>
      <c r="F47">
        <f t="shared" si="6"/>
        <v>1.1440000000000006</v>
      </c>
      <c r="G47" s="10">
        <v>0.74084071983008881</v>
      </c>
      <c r="H47" s="10">
        <v>0.62272794840169443</v>
      </c>
      <c r="I47">
        <v>0.46055928957758863</v>
      </c>
      <c r="K47" s="13">
        <f t="shared" si="4"/>
        <v>1.1440000000000006</v>
      </c>
      <c r="L47">
        <v>-0.24778446814961316</v>
      </c>
      <c r="M47">
        <v>-0.36589723957800763</v>
      </c>
      <c r="N47">
        <v>-0.52806589840211349</v>
      </c>
    </row>
    <row r="48" spans="1:14" x14ac:dyDescent="0.25">
      <c r="A48" s="13">
        <f t="shared" si="5"/>
        <v>1.2040000000000006</v>
      </c>
      <c r="B48" s="9">
        <f t="shared" si="1"/>
        <v>0.74039025158468419</v>
      </c>
      <c r="C48" s="9">
        <f t="shared" si="2"/>
        <v>0.62555235757414773</v>
      </c>
      <c r="D48" s="9">
        <f t="shared" si="3"/>
        <v>0.46779503672376088</v>
      </c>
      <c r="F48">
        <f t="shared" si="6"/>
        <v>1.2040000000000006</v>
      </c>
      <c r="G48" s="10">
        <v>0.74039025158468419</v>
      </c>
      <c r="H48" s="10">
        <v>0.62555235757414773</v>
      </c>
      <c r="I48">
        <v>0.46779503672376088</v>
      </c>
      <c r="K48" s="13">
        <f t="shared" si="4"/>
        <v>1.2040000000000006</v>
      </c>
      <c r="L48">
        <v>-0.24764193919917865</v>
      </c>
      <c r="M48">
        <v>-0.36247983320971511</v>
      </c>
      <c r="N48">
        <v>-0.52023715406010196</v>
      </c>
    </row>
    <row r="49" spans="1:14" x14ac:dyDescent="0.25">
      <c r="A49" s="13">
        <f t="shared" si="5"/>
        <v>1.2640000000000007</v>
      </c>
      <c r="B49" s="9">
        <f t="shared" si="1"/>
        <v>0.74006847131937337</v>
      </c>
      <c r="C49" s="9">
        <f t="shared" si="2"/>
        <v>0.62828548795621053</v>
      </c>
      <c r="D49" s="9">
        <f t="shared" si="3"/>
        <v>0.47464971342882434</v>
      </c>
      <c r="F49">
        <f t="shared" si="6"/>
        <v>1.2640000000000007</v>
      </c>
      <c r="G49" s="10">
        <v>0.74006847131937337</v>
      </c>
      <c r="H49" s="10">
        <v>0.62828548795621053</v>
      </c>
      <c r="I49">
        <v>0.47464971342882434</v>
      </c>
      <c r="K49" s="13">
        <f t="shared" si="4"/>
        <v>1.2640000000000007</v>
      </c>
      <c r="L49">
        <v>-0.24737107796024976</v>
      </c>
      <c r="M49">
        <v>-0.35915406132341254</v>
      </c>
      <c r="N49">
        <v>-0.51278983585079885</v>
      </c>
    </row>
    <row r="50" spans="1:14" x14ac:dyDescent="0.25">
      <c r="A50" s="13">
        <f t="shared" si="5"/>
        <v>1.3240000000000007</v>
      </c>
      <c r="B50" s="9">
        <f t="shared" si="1"/>
        <v>0.73985741353216461</v>
      </c>
      <c r="C50" s="9">
        <f t="shared" si="2"/>
        <v>0.63093348482242106</v>
      </c>
      <c r="D50" s="9">
        <f t="shared" si="3"/>
        <v>0.48116054412935172</v>
      </c>
      <c r="F50">
        <f t="shared" si="6"/>
        <v>1.3240000000000007</v>
      </c>
      <c r="G50" s="10">
        <v>0.73985741353216461</v>
      </c>
      <c r="H50" s="10">
        <v>0.63093348482242106</v>
      </c>
      <c r="I50">
        <v>0.48116054412935172</v>
      </c>
      <c r="K50" s="13">
        <f t="shared" si="4"/>
        <v>1.3240000000000007</v>
      </c>
      <c r="L50">
        <v>-0.24698984972146715</v>
      </c>
      <c r="M50">
        <v>-0.35591377843121069</v>
      </c>
      <c r="N50">
        <v>-0.50568671912427998</v>
      </c>
    </row>
    <row r="51" spans="1:14" x14ac:dyDescent="0.25">
      <c r="A51" s="13">
        <f t="shared" si="5"/>
        <v>1.3840000000000008</v>
      </c>
      <c r="B51" s="9">
        <f t="shared" si="1"/>
        <v>0.7397419981293627</v>
      </c>
      <c r="C51" s="9">
        <f t="shared" si="2"/>
        <v>0.63350181408221862</v>
      </c>
      <c r="D51" s="9">
        <f t="shared" si="3"/>
        <v>0.48735957694009951</v>
      </c>
      <c r="F51">
        <f t="shared" si="6"/>
        <v>1.3840000000000008</v>
      </c>
      <c r="G51" s="10">
        <v>0.7397419981293627</v>
      </c>
      <c r="H51" s="10">
        <v>0.63350181408221862</v>
      </c>
      <c r="I51">
        <v>0.48735957694009951</v>
      </c>
      <c r="K51" s="13">
        <f t="shared" si="4"/>
        <v>1.3840000000000008</v>
      </c>
      <c r="L51">
        <v>-0.24651333436330303</v>
      </c>
      <c r="M51">
        <v>-0.35275351841044711</v>
      </c>
      <c r="N51">
        <v>-0.49889575555256621</v>
      </c>
    </row>
    <row r="52" spans="1:14" x14ac:dyDescent="0.25">
      <c r="A52" s="13">
        <f t="shared" si="5"/>
        <v>1.4440000000000008</v>
      </c>
      <c r="B52" s="9">
        <f t="shared" si="1"/>
        <v>0.73970948081785604</v>
      </c>
      <c r="C52" s="9">
        <f t="shared" si="2"/>
        <v>0.63599536379635857</v>
      </c>
      <c r="D52" s="9">
        <f t="shared" si="3"/>
        <v>0.49327458909128108</v>
      </c>
      <c r="F52">
        <f t="shared" si="6"/>
        <v>1.4440000000000008</v>
      </c>
      <c r="G52" s="10">
        <v>0.73970948081785604</v>
      </c>
      <c r="H52" s="10">
        <v>0.63599536379635857</v>
      </c>
      <c r="I52">
        <v>0.49327458909128108</v>
      </c>
      <c r="K52" s="13">
        <f t="shared" si="4"/>
        <v>1.4440000000000008</v>
      </c>
      <c r="L52">
        <v>-0.24595427596577399</v>
      </c>
      <c r="M52">
        <v>-0.34966839298727154</v>
      </c>
      <c r="N52">
        <v>-0.49238916769234897</v>
      </c>
    </row>
    <row r="53" spans="1:14" x14ac:dyDescent="0.25">
      <c r="A53" s="13">
        <f t="shared" si="5"/>
        <v>1.5040000000000009</v>
      </c>
      <c r="B53" s="9">
        <f t="shared" si="1"/>
        <v>0.73974902449534108</v>
      </c>
      <c r="C53" s="9">
        <f t="shared" si="2"/>
        <v>0.63841852694001466</v>
      </c>
      <c r="D53" s="9">
        <f t="shared" si="3"/>
        <v>0.49892980473415821</v>
      </c>
      <c r="F53">
        <f t="shared" si="6"/>
        <v>1.5040000000000009</v>
      </c>
      <c r="G53" s="10">
        <v>0.73974902449534108</v>
      </c>
      <c r="H53" s="10">
        <v>0.63841852694001466</v>
      </c>
      <c r="I53">
        <v>0.49892980473415821</v>
      </c>
      <c r="K53" s="13">
        <f t="shared" si="4"/>
        <v>1.5040000000000009</v>
      </c>
      <c r="L53">
        <v>-0.24532351141821651</v>
      </c>
      <c r="M53">
        <v>-0.34665400897354293</v>
      </c>
      <c r="N53">
        <v>-0.48614273117939938</v>
      </c>
    </row>
    <row r="54" spans="1:14" x14ac:dyDescent="0.25">
      <c r="A54" s="13">
        <f t="shared" si="5"/>
        <v>1.5640000000000009</v>
      </c>
      <c r="B54" s="9">
        <f t="shared" si="1"/>
        <v>0.73985136159073972</v>
      </c>
      <c r="C54" s="9">
        <f t="shared" si="2"/>
        <v>0.64077526948468932</v>
      </c>
      <c r="D54" s="9">
        <f t="shared" si="3"/>
        <v>0.50434646954061191</v>
      </c>
      <c r="F54">
        <f t="shared" si="6"/>
        <v>1.5640000000000009</v>
      </c>
      <c r="G54" s="10">
        <v>0.73985136159073972</v>
      </c>
      <c r="H54" s="10">
        <v>0.64077526948468932</v>
      </c>
      <c r="I54">
        <v>0.50434646954061191</v>
      </c>
      <c r="K54" s="13">
        <f t="shared" si="4"/>
        <v>1.5640000000000009</v>
      </c>
      <c r="L54">
        <v>-0.24463030807886885</v>
      </c>
      <c r="M54">
        <v>-0.34370640018491927</v>
      </c>
      <c r="N54">
        <v>-0.48013520012899669</v>
      </c>
    </row>
    <row r="55" spans="1:14" x14ac:dyDescent="0.25">
      <c r="A55" s="13">
        <f t="shared" si="5"/>
        <v>1.624000000000001</v>
      </c>
      <c r="B55" s="9">
        <f t="shared" si="1"/>
        <v>0.74000852556423558</v>
      </c>
      <c r="C55" s="9">
        <f t="shared" si="2"/>
        <v>0.64306918686503478</v>
      </c>
      <c r="D55" s="9">
        <f t="shared" si="3"/>
        <v>0.50954331479467996</v>
      </c>
      <c r="F55">
        <f t="shared" si="6"/>
        <v>1.624000000000001</v>
      </c>
      <c r="G55" s="10">
        <v>0.74000852556423558</v>
      </c>
      <c r="H55" s="10">
        <v>0.64306918686503478</v>
      </c>
      <c r="I55">
        <v>0.50954331479467996</v>
      </c>
      <c r="K55" s="13">
        <f t="shared" si="4"/>
        <v>1.624000000000001</v>
      </c>
      <c r="L55">
        <v>-0.24388263227483575</v>
      </c>
      <c r="M55">
        <v>-0.34082197097403655</v>
      </c>
      <c r="N55">
        <v>-0.47434784304439143</v>
      </c>
    </row>
    <row r="56" spans="1:14" x14ac:dyDescent="0.25">
      <c r="A56" s="13">
        <f t="shared" si="5"/>
        <v>1.6840000000000011</v>
      </c>
      <c r="B56" s="9">
        <f t="shared" si="1"/>
        <v>0.74021363555974296</v>
      </c>
      <c r="C56" s="9">
        <f t="shared" si="2"/>
        <v>0.64530355116708049</v>
      </c>
      <c r="D56" s="9">
        <f t="shared" si="3"/>
        <v>0.5145369353376994</v>
      </c>
      <c r="F56">
        <f t="shared" si="6"/>
        <v>1.6840000000000011</v>
      </c>
      <c r="G56" s="10">
        <v>0.74021363555974296</v>
      </c>
      <c r="H56" s="10">
        <v>0.64530355116708049</v>
      </c>
      <c r="I56">
        <v>0.5145369353376994</v>
      </c>
      <c r="K56" s="13">
        <f t="shared" si="4"/>
        <v>1.6840000000000011</v>
      </c>
      <c r="L56">
        <v>-0.24308736464961853</v>
      </c>
      <c r="M56">
        <v>-0.33799744904228102</v>
      </c>
      <c r="N56">
        <v>-0.46876406487166217</v>
      </c>
    </row>
    <row r="57" spans="1:14" x14ac:dyDescent="0.25">
      <c r="A57" s="13">
        <f t="shared" si="5"/>
        <v>1.7440000000000011</v>
      </c>
      <c r="B57" s="9">
        <f t="shared" si="1"/>
        <v>0.74046072231077265</v>
      </c>
      <c r="C57" s="9">
        <f t="shared" si="2"/>
        <v>0.6474813508380971</v>
      </c>
      <c r="D57" s="9">
        <f t="shared" si="3"/>
        <v>0.51934209972364942</v>
      </c>
      <c r="F57">
        <f t="shared" si="6"/>
        <v>1.7440000000000011</v>
      </c>
      <c r="G57" s="10">
        <v>0.74046072231077265</v>
      </c>
      <c r="H57" s="10">
        <v>0.6474813508380971</v>
      </c>
      <c r="I57">
        <v>0.51934209972364942</v>
      </c>
      <c r="K57" s="13">
        <f t="shared" si="4"/>
        <v>1.7440000000000011</v>
      </c>
      <c r="L57">
        <v>-0.24225047425724977</v>
      </c>
      <c r="M57">
        <v>-0.33522984572992531</v>
      </c>
      <c r="N57">
        <v>-0.46336909684437305</v>
      </c>
    </row>
    <row r="58" spans="1:14" x14ac:dyDescent="0.25">
      <c r="A58" s="13">
        <f t="shared" si="5"/>
        <v>1.8040000000000012</v>
      </c>
      <c r="B58" s="9">
        <f t="shared" si="1"/>
        <v>0.74074458635698837</v>
      </c>
      <c r="C58" s="9">
        <f t="shared" si="2"/>
        <v>0.64960532431930196</v>
      </c>
      <c r="D58" s="9">
        <f t="shared" si="3"/>
        <v>0.52397200656192922</v>
      </c>
      <c r="F58">
        <f t="shared" si="6"/>
        <v>1.8040000000000012</v>
      </c>
      <c r="G58" s="10">
        <v>0.74074458635698837</v>
      </c>
      <c r="H58" s="10">
        <v>0.64960532431930196</v>
      </c>
      <c r="I58">
        <v>0.52397200656192922</v>
      </c>
      <c r="K58" s="13">
        <f t="shared" si="4"/>
        <v>1.8040000000000012</v>
      </c>
      <c r="L58">
        <v>-0.24137716034573625</v>
      </c>
      <c r="M58">
        <v>-0.33251642238342266</v>
      </c>
      <c r="N58">
        <v>-0.45814974014079546</v>
      </c>
    </row>
    <row r="59" spans="1:14" x14ac:dyDescent="0.25">
      <c r="A59" s="13">
        <f t="shared" si="5"/>
        <v>1.8640000000000012</v>
      </c>
      <c r="B59" s="9">
        <f t="shared" si="1"/>
        <v>0.74106068178190831</v>
      </c>
      <c r="C59" s="9">
        <f t="shared" si="2"/>
        <v>0.65167798870232718</v>
      </c>
      <c r="D59" s="9">
        <f t="shared" si="3"/>
        <v>0.52843849779429442</v>
      </c>
      <c r="F59">
        <f t="shared" si="6"/>
        <v>1.8640000000000012</v>
      </c>
      <c r="G59" s="10">
        <v>0.74106068178190831</v>
      </c>
      <c r="H59" s="10">
        <v>0.65167798870232718</v>
      </c>
      <c r="I59">
        <v>0.52843849779429442</v>
      </c>
      <c r="K59" s="13">
        <f t="shared" si="4"/>
        <v>1.8640000000000012</v>
      </c>
      <c r="L59">
        <v>-0.2404719686193581</v>
      </c>
      <c r="M59">
        <v>-0.32985466169893923</v>
      </c>
      <c r="N59">
        <v>-0.45309415260697194</v>
      </c>
    </row>
    <row r="60" spans="1:14" x14ac:dyDescent="0.25">
      <c r="A60" s="13">
        <f t="shared" si="5"/>
        <v>1.9240000000000013</v>
      </c>
      <c r="B60" s="9">
        <f t="shared" si="1"/>
        <v>0.74140502026801858</v>
      </c>
      <c r="C60" s="9">
        <f t="shared" si="2"/>
        <v>0.65370166428199494</v>
      </c>
      <c r="D60" s="9">
        <f t="shared" si="3"/>
        <v>0.5327522372440785</v>
      </c>
      <c r="F60">
        <f t="shared" si="6"/>
        <v>1.9240000000000013</v>
      </c>
      <c r="G60">
        <v>0.74140502026801858</v>
      </c>
      <c r="H60">
        <v>0.65370166428199494</v>
      </c>
      <c r="I60">
        <v>0.5327522372440785</v>
      </c>
      <c r="K60" s="13">
        <f t="shared" si="4"/>
        <v>1.9240000000000013</v>
      </c>
      <c r="L60">
        <v>-0.23953888718355437</v>
      </c>
      <c r="M60">
        <v>-0.3272422431695779</v>
      </c>
      <c r="N60">
        <v>-0.4481916702074944</v>
      </c>
    </row>
    <row r="61" spans="1:14" x14ac:dyDescent="0.25">
      <c r="A61" s="13">
        <f t="shared" si="5"/>
        <v>1.9840000000000013</v>
      </c>
      <c r="B61" s="9">
        <f t="shared" si="1"/>
        <v>0.74177409144569995</v>
      </c>
      <c r="C61" s="9">
        <f t="shared" si="2"/>
        <v>0.65567849570258252</v>
      </c>
      <c r="D61" s="9">
        <f t="shared" si="3"/>
        <v>0.53692286096209518</v>
      </c>
      <c r="F61">
        <f t="shared" si="6"/>
        <v>1.9840000000000013</v>
      </c>
      <c r="G61">
        <v>0.74177409144569995</v>
      </c>
      <c r="H61">
        <v>0.65567849570258252</v>
      </c>
      <c r="I61">
        <v>0.53692286096209518</v>
      </c>
      <c r="K61" s="13">
        <f t="shared" si="4"/>
        <v>1.9840000000000013</v>
      </c>
      <c r="L61">
        <v>-0.23858142619599659</v>
      </c>
      <c r="M61">
        <v>-0.32467702193911407</v>
      </c>
      <c r="N61">
        <v>-0.44343265667960141</v>
      </c>
    </row>
  </sheetData>
  <mergeCells count="4">
    <mergeCell ref="A1:F1"/>
    <mergeCell ref="G26:I26"/>
    <mergeCell ref="L26:N26"/>
    <mergeCell ref="H2:K3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2</xdr:col>
                    <xdr:colOff>114300</xdr:colOff>
                    <xdr:row>3</xdr:row>
                    <xdr:rowOff>28575</xdr:rowOff>
                  </from>
                  <to>
                    <xdr:col>2</xdr:col>
                    <xdr:colOff>1190625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2</xdr:col>
                    <xdr:colOff>114300</xdr:colOff>
                    <xdr:row>4</xdr:row>
                    <xdr:rowOff>38100</xdr:rowOff>
                  </from>
                  <to>
                    <xdr:col>2</xdr:col>
                    <xdr:colOff>1190625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Spinner 4">
              <controlPr defaultSize="0" autoPict="0">
                <anchor moveWithCells="1" sizeWithCells="1">
                  <from>
                    <xdr:col>2</xdr:col>
                    <xdr:colOff>114300</xdr:colOff>
                    <xdr:row>6</xdr:row>
                    <xdr:rowOff>47625</xdr:rowOff>
                  </from>
                  <to>
                    <xdr:col>2</xdr:col>
                    <xdr:colOff>1190625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Spinner 5">
              <controlPr defaultSize="0" autoPict="0">
                <anchor moveWithCells="1" sizeWithCells="1">
                  <from>
                    <xdr:col>2</xdr:col>
                    <xdr:colOff>114300</xdr:colOff>
                    <xdr:row>7</xdr:row>
                    <xdr:rowOff>47625</xdr:rowOff>
                  </from>
                  <to>
                    <xdr:col>2</xdr:col>
                    <xdr:colOff>1190625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Spinner 6">
              <controlPr defaultSize="0" autoPict="0">
                <anchor moveWithCells="1" sizeWithCells="1">
                  <from>
                    <xdr:col>2</xdr:col>
                    <xdr:colOff>114300</xdr:colOff>
                    <xdr:row>8</xdr:row>
                    <xdr:rowOff>57150</xdr:rowOff>
                  </from>
                  <to>
                    <xdr:col>2</xdr:col>
                    <xdr:colOff>1190625</xdr:colOff>
                    <xdr:row>8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Sheet1</vt:lpstr>
      <vt:lpstr>K</vt:lpstr>
      <vt:lpstr>q</vt:lpstr>
      <vt:lpstr>rr</vt:lpstr>
      <vt:lpstr>S</vt:lpstr>
      <vt:lpstr>sig</vt:lpstr>
      <vt:lpstr>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2013-11-19T04:06:05Z</dcterms:created>
  <dcterms:modified xsi:type="dcterms:W3CDTF">2013-11-19T05:55:52Z</dcterms:modified>
</cp:coreProperties>
</file>