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nkPad\Dropbox\workspace\office15\"/>
    </mc:Choice>
  </mc:AlternateContent>
  <bookViews>
    <workbookView xWindow="0" yWindow="0" windowWidth="15345" windowHeight="4740"/>
  </bookViews>
  <sheets>
    <sheet name="Sheet1" sheetId="1" r:id="rId1"/>
  </sheets>
  <definedNames>
    <definedName name="q">Sheet1!$B$5</definedName>
    <definedName name="rr">Sheet1!$B$8</definedName>
    <definedName name="S">Sheet1!$B$4</definedName>
    <definedName name="sig">Sheet1!$B$7</definedName>
    <definedName name="T">Sheet1!$B$6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E14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30" i="1"/>
  <c r="C30" i="1"/>
  <c r="D30" i="1"/>
  <c r="C29" i="1"/>
  <c r="D29" i="1"/>
  <c r="B29" i="1"/>
  <c r="K30" i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29" i="1"/>
  <c r="F30" i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29" i="1"/>
  <c r="A75" i="1"/>
  <c r="A76" i="1" s="1"/>
  <c r="A77" i="1" s="1"/>
  <c r="A31" i="1"/>
  <c r="A32" i="1"/>
  <c r="A33" i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30" i="1"/>
  <c r="A29" i="1"/>
  <c r="N28" i="1"/>
  <c r="M28" i="1"/>
  <c r="L28" i="1"/>
  <c r="I28" i="1"/>
  <c r="H28" i="1"/>
  <c r="G28" i="1"/>
  <c r="D28" i="1"/>
  <c r="C28" i="1"/>
  <c r="B28" i="1"/>
  <c r="B9" i="1"/>
  <c r="B8" i="1"/>
  <c r="B7" i="1"/>
  <c r="B5" i="1"/>
  <c r="B4" i="1"/>
  <c r="E15" i="1" l="1"/>
  <c r="B21" i="1" s="1"/>
  <c r="B20" i="1" l="1"/>
  <c r="B22" i="1" s="1"/>
  <c r="F28" i="1" s="1"/>
  <c r="B23" i="1"/>
  <c r="K28" i="1" s="1"/>
</calcChain>
</file>

<file path=xl/sharedStrings.xml><?xml version="1.0" encoding="utf-8"?>
<sst xmlns="http://schemas.openxmlformats.org/spreadsheetml/2006/main" count="23" uniqueCount="23">
  <si>
    <t>exercise price/stock price</t>
    <phoneticPr fontId="4" type="noConversion"/>
  </si>
  <si>
    <t>stock price (S)</t>
    <phoneticPr fontId="4" type="noConversion"/>
  </si>
  <si>
    <t>divident yield (q)</t>
    <phoneticPr fontId="4" type="noConversion"/>
  </si>
  <si>
    <t>time to maturity (T, years)</t>
    <phoneticPr fontId="4" type="noConversion"/>
  </si>
  <si>
    <t>volatility (sig)</t>
    <phoneticPr fontId="4" type="noConversion"/>
  </si>
  <si>
    <t>interest rate (rr)</t>
    <phoneticPr fontId="4" type="noConversion"/>
  </si>
  <si>
    <t>option type, C=1, P=0</t>
    <phoneticPr fontId="4" type="noConversion"/>
  </si>
  <si>
    <t>exercise price/stock price</t>
    <phoneticPr fontId="4" type="noConversion"/>
  </si>
  <si>
    <t xml:space="preserve">  E/S=1.2</t>
    <phoneticPr fontId="4" type="noConversion"/>
  </si>
  <si>
    <t xml:space="preserve">  E/S=1.0</t>
    <phoneticPr fontId="4" type="noConversion"/>
  </si>
  <si>
    <t xml:space="preserve">  E/S=0.8</t>
    <phoneticPr fontId="4" type="noConversion"/>
  </si>
  <si>
    <t>dOne</t>
    <phoneticPr fontId="4" type="noConversion"/>
  </si>
  <si>
    <t>dTwo</t>
    <phoneticPr fontId="4" type="noConversion"/>
  </si>
  <si>
    <t>leverage of european options</t>
    <phoneticPr fontId="4" type="noConversion"/>
  </si>
  <si>
    <t>shortest time</t>
    <phoneticPr fontId="4" type="noConversion"/>
  </si>
  <si>
    <t>time step</t>
    <phoneticPr fontId="4" type="noConversion"/>
  </si>
  <si>
    <t>put price (p)</t>
    <phoneticPr fontId="4" type="noConversion"/>
  </si>
  <si>
    <t>call leverage</t>
    <phoneticPr fontId="4" type="noConversion"/>
  </si>
  <si>
    <t>put leverage</t>
    <phoneticPr fontId="4" type="noConversion"/>
  </si>
  <si>
    <t>call price (c)</t>
    <phoneticPr fontId="4" type="noConversion"/>
  </si>
  <si>
    <t>time to expiration</t>
    <phoneticPr fontId="4" type="noConversion"/>
  </si>
  <si>
    <t>call option leverage</t>
    <phoneticPr fontId="4" type="noConversion"/>
  </si>
  <si>
    <t>put option leverage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</si>
</sst>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onsolas"/>
      <family val="2"/>
      <charset val="134"/>
    </font>
    <font>
      <sz val="11"/>
      <color theme="1"/>
      <name val="Consolas"/>
      <family val="2"/>
      <charset val="134"/>
    </font>
    <font>
      <sz val="11"/>
      <color theme="0"/>
      <name val="Consolas"/>
      <family val="2"/>
      <charset val="134"/>
    </font>
    <font>
      <b/>
      <sz val="18"/>
      <color theme="1"/>
      <name val="Consolas"/>
      <family val="3"/>
    </font>
    <font>
      <sz val="9"/>
      <name val="Consolas"/>
      <family val="2"/>
      <charset val="134"/>
    </font>
    <font>
      <sz val="18"/>
      <color theme="1"/>
      <name val="Consolas"/>
      <family val="3"/>
    </font>
    <font>
      <sz val="11"/>
      <color theme="0" tint="-0.24994659260841701"/>
      <name val="Consolas"/>
      <family val="2"/>
      <charset val="134"/>
    </font>
    <font>
      <sz val="11"/>
      <color theme="0" tint="-0.24994659260841701"/>
      <name val="Consolas"/>
      <family val="3"/>
    </font>
    <font>
      <b/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2" tint="-9.9948118533890809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2" borderId="0" xfId="1">
      <alignment vertical="center"/>
    </xf>
    <xf numFmtId="0" fontId="8" fillId="3" borderId="1" xfId="2" applyFont="1" applyBorder="1" applyAlignment="1">
      <alignment horizontal="center" vertical="center"/>
    </xf>
  </cellXfs>
  <cellStyles count="3">
    <cellStyle name="40% - 着色 2" xfId="2" builtinId="35"/>
    <cellStyle name="常规" xfId="0" builtinId="0"/>
    <cellStyle name="着色 2" xfId="1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leverage</a:t>
            </a:r>
            <a:r>
              <a:rPr lang="en-US" altLang="zh-CN" baseline="0"/>
              <a:t> of european options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Sheet1!$B$28</c:f>
              <c:strCache>
                <c:ptCount val="1"/>
                <c:pt idx="0">
                  <c:v>E/S=1.2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Sheet1!$A$29:$A$77</c:f>
              <c:numCache>
                <c:formatCode>General</c:formatCode>
                <c:ptCount val="49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0.12000000000000001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0.19999999999999998</c:v>
                </c:pt>
                <c:pt idx="9">
                  <c:v>0.21999999999999997</c:v>
                </c:pt>
                <c:pt idx="10">
                  <c:v>0.23999999999999996</c:v>
                </c:pt>
                <c:pt idx="11">
                  <c:v>0.25999999999999995</c:v>
                </c:pt>
                <c:pt idx="12">
                  <c:v>0.27999999999999997</c:v>
                </c:pt>
                <c:pt idx="13">
                  <c:v>0.3</c:v>
                </c:pt>
                <c:pt idx="14">
                  <c:v>0.32</c:v>
                </c:pt>
                <c:pt idx="15">
                  <c:v>0.34</c:v>
                </c:pt>
                <c:pt idx="16">
                  <c:v>0.36000000000000004</c:v>
                </c:pt>
                <c:pt idx="17">
                  <c:v>0.38000000000000006</c:v>
                </c:pt>
                <c:pt idx="18">
                  <c:v>0.40000000000000008</c:v>
                </c:pt>
                <c:pt idx="19">
                  <c:v>0.4200000000000001</c:v>
                </c:pt>
                <c:pt idx="20">
                  <c:v>0.44000000000000011</c:v>
                </c:pt>
                <c:pt idx="21">
                  <c:v>0.46000000000000013</c:v>
                </c:pt>
                <c:pt idx="22">
                  <c:v>0.48000000000000015</c:v>
                </c:pt>
                <c:pt idx="23">
                  <c:v>0.50000000000000011</c:v>
                </c:pt>
                <c:pt idx="24">
                  <c:v>0.52000000000000013</c:v>
                </c:pt>
                <c:pt idx="25">
                  <c:v>0.54000000000000015</c:v>
                </c:pt>
                <c:pt idx="26">
                  <c:v>0.56000000000000016</c:v>
                </c:pt>
                <c:pt idx="27">
                  <c:v>0.58000000000000018</c:v>
                </c:pt>
                <c:pt idx="28">
                  <c:v>0.6000000000000002</c:v>
                </c:pt>
                <c:pt idx="29">
                  <c:v>0.62000000000000022</c:v>
                </c:pt>
                <c:pt idx="30">
                  <c:v>0.64000000000000024</c:v>
                </c:pt>
                <c:pt idx="31">
                  <c:v>0.66000000000000025</c:v>
                </c:pt>
                <c:pt idx="32">
                  <c:v>0.68000000000000027</c:v>
                </c:pt>
                <c:pt idx="33">
                  <c:v>0.70000000000000029</c:v>
                </c:pt>
                <c:pt idx="34">
                  <c:v>0.72000000000000031</c:v>
                </c:pt>
                <c:pt idx="35">
                  <c:v>0.74000000000000032</c:v>
                </c:pt>
                <c:pt idx="36">
                  <c:v>0.76000000000000034</c:v>
                </c:pt>
                <c:pt idx="37">
                  <c:v>0.78000000000000036</c:v>
                </c:pt>
                <c:pt idx="38">
                  <c:v>0.80000000000000038</c:v>
                </c:pt>
                <c:pt idx="39">
                  <c:v>0.8200000000000004</c:v>
                </c:pt>
                <c:pt idx="40">
                  <c:v>0.84000000000000041</c:v>
                </c:pt>
                <c:pt idx="41">
                  <c:v>0.86000000000000043</c:v>
                </c:pt>
                <c:pt idx="42">
                  <c:v>0.88000000000000045</c:v>
                </c:pt>
                <c:pt idx="43">
                  <c:v>0.90000000000000047</c:v>
                </c:pt>
                <c:pt idx="44">
                  <c:v>0.92000000000000048</c:v>
                </c:pt>
                <c:pt idx="45">
                  <c:v>0.9400000000000005</c:v>
                </c:pt>
                <c:pt idx="46">
                  <c:v>0.96000000000000052</c:v>
                </c:pt>
                <c:pt idx="47">
                  <c:v>0.98000000000000054</c:v>
                </c:pt>
                <c:pt idx="48">
                  <c:v>1.0000000000000004</c:v>
                </c:pt>
              </c:numCache>
            </c:numRef>
          </c:cat>
          <c:val>
            <c:numRef>
              <c:f>Sheet1!$B$29:$B$77</c:f>
              <c:numCache>
                <c:formatCode>General</c:formatCode>
                <c:ptCount val="49"/>
                <c:pt idx="0">
                  <c:v>25.72864760865998</c:v>
                </c:pt>
                <c:pt idx="1">
                  <c:v>18.919042274578381</c:v>
                </c:pt>
                <c:pt idx="2">
                  <c:v>15.359047311003032</c:v>
                </c:pt>
                <c:pt idx="3">
                  <c:v>13.137283318730066</c:v>
                </c:pt>
                <c:pt idx="4">
                  <c:v>11.602859436342236</c:v>
                </c:pt>
                <c:pt idx="5">
                  <c:v>10.471119750391249</c:v>
                </c:pt>
                <c:pt idx="6">
                  <c:v>9.5969811708738835</c:v>
                </c:pt>
                <c:pt idx="7">
                  <c:v>8.89836214568572</c:v>
                </c:pt>
                <c:pt idx="8">
                  <c:v>8.325154349058062</c:v>
                </c:pt>
                <c:pt idx="9">
                  <c:v>7.8449406259715841</c:v>
                </c:pt>
                <c:pt idx="10">
                  <c:v>7.4357665877216643</c:v>
                </c:pt>
                <c:pt idx="11">
                  <c:v>7.082202288997367</c:v>
                </c:pt>
                <c:pt idx="12">
                  <c:v>6.7730659395951642</c:v>
                </c:pt>
                <c:pt idx="13">
                  <c:v>6.5000429473996686</c:v>
                </c:pt>
                <c:pt idx="14">
                  <c:v>6.2568135148405721</c:v>
                </c:pt>
                <c:pt idx="15">
                  <c:v>6.0384822359398465</c:v>
                </c:pt>
                <c:pt idx="16">
                  <c:v>5.8411939631161287</c:v>
                </c:pt>
                <c:pt idx="17">
                  <c:v>5.6618683828785255</c:v>
                </c:pt>
                <c:pt idx="18">
                  <c:v>5.4980124333873199</c:v>
                </c:pt>
                <c:pt idx="19">
                  <c:v>5.347585063539511</c:v>
                </c:pt>
                <c:pt idx="20">
                  <c:v>5.2088979795227326</c:v>
                </c:pt>
                <c:pt idx="21">
                  <c:v>5.0805416317385124</c:v>
                </c:pt>
                <c:pt idx="22">
                  <c:v>4.961329223824789</c:v>
                </c:pt>
                <c:pt idx="23">
                  <c:v>4.8502537994321209</c:v>
                </c:pt>
                <c:pt idx="24">
                  <c:v>4.7464549592006007</c:v>
                </c:pt>
                <c:pt idx="25">
                  <c:v>4.649192764831338</c:v>
                </c:pt>
                <c:pt idx="26">
                  <c:v>4.5578270731506336</c:v>
                </c:pt>
                <c:pt idx="27">
                  <c:v>4.4718010191814646</c:v>
                </c:pt>
                <c:pt idx="28">
                  <c:v>4.3906277026016625</c:v>
                </c:pt>
                <c:pt idx="29">
                  <c:v>4.3138793714307768</c:v>
                </c:pt>
                <c:pt idx="30">
                  <c:v>4.2411785699405531</c:v>
                </c:pt>
                <c:pt idx="31">
                  <c:v>4.172190844460709</c:v>
                </c:pt>
                <c:pt idx="32">
                  <c:v>4.1066186944405816</c:v>
                </c:pt>
                <c:pt idx="33">
                  <c:v>4.0441965261241259</c:v>
                </c:pt>
                <c:pt idx="34">
                  <c:v>3.9846864189903539</c:v>
                </c:pt>
                <c:pt idx="35">
                  <c:v>3.9278745552863401</c:v>
                </c:pt>
                <c:pt idx="36">
                  <c:v>3.8735681938076629</c:v>
                </c:pt>
                <c:pt idx="37">
                  <c:v>3.8215930929228592</c:v>
                </c:pt>
                <c:pt idx="38">
                  <c:v>3.771791306413963</c:v>
                </c:pt>
                <c:pt idx="39">
                  <c:v>3.7240192902790978</c:v>
                </c:pt>
                <c:pt idx="40">
                  <c:v>3.6781462701531424</c:v>
                </c:pt>
                <c:pt idx="41">
                  <c:v>3.6340528281497626</c:v>
                </c:pt>
                <c:pt idx="42">
                  <c:v>3.5916296752407999</c:v>
                </c:pt>
                <c:pt idx="43">
                  <c:v>3.5507765811681988</c:v>
                </c:pt>
                <c:pt idx="44">
                  <c:v>3.5114014386356698</c:v>
                </c:pt>
                <c:pt idx="45">
                  <c:v>3.4734194423876592</c:v>
                </c:pt>
                <c:pt idx="46">
                  <c:v>3.4367523669349525</c:v>
                </c:pt>
                <c:pt idx="47">
                  <c:v>3.4013279292709178</c:v>
                </c:pt>
                <c:pt idx="48">
                  <c:v>3.3670792250517496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Sheet1!$C$28</c:f>
              <c:strCache>
                <c:ptCount val="1"/>
                <c:pt idx="0">
                  <c:v>E/S=1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Sheet1!$A$29:$A$77</c:f>
              <c:numCache>
                <c:formatCode>General</c:formatCode>
                <c:ptCount val="49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0.12000000000000001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0.19999999999999998</c:v>
                </c:pt>
                <c:pt idx="9">
                  <c:v>0.21999999999999997</c:v>
                </c:pt>
                <c:pt idx="10">
                  <c:v>0.23999999999999996</c:v>
                </c:pt>
                <c:pt idx="11">
                  <c:v>0.25999999999999995</c:v>
                </c:pt>
                <c:pt idx="12">
                  <c:v>0.27999999999999997</c:v>
                </c:pt>
                <c:pt idx="13">
                  <c:v>0.3</c:v>
                </c:pt>
                <c:pt idx="14">
                  <c:v>0.32</c:v>
                </c:pt>
                <c:pt idx="15">
                  <c:v>0.34</c:v>
                </c:pt>
                <c:pt idx="16">
                  <c:v>0.36000000000000004</c:v>
                </c:pt>
                <c:pt idx="17">
                  <c:v>0.38000000000000006</c:v>
                </c:pt>
                <c:pt idx="18">
                  <c:v>0.40000000000000008</c:v>
                </c:pt>
                <c:pt idx="19">
                  <c:v>0.4200000000000001</c:v>
                </c:pt>
                <c:pt idx="20">
                  <c:v>0.44000000000000011</c:v>
                </c:pt>
                <c:pt idx="21">
                  <c:v>0.46000000000000013</c:v>
                </c:pt>
                <c:pt idx="22">
                  <c:v>0.48000000000000015</c:v>
                </c:pt>
                <c:pt idx="23">
                  <c:v>0.50000000000000011</c:v>
                </c:pt>
                <c:pt idx="24">
                  <c:v>0.52000000000000013</c:v>
                </c:pt>
                <c:pt idx="25">
                  <c:v>0.54000000000000015</c:v>
                </c:pt>
                <c:pt idx="26">
                  <c:v>0.56000000000000016</c:v>
                </c:pt>
                <c:pt idx="27">
                  <c:v>0.58000000000000018</c:v>
                </c:pt>
                <c:pt idx="28">
                  <c:v>0.6000000000000002</c:v>
                </c:pt>
                <c:pt idx="29">
                  <c:v>0.62000000000000022</c:v>
                </c:pt>
                <c:pt idx="30">
                  <c:v>0.64000000000000024</c:v>
                </c:pt>
                <c:pt idx="31">
                  <c:v>0.66000000000000025</c:v>
                </c:pt>
                <c:pt idx="32">
                  <c:v>0.68000000000000027</c:v>
                </c:pt>
                <c:pt idx="33">
                  <c:v>0.70000000000000029</c:v>
                </c:pt>
                <c:pt idx="34">
                  <c:v>0.72000000000000031</c:v>
                </c:pt>
                <c:pt idx="35">
                  <c:v>0.74000000000000032</c:v>
                </c:pt>
                <c:pt idx="36">
                  <c:v>0.76000000000000034</c:v>
                </c:pt>
                <c:pt idx="37">
                  <c:v>0.78000000000000036</c:v>
                </c:pt>
                <c:pt idx="38">
                  <c:v>0.80000000000000038</c:v>
                </c:pt>
                <c:pt idx="39">
                  <c:v>0.8200000000000004</c:v>
                </c:pt>
                <c:pt idx="40">
                  <c:v>0.84000000000000041</c:v>
                </c:pt>
                <c:pt idx="41">
                  <c:v>0.86000000000000043</c:v>
                </c:pt>
                <c:pt idx="42">
                  <c:v>0.88000000000000045</c:v>
                </c:pt>
                <c:pt idx="43">
                  <c:v>0.90000000000000047</c:v>
                </c:pt>
                <c:pt idx="44">
                  <c:v>0.92000000000000048</c:v>
                </c:pt>
                <c:pt idx="45">
                  <c:v>0.9400000000000005</c:v>
                </c:pt>
                <c:pt idx="46">
                  <c:v>0.96000000000000052</c:v>
                </c:pt>
                <c:pt idx="47">
                  <c:v>0.98000000000000054</c:v>
                </c:pt>
                <c:pt idx="48">
                  <c:v>1.0000000000000004</c:v>
                </c:pt>
              </c:numCache>
            </c:numRef>
          </c:cat>
          <c:val>
            <c:numRef>
              <c:f>Sheet1!$C$29:$C$77</c:f>
              <c:numCache>
                <c:formatCode>General</c:formatCode>
                <c:ptCount val="49"/>
                <c:pt idx="0">
                  <c:v>12.947321280109387</c:v>
                </c:pt>
                <c:pt idx="1">
                  <c:v>10.648700863429475</c:v>
                </c:pt>
                <c:pt idx="2">
                  <c:v>9.2787647583822395</c:v>
                </c:pt>
                <c:pt idx="3">
                  <c:v>8.3440890357193496</c:v>
                </c:pt>
                <c:pt idx="4">
                  <c:v>7.6542987169232717</c:v>
                </c:pt>
                <c:pt idx="5">
                  <c:v>7.1183176868635902</c:v>
                </c:pt>
                <c:pt idx="6">
                  <c:v>6.6863758719857564</c:v>
                </c:pt>
                <c:pt idx="7">
                  <c:v>6.3286753042725934</c:v>
                </c:pt>
                <c:pt idx="8">
                  <c:v>6.0261418567287537</c:v>
                </c:pt>
                <c:pt idx="9">
                  <c:v>5.7659243966506155</c:v>
                </c:pt>
                <c:pt idx="10">
                  <c:v>5.5390063795808775</c:v>
                </c:pt>
                <c:pt idx="11">
                  <c:v>5.3388500251391875</c:v>
                </c:pt>
                <c:pt idx="12">
                  <c:v>5.1605838380154889</c:v>
                </c:pt>
                <c:pt idx="13">
                  <c:v>5.0004935730164268</c:v>
                </c:pt>
                <c:pt idx="14">
                  <c:v>4.8556912057663597</c:v>
                </c:pt>
                <c:pt idx="15">
                  <c:v>4.7238927324821196</c:v>
                </c:pt>
                <c:pt idx="16">
                  <c:v>4.6032648952275377</c:v>
                </c:pt>
                <c:pt idx="17">
                  <c:v>4.4923169114604065</c:v>
                </c:pt>
                <c:pt idx="18">
                  <c:v>4.3898223813179023</c:v>
                </c:pt>
                <c:pt idx="19">
                  <c:v>4.2947619107184281</c:v>
                </c:pt>
                <c:pt idx="20">
                  <c:v>4.206280254192758</c:v>
                </c:pt>
                <c:pt idx="21">
                  <c:v>4.1236538257911377</c:v>
                </c:pt>
                <c:pt idx="22">
                  <c:v>4.0462657384991925</c:v>
                </c:pt>
                <c:pt idx="23">
                  <c:v>3.9735863936971771</c:v>
                </c:pt>
                <c:pt idx="24">
                  <c:v>3.9051582188365934</c:v>
                </c:pt>
                <c:pt idx="25">
                  <c:v>3.840583544789105</c:v>
                </c:pt>
                <c:pt idx="26">
                  <c:v>3.7795148870610649</c:v>
                </c:pt>
                <c:pt idx="27">
                  <c:v>3.7216470871208709</c:v>
                </c:pt>
                <c:pt idx="28">
                  <c:v>3.6667109072372277</c:v>
                </c:pt>
                <c:pt idx="29">
                  <c:v>3.6144677714451356</c:v>
                </c:pt>
                <c:pt idx="30">
                  <c:v>3.5647054178998303</c:v>
                </c:pt>
                <c:pt idx="31">
                  <c:v>3.5172342816592361</c:v>
                </c:pt>
                <c:pt idx="32">
                  <c:v>3.4718844671652365</c:v>
                </c:pt>
                <c:pt idx="33">
                  <c:v>3.4285032000792799</c:v>
                </c:pt>
                <c:pt idx="34">
                  <c:v>3.3869526712856661</c:v>
                </c:pt>
                <c:pt idx="35">
                  <c:v>3.3471082036754929</c:v>
                </c:pt>
                <c:pt idx="36">
                  <c:v>3.3088566861144071</c:v>
                </c:pt>
                <c:pt idx="37">
                  <c:v>3.2720952297616979</c:v>
                </c:pt>
                <c:pt idx="38">
                  <c:v>3.2367300103697549</c:v>
                </c:pt>
                <c:pt idx="39">
                  <c:v>3.2026752668892224</c:v>
                </c:pt>
                <c:pt idx="40">
                  <c:v>3.1698524320374282</c:v>
                </c:pt>
                <c:pt idx="41">
                  <c:v>3.1381893747595608</c:v>
                </c:pt>
                <c:pt idx="42">
                  <c:v>3.1076197379537134</c:v>
                </c:pt>
                <c:pt idx="43">
                  <c:v>3.078082357618646</c:v>
                </c:pt>
                <c:pt idx="44">
                  <c:v>3.0495207518527541</c:v>
                </c:pt>
                <c:pt idx="45">
                  <c:v>3.0218826699896222</c:v>
                </c:pt>
                <c:pt idx="46">
                  <c:v>2.9951196936818065</c:v>
                </c:pt>
                <c:pt idx="47">
                  <c:v>2.9691868830045571</c:v>
                </c:pt>
                <c:pt idx="48">
                  <c:v>2.9440424616958669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Sheet1!$D$28</c:f>
              <c:strCache>
                <c:ptCount val="1"/>
                <c:pt idx="0">
                  <c:v>E/S=0.8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Sheet1!$A$29:$A$77</c:f>
              <c:numCache>
                <c:formatCode>General</c:formatCode>
                <c:ptCount val="49"/>
                <c:pt idx="0">
                  <c:v>0.04</c:v>
                </c:pt>
                <c:pt idx="1">
                  <c:v>0.06</c:v>
                </c:pt>
                <c:pt idx="2">
                  <c:v>0.08</c:v>
                </c:pt>
                <c:pt idx="3">
                  <c:v>0.1</c:v>
                </c:pt>
                <c:pt idx="4">
                  <c:v>0.12000000000000001</c:v>
                </c:pt>
                <c:pt idx="5">
                  <c:v>0.14000000000000001</c:v>
                </c:pt>
                <c:pt idx="6">
                  <c:v>0.16</c:v>
                </c:pt>
                <c:pt idx="7">
                  <c:v>0.18</c:v>
                </c:pt>
                <c:pt idx="8">
                  <c:v>0.19999999999999998</c:v>
                </c:pt>
                <c:pt idx="9">
                  <c:v>0.21999999999999997</c:v>
                </c:pt>
                <c:pt idx="10">
                  <c:v>0.23999999999999996</c:v>
                </c:pt>
                <c:pt idx="11">
                  <c:v>0.25999999999999995</c:v>
                </c:pt>
                <c:pt idx="12">
                  <c:v>0.27999999999999997</c:v>
                </c:pt>
                <c:pt idx="13">
                  <c:v>0.3</c:v>
                </c:pt>
                <c:pt idx="14">
                  <c:v>0.32</c:v>
                </c:pt>
                <c:pt idx="15">
                  <c:v>0.34</c:v>
                </c:pt>
                <c:pt idx="16">
                  <c:v>0.36000000000000004</c:v>
                </c:pt>
                <c:pt idx="17">
                  <c:v>0.38000000000000006</c:v>
                </c:pt>
                <c:pt idx="18">
                  <c:v>0.40000000000000008</c:v>
                </c:pt>
                <c:pt idx="19">
                  <c:v>0.4200000000000001</c:v>
                </c:pt>
                <c:pt idx="20">
                  <c:v>0.44000000000000011</c:v>
                </c:pt>
                <c:pt idx="21">
                  <c:v>0.46000000000000013</c:v>
                </c:pt>
                <c:pt idx="22">
                  <c:v>0.48000000000000015</c:v>
                </c:pt>
                <c:pt idx="23">
                  <c:v>0.50000000000000011</c:v>
                </c:pt>
                <c:pt idx="24">
                  <c:v>0.52000000000000013</c:v>
                </c:pt>
                <c:pt idx="25">
                  <c:v>0.54000000000000015</c:v>
                </c:pt>
                <c:pt idx="26">
                  <c:v>0.56000000000000016</c:v>
                </c:pt>
                <c:pt idx="27">
                  <c:v>0.58000000000000018</c:v>
                </c:pt>
                <c:pt idx="28">
                  <c:v>0.6000000000000002</c:v>
                </c:pt>
                <c:pt idx="29">
                  <c:v>0.62000000000000022</c:v>
                </c:pt>
                <c:pt idx="30">
                  <c:v>0.64000000000000024</c:v>
                </c:pt>
                <c:pt idx="31">
                  <c:v>0.66000000000000025</c:v>
                </c:pt>
                <c:pt idx="32">
                  <c:v>0.68000000000000027</c:v>
                </c:pt>
                <c:pt idx="33">
                  <c:v>0.70000000000000029</c:v>
                </c:pt>
                <c:pt idx="34">
                  <c:v>0.72000000000000031</c:v>
                </c:pt>
                <c:pt idx="35">
                  <c:v>0.74000000000000032</c:v>
                </c:pt>
                <c:pt idx="36">
                  <c:v>0.76000000000000034</c:v>
                </c:pt>
                <c:pt idx="37">
                  <c:v>0.78000000000000036</c:v>
                </c:pt>
                <c:pt idx="38">
                  <c:v>0.80000000000000038</c:v>
                </c:pt>
                <c:pt idx="39">
                  <c:v>0.8200000000000004</c:v>
                </c:pt>
                <c:pt idx="40">
                  <c:v>0.84000000000000041</c:v>
                </c:pt>
                <c:pt idx="41">
                  <c:v>0.86000000000000043</c:v>
                </c:pt>
                <c:pt idx="42">
                  <c:v>0.88000000000000045</c:v>
                </c:pt>
                <c:pt idx="43">
                  <c:v>0.90000000000000047</c:v>
                </c:pt>
                <c:pt idx="44">
                  <c:v>0.92000000000000048</c:v>
                </c:pt>
                <c:pt idx="45">
                  <c:v>0.9400000000000005</c:v>
                </c:pt>
                <c:pt idx="46">
                  <c:v>0.96000000000000052</c:v>
                </c:pt>
                <c:pt idx="47">
                  <c:v>0.98000000000000054</c:v>
                </c:pt>
                <c:pt idx="48">
                  <c:v>1.0000000000000004</c:v>
                </c:pt>
              </c:numCache>
            </c:numRef>
          </c:cat>
          <c:val>
            <c:numRef>
              <c:f>Sheet1!$D$29:$D$77</c:f>
              <c:numCache>
                <c:formatCode>General</c:formatCode>
                <c:ptCount val="49"/>
                <c:pt idx="0">
                  <c:v>4.9053047635017757</c:v>
                </c:pt>
                <c:pt idx="1">
                  <c:v>4.7779801820288519</c:v>
                </c:pt>
                <c:pt idx="2">
                  <c:v>4.6362093474500821</c:v>
                </c:pt>
                <c:pt idx="3">
                  <c:v>4.4970963132951693</c:v>
                </c:pt>
                <c:pt idx="4">
                  <c:v>4.366480665333154</c:v>
                </c:pt>
                <c:pt idx="5">
                  <c:v>4.2458127485135293</c:v>
                </c:pt>
                <c:pt idx="6">
                  <c:v>4.1349079588467275</c:v>
                </c:pt>
                <c:pt idx="7">
                  <c:v>4.0330150596629881</c:v>
                </c:pt>
                <c:pt idx="8">
                  <c:v>3.9392362221236561</c:v>
                </c:pt>
                <c:pt idx="9">
                  <c:v>3.8526906980871827</c:v>
                </c:pt>
                <c:pt idx="10">
                  <c:v>3.7725738641341691</c:v>
                </c:pt>
                <c:pt idx="11">
                  <c:v>3.6981729680170665</c:v>
                </c:pt>
                <c:pt idx="12">
                  <c:v>3.6288653012631484</c:v>
                </c:pt>
                <c:pt idx="13">
                  <c:v>3.5641098405795186</c:v>
                </c:pt>
                <c:pt idx="14">
                  <c:v>3.5034371132860103</c:v>
                </c:pt>
                <c:pt idx="15">
                  <c:v>3.4464392754054298</c:v>
                </c:pt>
                <c:pt idx="16">
                  <c:v>3.3927611573158591</c:v>
                </c:pt>
                <c:pt idx="17">
                  <c:v>3.3420924847508067</c:v>
                </c:pt>
                <c:pt idx="18">
                  <c:v>3.2941612490439627</c:v>
                </c:pt>
                <c:pt idx="19">
                  <c:v>3.2487281103516188</c:v>
                </c:pt>
                <c:pt idx="20">
                  <c:v>3.2055816925855729</c:v>
                </c:pt>
                <c:pt idx="21">
                  <c:v>3.1645346321113408</c:v>
                </c:pt>
                <c:pt idx="22">
                  <c:v>3.1254202566320064</c:v>
                </c:pt>
                <c:pt idx="23">
                  <c:v>3.0880897881179283</c:v>
                </c:pt>
                <c:pt idx="24">
                  <c:v>3.052409980648771</c:v>
                </c:pt>
                <c:pt idx="25">
                  <c:v>3.0182611192267808</c:v>
                </c:pt>
                <c:pt idx="26">
                  <c:v>2.9855353186146192</c:v>
                </c:pt>
                <c:pt idx="27">
                  <c:v>2.9541350721047177</c:v>
                </c:pt>
                <c:pt idx="28">
                  <c:v>2.9239720090731285</c:v>
                </c:pt>
                <c:pt idx="29">
                  <c:v>2.8949658274910388</c:v>
                </c:pt>
                <c:pt idx="30">
                  <c:v>2.867043373535167</c:v>
                </c:pt>
                <c:pt idx="31">
                  <c:v>2.8401378452981549</c:v>
                </c:pt>
                <c:pt idx="32">
                  <c:v>2.8141881015584507</c:v>
                </c:pt>
                <c:pt idx="33">
                  <c:v>2.7891380597978825</c:v>
                </c:pt>
                <c:pt idx="34">
                  <c:v>2.764936170293705</c:v>
                </c:pt>
                <c:pt idx="35">
                  <c:v>2.7415349552739507</c:v>
                </c:pt>
                <c:pt idx="36">
                  <c:v>2.7188906039011775</c:v>
                </c:pt>
                <c:pt idx="37">
                  <c:v>2.6969626153136845</c:v>
                </c:pt>
                <c:pt idx="38">
                  <c:v>2.6757134831634612</c:v>
                </c:pt>
                <c:pt idx="39">
                  <c:v>2.6551084160938756</c:v>
                </c:pt>
                <c:pt idx="40">
                  <c:v>2.6351150894352515</c:v>
                </c:pt>
                <c:pt idx="41">
                  <c:v>2.6157034240935451</c:v>
                </c:pt>
                <c:pt idx="42">
                  <c:v>2.5968453891911416</c:v>
                </c:pt>
                <c:pt idx="43">
                  <c:v>2.5785148255090928</c:v>
                </c:pt>
                <c:pt idx="44">
                  <c:v>2.560687287193363</c:v>
                </c:pt>
                <c:pt idx="45">
                  <c:v>2.5433398995368428</c:v>
                </c:pt>
                <c:pt idx="46">
                  <c:v>2.5264512309449367</c:v>
                </c:pt>
                <c:pt idx="47">
                  <c:v>2.5100011774442241</c:v>
                </c:pt>
                <c:pt idx="48">
                  <c:v>2.4939708583082352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617408"/>
        <c:axId val="609645968"/>
      </c:lineChart>
      <c:catAx>
        <c:axId val="60961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645968"/>
        <c:crosses val="autoZero"/>
        <c:auto val="1"/>
        <c:lblAlgn val="ctr"/>
        <c:lblOffset val="100"/>
        <c:noMultiLvlLbl val="0"/>
      </c:catAx>
      <c:valAx>
        <c:axId val="60964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61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D4" max="1000" page="10" val="50"/>
</file>

<file path=xl/ctrlProps/ctrlProp2.xml><?xml version="1.0" encoding="utf-8"?>
<formControlPr xmlns="http://schemas.microsoft.com/office/spreadsheetml/2009/9/main" objectType="Spin" dx="22" fmlaLink="D5" max="20" page="10" val="0"/>
</file>

<file path=xl/ctrlProps/ctrlProp3.xml><?xml version="1.0" encoding="utf-8"?>
<formControlPr xmlns="http://schemas.microsoft.com/office/spreadsheetml/2009/9/main" objectType="Spin" dx="22" fmlaLink="D7" max="1000" page="10" val="50"/>
</file>

<file path=xl/ctrlProps/ctrlProp4.xml><?xml version="1.0" encoding="utf-8"?>
<formControlPr xmlns="http://schemas.microsoft.com/office/spreadsheetml/2009/9/main" objectType="Spin" dx="22" fmlaLink="D8" max="20" page="10" val="4"/>
</file>

<file path=xl/ctrlProps/ctrlProp5.xml><?xml version="1.0" encoding="utf-8"?>
<formControlPr xmlns="http://schemas.microsoft.com/office/spreadsheetml/2009/9/main" objectType="Spin" dx="22" fmlaLink="D9" max="1" page="1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3</xdr:row>
          <xdr:rowOff>28575</xdr:rowOff>
        </xdr:from>
        <xdr:to>
          <xdr:col>2</xdr:col>
          <xdr:colOff>1190625</xdr:colOff>
          <xdr:row>3</xdr:row>
          <xdr:rowOff>171450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4</xdr:row>
          <xdr:rowOff>38100</xdr:rowOff>
        </xdr:from>
        <xdr:to>
          <xdr:col>2</xdr:col>
          <xdr:colOff>1190625</xdr:colOff>
          <xdr:row>4</xdr:row>
          <xdr:rowOff>180975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6</xdr:row>
          <xdr:rowOff>47625</xdr:rowOff>
        </xdr:from>
        <xdr:to>
          <xdr:col>2</xdr:col>
          <xdr:colOff>1190625</xdr:colOff>
          <xdr:row>6</xdr:row>
          <xdr:rowOff>190500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7</xdr:row>
          <xdr:rowOff>47625</xdr:rowOff>
        </xdr:from>
        <xdr:to>
          <xdr:col>2</xdr:col>
          <xdr:colOff>1190625</xdr:colOff>
          <xdr:row>7</xdr:row>
          <xdr:rowOff>200025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8</xdr:row>
          <xdr:rowOff>57150</xdr:rowOff>
        </xdr:from>
        <xdr:to>
          <xdr:col>2</xdr:col>
          <xdr:colOff>1190625</xdr:colOff>
          <xdr:row>8</xdr:row>
          <xdr:rowOff>200025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</xdr:col>
      <xdr:colOff>495300</xdr:colOff>
      <xdr:row>4</xdr:row>
      <xdr:rowOff>9524</xdr:rowOff>
    </xdr:from>
    <xdr:to>
      <xdr:col>12</xdr:col>
      <xdr:colOff>361950</xdr:colOff>
      <xdr:row>24</xdr:row>
      <xdr:rowOff>152399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7"/>
  <sheetViews>
    <sheetView tabSelected="1" workbookViewId="0">
      <selection activeCell="B20" sqref="B20"/>
    </sheetView>
  </sheetViews>
  <sheetFormatPr defaultColWidth="11.5" defaultRowHeight="15" x14ac:dyDescent="0.25"/>
  <cols>
    <col min="1" max="1" width="28.625" customWidth="1"/>
  </cols>
  <sheetData>
    <row r="1" spans="1:11" ht="23.25" x14ac:dyDescent="0.25">
      <c r="A1" s="2" t="s">
        <v>13</v>
      </c>
      <c r="B1" s="3"/>
      <c r="C1" s="3"/>
      <c r="D1" s="3"/>
      <c r="E1" s="3"/>
      <c r="F1" s="3"/>
    </row>
    <row r="2" spans="1:11" ht="15.75" thickBot="1" x14ac:dyDescent="0.3">
      <c r="H2" s="10" t="str">
        <f>IF(B9=1,"Call","Put")&amp;" Leverage"</f>
        <v>Call Leverage</v>
      </c>
      <c r="I2" s="10"/>
      <c r="J2" s="10"/>
      <c r="K2" s="10"/>
    </row>
    <row r="3" spans="1:11" ht="16.5" thickTop="1" thickBot="1" x14ac:dyDescent="0.3">
      <c r="A3" t="s">
        <v>0</v>
      </c>
      <c r="B3" s="4">
        <v>1.1000000000000001</v>
      </c>
      <c r="H3" s="10"/>
      <c r="I3" s="10"/>
      <c r="J3" s="10"/>
      <c r="K3" s="10"/>
    </row>
    <row r="4" spans="1:11" ht="15.75" thickTop="1" x14ac:dyDescent="0.25">
      <c r="A4" t="s">
        <v>1</v>
      </c>
      <c r="B4">
        <f>D4</f>
        <v>50</v>
      </c>
      <c r="D4" s="5">
        <v>50</v>
      </c>
    </row>
    <row r="5" spans="1:11" x14ac:dyDescent="0.25">
      <c r="A5" t="s">
        <v>2</v>
      </c>
      <c r="B5" s="1">
        <f>D5/100</f>
        <v>0</v>
      </c>
      <c r="D5" s="5">
        <v>0</v>
      </c>
    </row>
    <row r="6" spans="1:11" x14ac:dyDescent="0.25">
      <c r="A6" t="s">
        <v>3</v>
      </c>
      <c r="B6" s="4">
        <v>0.6</v>
      </c>
    </row>
    <row r="7" spans="1:11" x14ac:dyDescent="0.25">
      <c r="A7" t="s">
        <v>4</v>
      </c>
      <c r="B7" s="1">
        <f>D7/100</f>
        <v>0.5</v>
      </c>
      <c r="D7" s="5">
        <v>50</v>
      </c>
    </row>
    <row r="8" spans="1:11" x14ac:dyDescent="0.25">
      <c r="A8" t="s">
        <v>5</v>
      </c>
      <c r="B8" s="1">
        <f>D8/100</f>
        <v>0.04</v>
      </c>
      <c r="D8" s="5">
        <v>4</v>
      </c>
    </row>
    <row r="9" spans="1:11" x14ac:dyDescent="0.25">
      <c r="A9" t="s">
        <v>6</v>
      </c>
      <c r="B9" s="6">
        <f>D9</f>
        <v>1</v>
      </c>
      <c r="D9" s="5">
        <v>1</v>
      </c>
    </row>
    <row r="11" spans="1:11" x14ac:dyDescent="0.25">
      <c r="A11" t="s">
        <v>7</v>
      </c>
    </row>
    <row r="12" spans="1:11" x14ac:dyDescent="0.25">
      <c r="A12" t="s">
        <v>8</v>
      </c>
      <c r="B12" s="4">
        <v>1.2</v>
      </c>
    </row>
    <row r="13" spans="1:11" x14ac:dyDescent="0.25">
      <c r="A13" t="s">
        <v>9</v>
      </c>
      <c r="B13" s="4">
        <v>1</v>
      </c>
    </row>
    <row r="14" spans="1:11" x14ac:dyDescent="0.25">
      <c r="A14" t="s">
        <v>10</v>
      </c>
      <c r="B14" s="4">
        <v>0.8</v>
      </c>
      <c r="D14" s="7" t="s">
        <v>11</v>
      </c>
      <c r="E14" s="8">
        <f>(LN(1/$B$3)+(rr-q+(sig^2)/2)*T)/(sig*SQRT(T))</f>
        <v>9.5270747788996652E-3</v>
      </c>
    </row>
    <row r="15" spans="1:11" x14ac:dyDescent="0.25">
      <c r="D15" s="8" t="s">
        <v>12</v>
      </c>
      <c r="E15" s="8">
        <f>E14-sig*SQRT(T)</f>
        <v>-0.37777125984184201</v>
      </c>
    </row>
    <row r="17" spans="1:14" x14ac:dyDescent="0.25">
      <c r="A17" t="s">
        <v>14</v>
      </c>
      <c r="B17" s="4">
        <v>0.04</v>
      </c>
    </row>
    <row r="18" spans="1:14" x14ac:dyDescent="0.25">
      <c r="A18" t="s">
        <v>15</v>
      </c>
      <c r="B18" s="4">
        <v>0.02</v>
      </c>
    </row>
    <row r="20" spans="1:14" x14ac:dyDescent="0.25">
      <c r="A20" t="s">
        <v>19</v>
      </c>
      <c r="B20">
        <f>S*EXP(-q*T)*_xlfn.NORM.S.DIST(E14,TRUE)-S*$B$3*EXP(-rr*T)*_xlfn.NORM.S.DIST(E15,TRUE)</f>
        <v>6.2461727469167165</v>
      </c>
    </row>
    <row r="21" spans="1:14" x14ac:dyDescent="0.25">
      <c r="A21" t="s">
        <v>16</v>
      </c>
      <c r="B21">
        <f>S*$B$3*EXP(-rr*T)*(1-_xlfn.NORM.S.DIST(E15,TRUE))-S*EXP(-q*T)*(1-_xlfn.NORM.S.DIST(E14,TRUE))</f>
        <v>9.9418867836017348</v>
      </c>
    </row>
    <row r="22" spans="1:14" x14ac:dyDescent="0.25">
      <c r="A22" t="s">
        <v>17</v>
      </c>
      <c r="B22">
        <f>EXP(-q*T)*_xlfn.NORM.S.DIST(E14,TRUE)*S/B20</f>
        <v>4.0328751369495377</v>
      </c>
    </row>
    <row r="23" spans="1:14" x14ac:dyDescent="0.25">
      <c r="A23" t="s">
        <v>18</v>
      </c>
      <c r="B23">
        <f>EXP(-q*T)*(1-_xlfn.NORM.S.DIST(E14,TRUE))*S/B21</f>
        <v>2.4954986681994433</v>
      </c>
    </row>
    <row r="27" spans="1:14" x14ac:dyDescent="0.25">
      <c r="G27" t="s">
        <v>21</v>
      </c>
      <c r="L27" t="s">
        <v>22</v>
      </c>
    </row>
    <row r="28" spans="1:14" x14ac:dyDescent="0.25">
      <c r="A28" s="9" t="s">
        <v>20</v>
      </c>
      <c r="B28" s="9" t="str">
        <f>"E/S="&amp;$B$12</f>
        <v>E/S=1.2</v>
      </c>
      <c r="C28" s="9" t="str">
        <f>"E/S="&amp;$B$13</f>
        <v>E/S=1</v>
      </c>
      <c r="D28" s="9" t="str">
        <f>"E/S="&amp;$B$14</f>
        <v>E/S=0.8</v>
      </c>
      <c r="F28">
        <f>$B$22</f>
        <v>4.0328751369495377</v>
      </c>
      <c r="G28">
        <f>$B$12</f>
        <v>1.2</v>
      </c>
      <c r="H28">
        <f>$B$13</f>
        <v>1</v>
      </c>
      <c r="I28">
        <f>$B$14</f>
        <v>0.8</v>
      </c>
      <c r="K28">
        <f>$B$23</f>
        <v>2.4954986681994433</v>
      </c>
      <c r="L28">
        <f>$B$12</f>
        <v>1.2</v>
      </c>
      <c r="M28">
        <f>$B$13</f>
        <v>1</v>
      </c>
      <c r="N28">
        <f>$B$14</f>
        <v>0.8</v>
      </c>
    </row>
    <row r="29" spans="1:14" x14ac:dyDescent="0.25">
      <c r="A29">
        <f>$B$17</f>
        <v>0.04</v>
      </c>
      <c r="B29">
        <f>IF($B$9=1,G29,L29)</f>
        <v>25.72864760865998</v>
      </c>
      <c r="C29">
        <f t="shared" ref="C29:D29" si="0">IF($B$9=1,H29,M29)</f>
        <v>12.947321280109387</v>
      </c>
      <c r="D29">
        <f t="shared" si="0"/>
        <v>4.9053047635017757</v>
      </c>
      <c r="F29">
        <f>$B$17</f>
        <v>0.04</v>
      </c>
      <c r="G29">
        <f t="dataTable" ref="G29:I77" dt2D="1" dtr="1" r1="B3" r2="B6" ca="1"/>
        <v>25.72864760865998</v>
      </c>
      <c r="H29">
        <v>12.947321280109387</v>
      </c>
      <c r="I29">
        <v>4.9053047635017757</v>
      </c>
      <c r="K29">
        <f>$B$17</f>
        <v>0.04</v>
      </c>
      <c r="L29">
        <f t="dataTable" ref="L29:N77" dt2D="1" dtr="1" r1="B3" r2="B6"/>
        <v>4.8120731271787527</v>
      </c>
      <c r="M29">
        <v>12.129861048758292</v>
      </c>
      <c r="N29">
        <v>28.34779115899229</v>
      </c>
    </row>
    <row r="30" spans="1:14" x14ac:dyDescent="0.25">
      <c r="A30">
        <f>A29+$B$18</f>
        <v>0.06</v>
      </c>
      <c r="B30">
        <f>IF($B$9=1,G30,L30)</f>
        <v>18.919042274578381</v>
      </c>
      <c r="C30">
        <f t="shared" ref="C30" si="1">IF($B$9=1,H30,M30)</f>
        <v>10.648700863429475</v>
      </c>
      <c r="D30">
        <f t="shared" ref="D30" si="2">IF($B$9=1,I30,N30)</f>
        <v>4.7779801820288519</v>
      </c>
      <c r="F30">
        <f>F29+$B$18</f>
        <v>0.06</v>
      </c>
      <c r="G30">
        <v>18.919042274578381</v>
      </c>
      <c r="H30">
        <v>10.648700863429475</v>
      </c>
      <c r="I30">
        <v>4.7779801820288519</v>
      </c>
      <c r="K30">
        <f>K29+$B$18</f>
        <v>0.06</v>
      </c>
      <c r="L30">
        <v>4.571624096099363</v>
      </c>
      <c r="M30">
        <v>9.8311831152472351</v>
      </c>
      <c r="N30">
        <v>20.325790931781327</v>
      </c>
    </row>
    <row r="31" spans="1:14" x14ac:dyDescent="0.25">
      <c r="A31">
        <f t="shared" ref="A31:A77" si="3">A30+$B$18</f>
        <v>0.08</v>
      </c>
      <c r="B31">
        <f t="shared" ref="B31:B77" si="4">IF($B$9=1,G31,L31)</f>
        <v>15.359047311003032</v>
      </c>
      <c r="C31">
        <f t="shared" ref="C31:C77" si="5">IF($B$9=1,H31,M31)</f>
        <v>9.2787647583822395</v>
      </c>
      <c r="D31">
        <f t="shared" ref="D31:D77" si="6">IF($B$9=1,I31,N31)</f>
        <v>4.6362093474500821</v>
      </c>
      <c r="F31">
        <f t="shared" ref="F31:F77" si="7">F30+$B$18</f>
        <v>0.08</v>
      </c>
      <c r="G31">
        <v>15.359047311003032</v>
      </c>
      <c r="H31">
        <v>9.2787647583822395</v>
      </c>
      <c r="I31">
        <v>4.6362093474500821</v>
      </c>
      <c r="K31">
        <f t="shared" ref="K31:K77" si="8">K30+$B$18</f>
        <v>0.08</v>
      </c>
      <c r="L31">
        <v>4.3401126327742006</v>
      </c>
      <c r="M31">
        <v>8.4611895008005149</v>
      </c>
      <c r="N31">
        <v>16.177157548481155</v>
      </c>
    </row>
    <row r="32" spans="1:14" x14ac:dyDescent="0.25">
      <c r="A32">
        <f t="shared" si="3"/>
        <v>0.1</v>
      </c>
      <c r="B32">
        <f t="shared" si="4"/>
        <v>13.137283318730066</v>
      </c>
      <c r="C32">
        <f t="shared" si="5"/>
        <v>8.3440890357193496</v>
      </c>
      <c r="D32">
        <f t="shared" si="6"/>
        <v>4.4970963132951693</v>
      </c>
      <c r="F32">
        <f t="shared" si="7"/>
        <v>0.1</v>
      </c>
      <c r="G32">
        <v>13.137283318730066</v>
      </c>
      <c r="H32">
        <v>8.3440890357193496</v>
      </c>
      <c r="I32">
        <v>4.4970963132951693</v>
      </c>
      <c r="K32">
        <f t="shared" si="8"/>
        <v>0.1</v>
      </c>
      <c r="L32">
        <v>4.1318324995768334</v>
      </c>
      <c r="M32">
        <v>7.5264562761777904</v>
      </c>
      <c r="N32">
        <v>13.609957760701148</v>
      </c>
    </row>
    <row r="33" spans="1:14" x14ac:dyDescent="0.25">
      <c r="A33">
        <f t="shared" si="3"/>
        <v>0.12000000000000001</v>
      </c>
      <c r="B33">
        <f t="shared" si="4"/>
        <v>11.602859436342236</v>
      </c>
      <c r="C33">
        <f t="shared" si="5"/>
        <v>7.6542987169232717</v>
      </c>
      <c r="D33">
        <f t="shared" si="6"/>
        <v>4.366480665333154</v>
      </c>
      <c r="F33">
        <f t="shared" si="7"/>
        <v>0.12000000000000001</v>
      </c>
      <c r="G33">
        <v>11.602859436342236</v>
      </c>
      <c r="H33">
        <v>7.6542987169232717</v>
      </c>
      <c r="I33">
        <v>4.366480665333154</v>
      </c>
      <c r="K33">
        <f t="shared" si="8"/>
        <v>0.12000000000000001</v>
      </c>
      <c r="L33">
        <v>3.9471709483767641</v>
      </c>
      <c r="M33">
        <v>6.8366084628695001</v>
      </c>
      <c r="N33">
        <v>11.84923999370189</v>
      </c>
    </row>
    <row r="34" spans="1:14" x14ac:dyDescent="0.25">
      <c r="A34">
        <f t="shared" si="3"/>
        <v>0.14000000000000001</v>
      </c>
      <c r="B34">
        <f t="shared" si="4"/>
        <v>10.471119750391249</v>
      </c>
      <c r="C34">
        <f t="shared" si="5"/>
        <v>7.1183176868635902</v>
      </c>
      <c r="D34">
        <f t="shared" si="6"/>
        <v>4.2458127485135293</v>
      </c>
      <c r="F34">
        <f t="shared" si="7"/>
        <v>0.14000000000000001</v>
      </c>
      <c r="G34">
        <v>10.471119750391249</v>
      </c>
      <c r="H34">
        <v>7.1183176868635902</v>
      </c>
      <c r="I34">
        <v>4.2458127485135293</v>
      </c>
      <c r="K34">
        <f t="shared" si="8"/>
        <v>0.14000000000000001</v>
      </c>
      <c r="L34">
        <v>3.7833930243364047</v>
      </c>
      <c r="M34">
        <v>6.3005699457532023</v>
      </c>
      <c r="N34">
        <v>10.558148392253505</v>
      </c>
    </row>
    <row r="35" spans="1:14" x14ac:dyDescent="0.25">
      <c r="A35">
        <f t="shared" si="3"/>
        <v>0.16</v>
      </c>
      <c r="B35">
        <f t="shared" si="4"/>
        <v>9.5969811708738835</v>
      </c>
      <c r="C35">
        <f t="shared" si="5"/>
        <v>6.6863758719857564</v>
      </c>
      <c r="D35">
        <f t="shared" si="6"/>
        <v>4.1349079588467275</v>
      </c>
      <c r="F35">
        <f t="shared" si="7"/>
        <v>0.16</v>
      </c>
      <c r="G35">
        <v>9.5969811708738835</v>
      </c>
      <c r="H35">
        <v>6.6863758719857564</v>
      </c>
      <c r="I35">
        <v>4.1349079588467275</v>
      </c>
      <c r="K35">
        <f t="shared" si="8"/>
        <v>0.16</v>
      </c>
      <c r="L35">
        <v>3.6374071895359457</v>
      </c>
      <c r="M35">
        <v>5.8685706512822824</v>
      </c>
      <c r="N35">
        <v>9.565904252914132</v>
      </c>
    </row>
    <row r="36" spans="1:14" x14ac:dyDescent="0.25">
      <c r="A36">
        <f t="shared" si="3"/>
        <v>0.18</v>
      </c>
      <c r="B36">
        <f t="shared" si="4"/>
        <v>8.89836214568572</v>
      </c>
      <c r="C36">
        <f t="shared" si="5"/>
        <v>6.3286753042725934</v>
      </c>
      <c r="D36">
        <f t="shared" si="6"/>
        <v>4.0330150596629881</v>
      </c>
      <c r="F36">
        <f t="shared" si="7"/>
        <v>0.18</v>
      </c>
      <c r="G36">
        <v>8.89836214568572</v>
      </c>
      <c r="H36">
        <v>6.3286753042725934</v>
      </c>
      <c r="I36">
        <v>4.0330150596629881</v>
      </c>
      <c r="K36">
        <f t="shared" si="8"/>
        <v>0.18</v>
      </c>
      <c r="L36">
        <v>3.5064555004857616</v>
      </c>
      <c r="M36">
        <v>5.5108126114475153</v>
      </c>
      <c r="N36">
        <v>8.7763421226063869</v>
      </c>
    </row>
    <row r="37" spans="1:14" x14ac:dyDescent="0.25">
      <c r="A37">
        <f t="shared" si="3"/>
        <v>0.19999999999999998</v>
      </c>
      <c r="B37">
        <f t="shared" si="4"/>
        <v>8.325154349058062</v>
      </c>
      <c r="C37">
        <f t="shared" si="5"/>
        <v>6.0261418567287537</v>
      </c>
      <c r="D37">
        <f t="shared" si="6"/>
        <v>3.9392362221236561</v>
      </c>
      <c r="F37">
        <f t="shared" si="7"/>
        <v>0.19999999999999998</v>
      </c>
      <c r="G37">
        <v>8.325154349058062</v>
      </c>
      <c r="H37">
        <v>6.0261418567287537</v>
      </c>
      <c r="I37">
        <v>3.9392362221236561</v>
      </c>
      <c r="K37">
        <f t="shared" si="8"/>
        <v>0.19999999999999998</v>
      </c>
      <c r="L37">
        <v>3.3882325323357421</v>
      </c>
      <c r="M37">
        <v>5.2082216992614958</v>
      </c>
      <c r="N37">
        <v>8.1310027821288617</v>
      </c>
    </row>
    <row r="38" spans="1:14" x14ac:dyDescent="0.25">
      <c r="A38">
        <f t="shared" si="3"/>
        <v>0.21999999999999997</v>
      </c>
      <c r="B38">
        <f t="shared" si="4"/>
        <v>7.8449406259715841</v>
      </c>
      <c r="C38">
        <f t="shared" si="5"/>
        <v>5.7659243966506155</v>
      </c>
      <c r="D38">
        <f t="shared" si="6"/>
        <v>3.8526906980871827</v>
      </c>
      <c r="F38">
        <f t="shared" si="7"/>
        <v>0.21999999999999997</v>
      </c>
      <c r="G38">
        <v>7.8449406259715841</v>
      </c>
      <c r="H38">
        <v>5.7659243966506155</v>
      </c>
      <c r="I38">
        <v>3.8526906980871827</v>
      </c>
      <c r="K38">
        <f t="shared" si="8"/>
        <v>0.21999999999999997</v>
      </c>
      <c r="L38">
        <v>3.2808489665133731</v>
      </c>
      <c r="M38">
        <v>4.9479467820285477</v>
      </c>
      <c r="N38">
        <v>7.5922103563709618</v>
      </c>
    </row>
    <row r="39" spans="1:14" x14ac:dyDescent="0.25">
      <c r="A39">
        <f t="shared" si="3"/>
        <v>0.23999999999999996</v>
      </c>
      <c r="B39">
        <f t="shared" si="4"/>
        <v>7.4357665877216643</v>
      </c>
      <c r="C39">
        <f t="shared" si="5"/>
        <v>5.5390063795808775</v>
      </c>
      <c r="D39">
        <f t="shared" si="6"/>
        <v>3.7725738641341691</v>
      </c>
      <c r="F39">
        <f t="shared" si="7"/>
        <v>0.23999999999999996</v>
      </c>
      <c r="G39">
        <v>7.4357665877216643</v>
      </c>
      <c r="H39">
        <v>5.5390063795808775</v>
      </c>
      <c r="I39">
        <v>3.7725738641341691</v>
      </c>
      <c r="K39">
        <f t="shared" si="8"/>
        <v>0.23999999999999996</v>
      </c>
      <c r="L39">
        <v>3.1827618169479441</v>
      </c>
      <c r="M39">
        <v>4.720971315299308</v>
      </c>
      <c r="N39">
        <v>7.1345374107862352</v>
      </c>
    </row>
    <row r="40" spans="1:14" x14ac:dyDescent="0.25">
      <c r="A40">
        <f t="shared" si="3"/>
        <v>0.25999999999999995</v>
      </c>
      <c r="B40">
        <f t="shared" si="4"/>
        <v>7.082202288997367</v>
      </c>
      <c r="C40">
        <f t="shared" si="5"/>
        <v>5.3388500251391875</v>
      </c>
      <c r="D40">
        <f t="shared" si="6"/>
        <v>3.6981729680170665</v>
      </c>
      <c r="F40">
        <f t="shared" si="7"/>
        <v>0.25999999999999995</v>
      </c>
      <c r="G40">
        <v>7.082202288997367</v>
      </c>
      <c r="H40">
        <v>5.3388500251391875</v>
      </c>
      <c r="I40">
        <v>3.6981729680170665</v>
      </c>
      <c r="K40">
        <f t="shared" si="8"/>
        <v>0.25999999999999995</v>
      </c>
      <c r="L40">
        <v>3.0927067907115222</v>
      </c>
      <c r="M40">
        <v>4.5207575187013553</v>
      </c>
      <c r="N40">
        <v>6.7401698541250132</v>
      </c>
    </row>
    <row r="41" spans="1:14" x14ac:dyDescent="0.25">
      <c r="A41">
        <f t="shared" si="3"/>
        <v>0.27999999999999997</v>
      </c>
      <c r="B41">
        <f t="shared" si="4"/>
        <v>6.7730659395951642</v>
      </c>
      <c r="C41">
        <f t="shared" si="5"/>
        <v>5.1605838380154889</v>
      </c>
      <c r="D41">
        <f t="shared" si="6"/>
        <v>3.6288653012631484</v>
      </c>
      <c r="F41">
        <f t="shared" si="7"/>
        <v>0.27999999999999997</v>
      </c>
      <c r="G41">
        <v>6.7730659395951642</v>
      </c>
      <c r="H41">
        <v>5.1605838380154889</v>
      </c>
      <c r="I41">
        <v>3.6288653012631484</v>
      </c>
      <c r="K41">
        <f t="shared" si="8"/>
        <v>0.27999999999999997</v>
      </c>
      <c r="L41">
        <v>3.0096415632828997</v>
      </c>
      <c r="M41">
        <v>4.3424338969325387</v>
      </c>
      <c r="N41">
        <v>6.3962359681529284</v>
      </c>
    </row>
    <row r="42" spans="1:14" x14ac:dyDescent="0.25">
      <c r="A42">
        <f t="shared" si="3"/>
        <v>0.3</v>
      </c>
      <c r="B42">
        <f t="shared" si="4"/>
        <v>6.5000429473996686</v>
      </c>
      <c r="C42">
        <f t="shared" si="5"/>
        <v>5.0004935730164268</v>
      </c>
      <c r="D42">
        <f t="shared" si="6"/>
        <v>3.5641098405795186</v>
      </c>
      <c r="F42">
        <f t="shared" si="7"/>
        <v>0.3</v>
      </c>
      <c r="G42">
        <v>6.5000429473996686</v>
      </c>
      <c r="H42">
        <v>5.0004935730164268</v>
      </c>
      <c r="I42">
        <v>3.5641098405795186</v>
      </c>
      <c r="K42">
        <f t="shared" si="8"/>
        <v>0.3</v>
      </c>
      <c r="L42">
        <v>2.9327005396707544</v>
      </c>
      <c r="M42">
        <v>4.1822862048074247</v>
      </c>
      <c r="N42">
        <v>6.0931905387218475</v>
      </c>
    </row>
    <row r="43" spans="1:14" x14ac:dyDescent="0.25">
      <c r="A43">
        <f t="shared" si="3"/>
        <v>0.32</v>
      </c>
      <c r="B43">
        <f t="shared" si="4"/>
        <v>6.2568135148405721</v>
      </c>
      <c r="C43">
        <f t="shared" si="5"/>
        <v>4.8556912057663597</v>
      </c>
      <c r="D43">
        <f t="shared" si="6"/>
        <v>3.5034371132860103</v>
      </c>
      <c r="F43">
        <f t="shared" si="7"/>
        <v>0.32</v>
      </c>
      <c r="G43">
        <v>6.2568135148405721</v>
      </c>
      <c r="H43">
        <v>4.8556912057663597</v>
      </c>
      <c r="I43">
        <v>3.5034371132860103</v>
      </c>
      <c r="K43">
        <f t="shared" si="8"/>
        <v>0.32</v>
      </c>
      <c r="L43">
        <v>2.861159429772874</v>
      </c>
      <c r="M43">
        <v>4.0374264179582884</v>
      </c>
      <c r="N43">
        <v>5.8237967174096879</v>
      </c>
    </row>
    <row r="44" spans="1:14" x14ac:dyDescent="0.25">
      <c r="A44">
        <f t="shared" si="3"/>
        <v>0.34</v>
      </c>
      <c r="B44">
        <f t="shared" si="4"/>
        <v>6.0384822359398465</v>
      </c>
      <c r="C44">
        <f t="shared" si="5"/>
        <v>4.7238927324821196</v>
      </c>
      <c r="D44">
        <f t="shared" si="6"/>
        <v>3.4464392754054298</v>
      </c>
      <c r="F44">
        <f t="shared" si="7"/>
        <v>0.34</v>
      </c>
      <c r="G44">
        <v>6.0384822359398465</v>
      </c>
      <c r="H44">
        <v>4.7238927324821196</v>
      </c>
      <c r="I44">
        <v>3.4464392754054298</v>
      </c>
      <c r="K44">
        <f t="shared" si="8"/>
        <v>0.34</v>
      </c>
      <c r="L44">
        <v>2.7944076399990636</v>
      </c>
      <c r="M44">
        <v>3.905570532609874</v>
      </c>
      <c r="N44">
        <v>5.5824619652286618</v>
      </c>
    </row>
    <row r="45" spans="1:14" x14ac:dyDescent="0.25">
      <c r="A45">
        <f t="shared" si="3"/>
        <v>0.36000000000000004</v>
      </c>
      <c r="B45">
        <f t="shared" si="4"/>
        <v>5.8411939631161287</v>
      </c>
      <c r="C45">
        <f t="shared" si="5"/>
        <v>4.6032648952275377</v>
      </c>
      <c r="D45">
        <f t="shared" si="6"/>
        <v>3.3927611573158591</v>
      </c>
      <c r="F45">
        <f t="shared" si="7"/>
        <v>0.36000000000000004</v>
      </c>
      <c r="G45">
        <v>5.8411939631161287</v>
      </c>
      <c r="H45">
        <v>4.6032648952275377</v>
      </c>
      <c r="I45">
        <v>3.3927611573158591</v>
      </c>
      <c r="K45">
        <f t="shared" si="8"/>
        <v>0.36000000000000004</v>
      </c>
      <c r="L45">
        <v>2.7319267207913764</v>
      </c>
      <c r="M45">
        <v>3.7848852908339046</v>
      </c>
      <c r="N45">
        <v>5.3647918813877125</v>
      </c>
    </row>
    <row r="46" spans="1:14" x14ac:dyDescent="0.25">
      <c r="A46">
        <f t="shared" si="3"/>
        <v>0.38000000000000006</v>
      </c>
      <c r="B46">
        <f t="shared" si="4"/>
        <v>5.6618683828785255</v>
      </c>
      <c r="C46">
        <f t="shared" si="5"/>
        <v>4.4923169114604065</v>
      </c>
      <c r="D46">
        <f t="shared" si="6"/>
        <v>3.3420924847508067</v>
      </c>
      <c r="F46">
        <f t="shared" si="7"/>
        <v>0.38000000000000006</v>
      </c>
      <c r="G46">
        <v>5.6618683828785255</v>
      </c>
      <c r="H46">
        <v>4.4923169114604065</v>
      </c>
      <c r="I46">
        <v>3.3420924847508067</v>
      </c>
      <c r="K46">
        <f t="shared" si="8"/>
        <v>0.38000000000000006</v>
      </c>
      <c r="L46">
        <v>2.6732734603975188</v>
      </c>
      <c r="M46">
        <v>3.673879910096062</v>
      </c>
      <c r="N46">
        <v>5.1672825840541989</v>
      </c>
    </row>
    <row r="47" spans="1:14" x14ac:dyDescent="0.25">
      <c r="A47">
        <f t="shared" si="3"/>
        <v>0.40000000000000008</v>
      </c>
      <c r="B47">
        <f t="shared" si="4"/>
        <v>5.4980124333873199</v>
      </c>
      <c r="C47">
        <f t="shared" si="5"/>
        <v>4.3898223813179023</v>
      </c>
      <c r="D47">
        <f t="shared" si="6"/>
        <v>3.2941612490439627</v>
      </c>
      <c r="F47">
        <f t="shared" si="7"/>
        <v>0.40000000000000008</v>
      </c>
      <c r="G47">
        <v>5.4980124333873199</v>
      </c>
      <c r="H47">
        <v>4.3898223813179023</v>
      </c>
      <c r="I47">
        <v>3.2941612490439627</v>
      </c>
      <c r="K47">
        <f t="shared" si="8"/>
        <v>0.40000000000000008</v>
      </c>
      <c r="L47">
        <v>2.6180665385553121</v>
      </c>
      <c r="M47">
        <v>3.5713279905414255</v>
      </c>
      <c r="N47">
        <v>4.98710375565555</v>
      </c>
    </row>
    <row r="48" spans="1:14" x14ac:dyDescent="0.25">
      <c r="A48">
        <f t="shared" si="3"/>
        <v>0.4200000000000001</v>
      </c>
      <c r="B48">
        <f t="shared" si="4"/>
        <v>5.347585063539511</v>
      </c>
      <c r="C48">
        <f t="shared" si="5"/>
        <v>4.2947619107184281</v>
      </c>
      <c r="D48">
        <f t="shared" si="6"/>
        <v>3.2487281103516188</v>
      </c>
      <c r="F48">
        <f t="shared" si="7"/>
        <v>0.4200000000000001</v>
      </c>
      <c r="G48">
        <v>5.347585063539511</v>
      </c>
      <c r="H48">
        <v>4.2947619107184281</v>
      </c>
      <c r="I48">
        <v>3.2487281103516188</v>
      </c>
      <c r="K48">
        <f t="shared" si="8"/>
        <v>0.4200000000000001</v>
      </c>
      <c r="L48">
        <v>2.5659759158002395</v>
      </c>
      <c r="M48">
        <v>3.4762101380962718</v>
      </c>
      <c r="N48">
        <v>4.8219425312221045</v>
      </c>
    </row>
    <row r="49" spans="1:14" x14ac:dyDescent="0.25">
      <c r="A49">
        <f t="shared" si="3"/>
        <v>0.44000000000000011</v>
      </c>
      <c r="B49">
        <f t="shared" si="4"/>
        <v>5.2088979795227326</v>
      </c>
      <c r="C49">
        <f t="shared" si="5"/>
        <v>4.206280254192758</v>
      </c>
      <c r="D49">
        <f t="shared" si="6"/>
        <v>3.2055816925855729</v>
      </c>
      <c r="F49">
        <f t="shared" si="7"/>
        <v>0.44000000000000011</v>
      </c>
      <c r="G49">
        <v>5.2088979795227326</v>
      </c>
      <c r="H49">
        <v>4.206280254192758</v>
      </c>
      <c r="I49">
        <v>3.2055816925855729</v>
      </c>
      <c r="K49">
        <f t="shared" si="8"/>
        <v>0.44000000000000011</v>
      </c>
      <c r="L49">
        <v>2.5167143359239001</v>
      </c>
      <c r="M49">
        <v>3.3876711072992598</v>
      </c>
      <c r="N49">
        <v>4.6698891407025753</v>
      </c>
    </row>
    <row r="50" spans="1:14" x14ac:dyDescent="0.25">
      <c r="A50">
        <f t="shared" si="3"/>
        <v>0.46000000000000013</v>
      </c>
      <c r="B50">
        <f t="shared" si="4"/>
        <v>5.0805416317385124</v>
      </c>
      <c r="C50">
        <f t="shared" si="5"/>
        <v>4.1236538257911377</v>
      </c>
      <c r="D50">
        <f t="shared" si="6"/>
        <v>3.1645346321113408</v>
      </c>
      <c r="F50">
        <f t="shared" si="7"/>
        <v>0.46000000000000013</v>
      </c>
      <c r="G50">
        <v>5.0805416317385124</v>
      </c>
      <c r="H50">
        <v>4.1236538257911377</v>
      </c>
      <c r="I50">
        <v>3.1645346321113408</v>
      </c>
      <c r="K50">
        <f t="shared" si="8"/>
        <v>0.46000000000000013</v>
      </c>
      <c r="L50">
        <v>2.4700304711453356</v>
      </c>
      <c r="M50">
        <v>3.3049873122085023</v>
      </c>
      <c r="N50">
        <v>4.5293517835367103</v>
      </c>
    </row>
    <row r="51" spans="1:14" x14ac:dyDescent="0.25">
      <c r="A51">
        <f t="shared" si="3"/>
        <v>0.48000000000000015</v>
      </c>
      <c r="B51">
        <f t="shared" si="4"/>
        <v>4.961329223824789</v>
      </c>
      <c r="C51">
        <f t="shared" si="5"/>
        <v>4.0462657384991925</v>
      </c>
      <c r="D51">
        <f t="shared" si="6"/>
        <v>3.1254202566320064</v>
      </c>
      <c r="F51">
        <f t="shared" si="7"/>
        <v>0.48000000000000015</v>
      </c>
      <c r="G51">
        <v>4.961329223824789</v>
      </c>
      <c r="H51">
        <v>4.0462657384991925</v>
      </c>
      <c r="I51">
        <v>3.1254202566320064</v>
      </c>
      <c r="K51">
        <f t="shared" si="8"/>
        <v>0.48000000000000015</v>
      </c>
      <c r="L51">
        <v>2.4257033531107095</v>
      </c>
      <c r="M51">
        <v>3.2275418658174972</v>
      </c>
      <c r="N51">
        <v>4.3989923398458375</v>
      </c>
    </row>
    <row r="52" spans="1:14" x14ac:dyDescent="0.25">
      <c r="A52">
        <f t="shared" si="3"/>
        <v>0.50000000000000011</v>
      </c>
      <c r="B52">
        <f t="shared" si="4"/>
        <v>4.8502537994321209</v>
      </c>
      <c r="C52">
        <f t="shared" si="5"/>
        <v>3.9735863936971771</v>
      </c>
      <c r="D52">
        <f t="shared" si="6"/>
        <v>3.0880897881179283</v>
      </c>
      <c r="F52">
        <f t="shared" si="7"/>
        <v>0.50000000000000011</v>
      </c>
      <c r="G52">
        <v>4.8502537994321209</v>
      </c>
      <c r="H52">
        <v>3.9735863936971771</v>
      </c>
      <c r="I52">
        <v>3.0880897881179283</v>
      </c>
      <c r="K52">
        <f t="shared" si="8"/>
        <v>0.50000000000000011</v>
      </c>
      <c r="L52">
        <v>2.3835378175105255</v>
      </c>
      <c r="M52">
        <v>3.154805169514356</v>
      </c>
      <c r="N52">
        <v>4.2776771769515172</v>
      </c>
    </row>
    <row r="53" spans="1:14" x14ac:dyDescent="0.25">
      <c r="A53">
        <f t="shared" si="3"/>
        <v>0.52000000000000013</v>
      </c>
      <c r="B53">
        <f t="shared" si="4"/>
        <v>4.7464549592006007</v>
      </c>
      <c r="C53">
        <f t="shared" si="5"/>
        <v>3.9051582188365934</v>
      </c>
      <c r="D53">
        <f t="shared" si="6"/>
        <v>3.052409980648771</v>
      </c>
      <c r="F53">
        <f t="shared" si="7"/>
        <v>0.52000000000000013</v>
      </c>
      <c r="G53">
        <v>4.7464549592006007</v>
      </c>
      <c r="H53">
        <v>3.9051582188365934</v>
      </c>
      <c r="I53">
        <v>3.052409980648771</v>
      </c>
      <c r="K53">
        <f t="shared" si="8"/>
        <v>0.52000000000000013</v>
      </c>
      <c r="L53">
        <v>2.3433607533794318</v>
      </c>
      <c r="M53">
        <v>3.0863196507584347</v>
      </c>
      <c r="N53">
        <v>4.1644390543420018</v>
      </c>
    </row>
    <row r="54" spans="1:14" x14ac:dyDescent="0.25">
      <c r="A54">
        <f t="shared" si="3"/>
        <v>0.54000000000000015</v>
      </c>
      <c r="B54">
        <f t="shared" si="4"/>
        <v>4.649192764831338</v>
      </c>
      <c r="C54">
        <f t="shared" si="5"/>
        <v>3.840583544789105</v>
      </c>
      <c r="D54">
        <f t="shared" si="6"/>
        <v>3.0182611192267808</v>
      </c>
      <c r="F54">
        <f t="shared" si="7"/>
        <v>0.54000000000000015</v>
      </c>
      <c r="G54">
        <v>4.649192764831338</v>
      </c>
      <c r="H54">
        <v>3.840583544789105</v>
      </c>
      <c r="I54">
        <v>3.0182611192267808</v>
      </c>
      <c r="K54">
        <f t="shared" si="8"/>
        <v>0.54000000000000015</v>
      </c>
      <c r="L54">
        <v>2.3050179956341217</v>
      </c>
      <c r="M54">
        <v>3.0216876404292572</v>
      </c>
      <c r="N54">
        <v>4.0584472990181917</v>
      </c>
    </row>
    <row r="55" spans="1:14" x14ac:dyDescent="0.25">
      <c r="A55">
        <f t="shared" si="3"/>
        <v>0.56000000000000016</v>
      </c>
      <c r="B55">
        <f t="shared" si="4"/>
        <v>4.5578270731506336</v>
      </c>
      <c r="C55">
        <f t="shared" si="5"/>
        <v>3.7795148870610649</v>
      </c>
      <c r="D55">
        <f t="shared" si="6"/>
        <v>2.9855353186146192</v>
      </c>
      <c r="F55">
        <f t="shared" si="7"/>
        <v>0.56000000000000016</v>
      </c>
      <c r="G55">
        <v>4.5578270731506336</v>
      </c>
      <c r="H55">
        <v>3.7795148870610649</v>
      </c>
      <c r="I55">
        <v>2.9855353186146192</v>
      </c>
      <c r="K55">
        <f t="shared" si="8"/>
        <v>0.56000000000000016</v>
      </c>
      <c r="L55">
        <v>2.2683717352452124</v>
      </c>
      <c r="M55">
        <v>2.9605616540410127</v>
      </c>
      <c r="N55">
        <v>3.9589842202331789</v>
      </c>
    </row>
    <row r="56" spans="1:14" x14ac:dyDescent="0.25">
      <c r="A56">
        <f t="shared" si="3"/>
        <v>0.58000000000000018</v>
      </c>
      <c r="B56">
        <f t="shared" si="4"/>
        <v>4.4718010191814646</v>
      </c>
      <c r="C56">
        <f t="shared" si="5"/>
        <v>3.7216470871208709</v>
      </c>
      <c r="D56">
        <f t="shared" si="6"/>
        <v>2.9541350721047177</v>
      </c>
      <c r="F56">
        <f t="shared" si="7"/>
        <v>0.58000000000000018</v>
      </c>
      <c r="G56">
        <v>4.4718010191814646</v>
      </c>
      <c r="H56">
        <v>3.7216470871208709</v>
      </c>
      <c r="I56">
        <v>2.9541350721047177</v>
      </c>
      <c r="K56">
        <f t="shared" si="8"/>
        <v>0.58000000000000018</v>
      </c>
      <c r="L56">
        <v>2.2332983486551425</v>
      </c>
      <c r="M56">
        <v>2.9026365330699422</v>
      </c>
      <c r="N56">
        <v>3.8654262850581809</v>
      </c>
    </row>
    <row r="57" spans="1:14" x14ac:dyDescent="0.25">
      <c r="A57">
        <f t="shared" si="3"/>
        <v>0.6000000000000002</v>
      </c>
      <c r="B57">
        <f t="shared" si="4"/>
        <v>4.3906277026016625</v>
      </c>
      <c r="C57">
        <f t="shared" si="5"/>
        <v>3.6667109072372277</v>
      </c>
      <c r="D57">
        <f t="shared" si="6"/>
        <v>2.9239720090731285</v>
      </c>
      <c r="F57">
        <f t="shared" si="7"/>
        <v>0.6000000000000002</v>
      </c>
      <c r="G57">
        <v>4.3906277026016625</v>
      </c>
      <c r="H57">
        <v>3.6667109072372277</v>
      </c>
      <c r="I57">
        <v>2.9239720090731285</v>
      </c>
      <c r="K57">
        <f t="shared" si="8"/>
        <v>0.6000000000000002</v>
      </c>
      <c r="L57">
        <v>2.1996865688556748</v>
      </c>
      <c r="M57">
        <v>2.8476430397925854</v>
      </c>
      <c r="N57">
        <v>3.7772289647847783</v>
      </c>
    </row>
    <row r="58" spans="1:14" x14ac:dyDescent="0.25">
      <c r="A58">
        <f t="shared" si="3"/>
        <v>0.62000000000000022</v>
      </c>
      <c r="B58">
        <f t="shared" si="4"/>
        <v>4.3138793714307768</v>
      </c>
      <c r="C58">
        <f t="shared" si="5"/>
        <v>3.6144677714451356</v>
      </c>
      <c r="D58">
        <f t="shared" si="6"/>
        <v>2.8949658274910388</v>
      </c>
      <c r="F58">
        <f t="shared" si="7"/>
        <v>0.62000000000000022</v>
      </c>
      <c r="G58">
        <v>4.3138793714307768</v>
      </c>
      <c r="H58">
        <v>3.6144677714451356</v>
      </c>
      <c r="I58">
        <v>2.8949658274910388</v>
      </c>
      <c r="K58">
        <f t="shared" si="8"/>
        <v>0.62000000000000022</v>
      </c>
      <c r="L58">
        <v>2.1674359365431877</v>
      </c>
      <c r="M58">
        <v>2.7953425982517701</v>
      </c>
      <c r="N58">
        <v>3.6939144392630068</v>
      </c>
    </row>
    <row r="59" spans="1:14" x14ac:dyDescent="0.25">
      <c r="A59">
        <f t="shared" si="3"/>
        <v>0.64000000000000024</v>
      </c>
      <c r="B59">
        <f t="shared" si="4"/>
        <v>4.2411785699405531</v>
      </c>
      <c r="C59">
        <f t="shared" si="5"/>
        <v>3.5647054178998303</v>
      </c>
      <c r="D59">
        <f t="shared" si="6"/>
        <v>2.867043373535167</v>
      </c>
      <c r="F59">
        <f t="shared" si="7"/>
        <v>0.64000000000000024</v>
      </c>
      <c r="G59">
        <v>4.2411785699405531</v>
      </c>
      <c r="H59">
        <v>3.5647054178998303</v>
      </c>
      <c r="I59">
        <v>2.867043373535167</v>
      </c>
      <c r="K59">
        <f t="shared" si="8"/>
        <v>0.64000000000000024</v>
      </c>
      <c r="L59">
        <v>2.1364554821646897</v>
      </c>
      <c r="M59">
        <v>2.7455229466105524</v>
      </c>
      <c r="N59">
        <v>3.6150615463784406</v>
      </c>
    </row>
    <row r="60" spans="1:14" x14ac:dyDescent="0.25">
      <c r="A60">
        <f t="shared" si="3"/>
        <v>0.66000000000000025</v>
      </c>
      <c r="B60">
        <f t="shared" si="4"/>
        <v>4.172190844460709</v>
      </c>
      <c r="C60">
        <f t="shared" si="5"/>
        <v>3.5172342816592361</v>
      </c>
      <c r="D60">
        <f t="shared" si="6"/>
        <v>2.8401378452981549</v>
      </c>
      <c r="F60">
        <f t="shared" si="7"/>
        <v>0.66000000000000025</v>
      </c>
      <c r="G60">
        <v>4.172190844460709</v>
      </c>
      <c r="H60">
        <v>3.5172342816592361</v>
      </c>
      <c r="I60">
        <v>2.8401378452981549</v>
      </c>
      <c r="K60">
        <f t="shared" si="8"/>
        <v>0.66000000000000025</v>
      </c>
      <c r="L60">
        <v>2.1066625993289723</v>
      </c>
      <c r="M60">
        <v>2.6979945199346731</v>
      </c>
      <c r="N60">
        <v>3.5402975100844314</v>
      </c>
    </row>
    <row r="61" spans="1:14" x14ac:dyDescent="0.25">
      <c r="A61">
        <f t="shared" si="3"/>
        <v>0.68000000000000027</v>
      </c>
      <c r="B61">
        <f t="shared" si="4"/>
        <v>4.1066186944405816</v>
      </c>
      <c r="C61">
        <f t="shared" si="5"/>
        <v>3.4718844671652365</v>
      </c>
      <c r="D61">
        <f t="shared" si="6"/>
        <v>2.8141881015584507</v>
      </c>
      <c r="F61">
        <f t="shared" si="7"/>
        <v>0.68000000000000027</v>
      </c>
      <c r="G61">
        <v>4.1066186944405816</v>
      </c>
      <c r="H61">
        <v>3.4718844671652365</v>
      </c>
      <c r="I61">
        <v>2.8141881015584507</v>
      </c>
      <c r="K61">
        <f t="shared" si="8"/>
        <v>0.68000000000000027</v>
      </c>
      <c r="L61">
        <v>2.0779820776360753</v>
      </c>
      <c r="M61">
        <v>2.6525874226738329</v>
      </c>
      <c r="N61">
        <v>3.4692910884126187</v>
      </c>
    </row>
    <row r="62" spans="1:14" x14ac:dyDescent="0.25">
      <c r="A62">
        <f t="shared" si="3"/>
        <v>0.70000000000000029</v>
      </c>
      <c r="B62">
        <f t="shared" si="4"/>
        <v>4.0441965261241259</v>
      </c>
      <c r="C62">
        <f t="shared" si="5"/>
        <v>3.4285032000792799</v>
      </c>
      <c r="D62">
        <f t="shared" si="6"/>
        <v>2.7891380597978825</v>
      </c>
      <c r="F62">
        <f t="shared" si="7"/>
        <v>0.70000000000000029</v>
      </c>
      <c r="G62">
        <v>4.0441965261241259</v>
      </c>
      <c r="H62">
        <v>3.4285032000792799</v>
      </c>
      <c r="I62">
        <v>2.7891380597978825</v>
      </c>
      <c r="K62">
        <f t="shared" si="8"/>
        <v>0.70000000000000029</v>
      </c>
      <c r="L62">
        <v>2.0503452689594335</v>
      </c>
      <c r="M62">
        <v>2.609148880497278</v>
      </c>
      <c r="N62">
        <v>3.4017468634860832</v>
      </c>
    </row>
    <row r="63" spans="1:14" x14ac:dyDescent="0.25">
      <c r="A63">
        <f t="shared" si="3"/>
        <v>0.72000000000000031</v>
      </c>
      <c r="B63">
        <f t="shared" si="4"/>
        <v>3.9846864189903539</v>
      </c>
      <c r="C63">
        <f t="shared" si="5"/>
        <v>3.3869526712856661</v>
      </c>
      <c r="D63">
        <f t="shared" si="6"/>
        <v>2.764936170293705</v>
      </c>
      <c r="F63">
        <f t="shared" si="7"/>
        <v>0.72000000000000031</v>
      </c>
      <c r="G63">
        <v>3.9846864189903539</v>
      </c>
      <c r="H63">
        <v>3.3869526712856661</v>
      </c>
      <c r="I63">
        <v>2.764936170293705</v>
      </c>
      <c r="K63">
        <f t="shared" si="8"/>
        <v>0.72000000000000031</v>
      </c>
      <c r="L63">
        <v>2.0236893659638109</v>
      </c>
      <c r="M63">
        <v>2.5675410842971167</v>
      </c>
      <c r="N63">
        <v>3.337400456283798</v>
      </c>
    </row>
    <row r="64" spans="1:14" x14ac:dyDescent="0.25">
      <c r="A64">
        <f t="shared" si="3"/>
        <v>0.74000000000000032</v>
      </c>
      <c r="B64">
        <f t="shared" si="4"/>
        <v>3.9278745552863401</v>
      </c>
      <c r="C64">
        <f t="shared" si="5"/>
        <v>3.3471082036754929</v>
      </c>
      <c r="D64">
        <f t="shared" si="6"/>
        <v>2.7415349552739507</v>
      </c>
      <c r="F64">
        <f t="shared" si="7"/>
        <v>0.74000000000000032</v>
      </c>
      <c r="G64">
        <v>3.9278745552863401</v>
      </c>
      <c r="H64">
        <v>3.3471082036754929</v>
      </c>
      <c r="I64">
        <v>2.7415349552739507</v>
      </c>
      <c r="K64">
        <f t="shared" si="8"/>
        <v>0.74000000000000032</v>
      </c>
      <c r="L64">
        <v>1.9979567754334822</v>
      </c>
      <c r="M64">
        <v>2.5276393569722382</v>
      </c>
      <c r="N64">
        <v>3.2760144950631007</v>
      </c>
    </row>
    <row r="65" spans="1:14" x14ac:dyDescent="0.25">
      <c r="A65">
        <f t="shared" si="3"/>
        <v>0.76000000000000034</v>
      </c>
      <c r="B65">
        <f t="shared" si="4"/>
        <v>3.8735681938076629</v>
      </c>
      <c r="C65">
        <f t="shared" si="5"/>
        <v>3.3088566861144071</v>
      </c>
      <c r="D65">
        <f t="shared" si="6"/>
        <v>2.7188906039011775</v>
      </c>
      <c r="F65">
        <f t="shared" si="7"/>
        <v>0.76000000000000034</v>
      </c>
      <c r="G65">
        <v>3.8735681938076629</v>
      </c>
      <c r="H65">
        <v>3.3088566861144071</v>
      </c>
      <c r="I65">
        <v>2.7188906039011775</v>
      </c>
      <c r="K65">
        <f t="shared" si="8"/>
        <v>0.76000000000000034</v>
      </c>
      <c r="L65">
        <v>1.973094572029116</v>
      </c>
      <c r="M65">
        <v>2.4893305873960774</v>
      </c>
      <c r="N65">
        <v>3.2173752017291282</v>
      </c>
    </row>
    <row r="66" spans="1:14" x14ac:dyDescent="0.25">
      <c r="A66">
        <f t="shared" si="3"/>
        <v>0.78000000000000036</v>
      </c>
      <c r="B66">
        <f t="shared" si="4"/>
        <v>3.8215930929228592</v>
      </c>
      <c r="C66">
        <f t="shared" si="5"/>
        <v>3.2720952297616979</v>
      </c>
      <c r="D66">
        <f t="shared" si="6"/>
        <v>2.6969626153136845</v>
      </c>
      <c r="F66">
        <f t="shared" si="7"/>
        <v>0.78000000000000036</v>
      </c>
      <c r="G66">
        <v>3.8215930929228592</v>
      </c>
      <c r="H66">
        <v>3.2720952297616979</v>
      </c>
      <c r="I66">
        <v>2.6969626153136845</v>
      </c>
      <c r="K66">
        <f t="shared" si="8"/>
        <v>0.78000000000000036</v>
      </c>
      <c r="L66">
        <v>1.9490540205484674</v>
      </c>
      <c r="M66">
        <v>2.4525118867357105</v>
      </c>
      <c r="N66">
        <v>3.1612894877753157</v>
      </c>
    </row>
    <row r="67" spans="1:14" x14ac:dyDescent="0.25">
      <c r="A67">
        <f t="shared" si="3"/>
        <v>0.80000000000000038</v>
      </c>
      <c r="B67">
        <f t="shared" si="4"/>
        <v>3.771791306413963</v>
      </c>
      <c r="C67">
        <f t="shared" si="5"/>
        <v>3.2367300103697549</v>
      </c>
      <c r="D67">
        <f t="shared" si="6"/>
        <v>2.6757134831634612</v>
      </c>
      <c r="F67">
        <f t="shared" si="7"/>
        <v>0.80000000000000038</v>
      </c>
      <c r="G67">
        <v>3.771791306413963</v>
      </c>
      <c r="H67">
        <v>3.2367300103697549</v>
      </c>
      <c r="I67">
        <v>2.6757134831634612</v>
      </c>
      <c r="K67">
        <f t="shared" si="8"/>
        <v>0.80000000000000038</v>
      </c>
      <c r="L67">
        <v>1.9257901567586158</v>
      </c>
      <c r="M67">
        <v>2.4170894307513011</v>
      </c>
      <c r="N67">
        <v>3.1075824726949897</v>
      </c>
    </row>
    <row r="68" spans="1:14" x14ac:dyDescent="0.25">
      <c r="A68">
        <f t="shared" si="3"/>
        <v>0.8200000000000004</v>
      </c>
      <c r="B68">
        <f t="shared" si="4"/>
        <v>3.7240192902790978</v>
      </c>
      <c r="C68">
        <f t="shared" si="5"/>
        <v>3.2026752668892224</v>
      </c>
      <c r="D68">
        <f t="shared" si="6"/>
        <v>2.6551084160938756</v>
      </c>
      <c r="F68">
        <f t="shared" si="7"/>
        <v>0.8200000000000004</v>
      </c>
      <c r="G68">
        <v>3.7240192902790978</v>
      </c>
      <c r="H68">
        <v>3.2026752668892224</v>
      </c>
      <c r="I68">
        <v>2.6551084160938756</v>
      </c>
      <c r="K68">
        <f t="shared" si="8"/>
        <v>0.8200000000000004</v>
      </c>
      <c r="L68">
        <v>1.9032614184918759</v>
      </c>
      <c r="M68">
        <v>2.3829774584012675</v>
      </c>
      <c r="N68">
        <v>3.0560953544411271</v>
      </c>
    </row>
    <row r="69" spans="1:14" x14ac:dyDescent="0.25">
      <c r="A69">
        <f t="shared" si="3"/>
        <v>0.84000000000000041</v>
      </c>
      <c r="B69">
        <f t="shared" si="4"/>
        <v>3.6781462701531424</v>
      </c>
      <c r="C69">
        <f t="shared" si="5"/>
        <v>3.1698524320374282</v>
      </c>
      <c r="D69">
        <f t="shared" si="6"/>
        <v>2.6351150894352515</v>
      </c>
      <c r="F69">
        <f t="shared" si="7"/>
        <v>0.84000000000000041</v>
      </c>
      <c r="G69">
        <v>3.6781462701531424</v>
      </c>
      <c r="H69">
        <v>3.1698524320374282</v>
      </c>
      <c r="I69">
        <v>2.6351150894352515</v>
      </c>
      <c r="K69">
        <f t="shared" si="8"/>
        <v>0.84000000000000041</v>
      </c>
      <c r="L69">
        <v>1.8814293200275454</v>
      </c>
      <c r="M69">
        <v>2.3500974024107082</v>
      </c>
      <c r="N69">
        <v>3.0066835746687435</v>
      </c>
    </row>
    <row r="70" spans="1:14" x14ac:dyDescent="0.25">
      <c r="A70">
        <f t="shared" si="3"/>
        <v>0.86000000000000043</v>
      </c>
      <c r="B70">
        <f t="shared" si="4"/>
        <v>3.6340528281497626</v>
      </c>
      <c r="C70">
        <f t="shared" si="5"/>
        <v>3.1381893747595608</v>
      </c>
      <c r="D70">
        <f t="shared" si="6"/>
        <v>2.6157034240935451</v>
      </c>
      <c r="F70">
        <f t="shared" si="7"/>
        <v>0.86000000000000043</v>
      </c>
      <c r="G70">
        <v>3.6340528281497626</v>
      </c>
      <c r="H70">
        <v>3.1381893747595608</v>
      </c>
      <c r="I70">
        <v>2.6157034240935451</v>
      </c>
      <c r="K70">
        <f t="shared" si="8"/>
        <v>0.86000000000000043</v>
      </c>
      <c r="L70">
        <v>1.860258163875856</v>
      </c>
      <c r="M70">
        <v>2.318377131732567</v>
      </c>
      <c r="N70">
        <v>2.9592152319425296</v>
      </c>
    </row>
    <row r="71" spans="1:14" x14ac:dyDescent="0.25">
      <c r="A71">
        <f t="shared" si="3"/>
        <v>0.88000000000000045</v>
      </c>
      <c r="B71">
        <f t="shared" si="4"/>
        <v>3.5916296752407999</v>
      </c>
      <c r="C71">
        <f t="shared" si="5"/>
        <v>3.1076197379537134</v>
      </c>
      <c r="D71">
        <f t="shared" si="6"/>
        <v>2.5968453891911416</v>
      </c>
      <c r="F71">
        <f t="shared" si="7"/>
        <v>0.88000000000000045</v>
      </c>
      <c r="G71">
        <v>3.5916296752407999</v>
      </c>
      <c r="H71">
        <v>3.1076197379537134</v>
      </c>
      <c r="I71">
        <v>2.5968453891911416</v>
      </c>
      <c r="K71">
        <f t="shared" si="8"/>
        <v>0.88000000000000045</v>
      </c>
      <c r="L71">
        <v>1.8397147849843383</v>
      </c>
      <c r="M71">
        <v>2.2877502892726969</v>
      </c>
      <c r="N71">
        <v>2.9135697044362181</v>
      </c>
    </row>
    <row r="72" spans="1:14" x14ac:dyDescent="0.25">
      <c r="A72">
        <f t="shared" si="3"/>
        <v>0.90000000000000047</v>
      </c>
      <c r="B72">
        <f t="shared" si="4"/>
        <v>3.5507765811681988</v>
      </c>
      <c r="C72">
        <f t="shared" si="5"/>
        <v>3.078082357618646</v>
      </c>
      <c r="D72">
        <f t="shared" si="6"/>
        <v>2.5785148255090928</v>
      </c>
      <c r="F72">
        <f t="shared" si="7"/>
        <v>0.90000000000000047</v>
      </c>
      <c r="G72">
        <v>3.5507765811681988</v>
      </c>
      <c r="H72">
        <v>3.078082357618646</v>
      </c>
      <c r="I72">
        <v>2.5785148255090928</v>
      </c>
      <c r="K72">
        <f t="shared" si="8"/>
        <v>0.90000000000000047</v>
      </c>
      <c r="L72">
        <v>1.8197683231366264</v>
      </c>
      <c r="M72">
        <v>2.2581557110376078</v>
      </c>
      <c r="N72">
        <v>2.8696364503535747</v>
      </c>
    </row>
    <row r="73" spans="1:14" x14ac:dyDescent="0.25">
      <c r="A73">
        <f t="shared" si="3"/>
        <v>0.92000000000000048</v>
      </c>
      <c r="B73">
        <f t="shared" si="4"/>
        <v>3.5114014386356698</v>
      </c>
      <c r="C73">
        <f t="shared" si="5"/>
        <v>3.0495207518527541</v>
      </c>
      <c r="D73">
        <f t="shared" si="6"/>
        <v>2.560687287193363</v>
      </c>
      <c r="F73">
        <f t="shared" si="7"/>
        <v>0.92000000000000048</v>
      </c>
      <c r="G73">
        <v>3.5114014386356698</v>
      </c>
      <c r="H73">
        <v>3.0495207518527541</v>
      </c>
      <c r="I73">
        <v>2.560687287193363</v>
      </c>
      <c r="K73">
        <f t="shared" si="8"/>
        <v>0.92000000000000048</v>
      </c>
      <c r="L73">
        <v>1.8003900199381764</v>
      </c>
      <c r="M73">
        <v>2.2295369151334361</v>
      </c>
      <c r="N73">
        <v>2.8273139597136008</v>
      </c>
    </row>
    <row r="74" spans="1:14" x14ac:dyDescent="0.25">
      <c r="A74">
        <f t="shared" si="3"/>
        <v>0.9400000000000005</v>
      </c>
      <c r="B74">
        <f t="shared" si="4"/>
        <v>3.4734194423876592</v>
      </c>
      <c r="C74">
        <f t="shared" si="5"/>
        <v>3.0218826699896222</v>
      </c>
      <c r="D74">
        <f t="shared" si="6"/>
        <v>2.5433398995368428</v>
      </c>
      <c r="F74">
        <f t="shared" si="7"/>
        <v>0.9400000000000005</v>
      </c>
      <c r="G74">
        <v>3.4734194423876592</v>
      </c>
      <c r="H74">
        <v>3.0218826699896222</v>
      </c>
      <c r="I74">
        <v>2.5433398995368428</v>
      </c>
      <c r="K74">
        <f t="shared" si="8"/>
        <v>0.9400000000000005</v>
      </c>
      <c r="L74">
        <v>1.7815530373054342</v>
      </c>
      <c r="M74">
        <v>2.2018416509015086</v>
      </c>
      <c r="N74">
        <v>2.7865088355366709</v>
      </c>
    </row>
    <row r="75" spans="1:14" x14ac:dyDescent="0.25">
      <c r="A75">
        <f>A74+$B$18</f>
        <v>0.96000000000000052</v>
      </c>
      <c r="B75">
        <f t="shared" si="4"/>
        <v>3.4367523669349525</v>
      </c>
      <c r="C75">
        <f t="shared" si="5"/>
        <v>2.9951196936818065</v>
      </c>
      <c r="D75">
        <f t="shared" si="6"/>
        <v>2.5264512309449367</v>
      </c>
      <c r="F75">
        <f>F74+$B$18</f>
        <v>0.96000000000000052</v>
      </c>
      <c r="G75">
        <v>3.4367523669349525</v>
      </c>
      <c r="H75">
        <v>2.9951196936818065</v>
      </c>
      <c r="I75">
        <v>2.5264512309449367</v>
      </c>
      <c r="K75">
        <f>K74+$B$18</f>
        <v>0.96000000000000052</v>
      </c>
      <c r="L75">
        <v>1.7632322948129378</v>
      </c>
      <c r="M75">
        <v>2.1750215000021131</v>
      </c>
      <c r="N75">
        <v>2.7471349860524219</v>
      </c>
    </row>
    <row r="76" spans="1:14" x14ac:dyDescent="0.25">
      <c r="A76">
        <f t="shared" si="3"/>
        <v>0.98000000000000054</v>
      </c>
      <c r="B76">
        <f t="shared" si="4"/>
        <v>3.4013279292709178</v>
      </c>
      <c r="C76">
        <f t="shared" si="5"/>
        <v>2.9691868830045571</v>
      </c>
      <c r="D76">
        <f t="shared" si="6"/>
        <v>2.5100011774442241</v>
      </c>
      <c r="F76">
        <f t="shared" si="7"/>
        <v>0.98000000000000054</v>
      </c>
      <c r="G76">
        <v>3.4013279292709178</v>
      </c>
      <c r="H76">
        <v>2.9691868830045571</v>
      </c>
      <c r="I76">
        <v>2.5100011774442241</v>
      </c>
      <c r="K76">
        <f t="shared" si="8"/>
        <v>0.98000000000000054</v>
      </c>
      <c r="L76">
        <v>1.7454043236217642</v>
      </c>
      <c r="M76">
        <v>2.1490315225182286</v>
      </c>
      <c r="N76">
        <v>2.7091129124873521</v>
      </c>
    </row>
    <row r="77" spans="1:14" x14ac:dyDescent="0.25">
      <c r="A77">
        <f t="shared" si="3"/>
        <v>1.0000000000000004</v>
      </c>
      <c r="B77">
        <f t="shared" si="4"/>
        <v>3.3670792250517496</v>
      </c>
      <c r="C77">
        <f t="shared" si="5"/>
        <v>2.9440424616958669</v>
      </c>
      <c r="D77">
        <f t="shared" si="6"/>
        <v>2.4939708583082352</v>
      </c>
      <c r="F77">
        <f t="shared" si="7"/>
        <v>1.0000000000000004</v>
      </c>
      <c r="G77">
        <v>3.3670792250517496</v>
      </c>
      <c r="H77">
        <v>2.9440424616958669</v>
      </c>
      <c r="I77">
        <v>2.4939708583082352</v>
      </c>
      <c r="K77">
        <f t="shared" si="8"/>
        <v>1.0000000000000004</v>
      </c>
      <c r="L77">
        <v>1.7280471350242546</v>
      </c>
      <c r="M77">
        <v>2.1238299421955711</v>
      </c>
      <c r="N77">
        <v>2.6723690794079999</v>
      </c>
    </row>
  </sheetData>
  <mergeCells count="2">
    <mergeCell ref="A1:F1"/>
    <mergeCell ref="H2:K3"/>
  </mergeCells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2</xdr:col>
                    <xdr:colOff>114300</xdr:colOff>
                    <xdr:row>3</xdr:row>
                    <xdr:rowOff>28575</xdr:rowOff>
                  </from>
                  <to>
                    <xdr:col>2</xdr:col>
                    <xdr:colOff>1190625</xdr:colOff>
                    <xdr:row>3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2</xdr:col>
                    <xdr:colOff>114300</xdr:colOff>
                    <xdr:row>4</xdr:row>
                    <xdr:rowOff>38100</xdr:rowOff>
                  </from>
                  <to>
                    <xdr:col>2</xdr:col>
                    <xdr:colOff>1190625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Spinner 3">
              <controlPr defaultSize="0" autoPict="0">
                <anchor moveWithCells="1" sizeWithCells="1">
                  <from>
                    <xdr:col>2</xdr:col>
                    <xdr:colOff>114300</xdr:colOff>
                    <xdr:row>6</xdr:row>
                    <xdr:rowOff>47625</xdr:rowOff>
                  </from>
                  <to>
                    <xdr:col>2</xdr:col>
                    <xdr:colOff>1190625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Spinner 4">
              <controlPr defaultSize="0" autoPict="0">
                <anchor moveWithCells="1" sizeWithCells="1">
                  <from>
                    <xdr:col>2</xdr:col>
                    <xdr:colOff>114300</xdr:colOff>
                    <xdr:row>7</xdr:row>
                    <xdr:rowOff>47625</xdr:rowOff>
                  </from>
                  <to>
                    <xdr:col>2</xdr:col>
                    <xdr:colOff>1190625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Spinner 5">
              <controlPr defaultSize="0" autoPict="0">
                <anchor moveWithCells="1" sizeWithCells="1">
                  <from>
                    <xdr:col>2</xdr:col>
                    <xdr:colOff>114300</xdr:colOff>
                    <xdr:row>8</xdr:row>
                    <xdr:rowOff>57150</xdr:rowOff>
                  </from>
                  <to>
                    <xdr:col>2</xdr:col>
                    <xdr:colOff>1190625</xdr:colOff>
                    <xdr:row>8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5</vt:i4>
      </vt:variant>
    </vt:vector>
  </HeadingPairs>
  <TitlesOfParts>
    <vt:vector size="6" baseType="lpstr">
      <vt:lpstr>Sheet1</vt:lpstr>
      <vt:lpstr>q</vt:lpstr>
      <vt:lpstr>rr</vt:lpstr>
      <vt:lpstr>S</vt:lpstr>
      <vt:lpstr>sig</vt:lpstr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2013-11-19T06:56:14Z</dcterms:created>
  <dcterms:modified xsi:type="dcterms:W3CDTF">2013-11-19T07:44:36Z</dcterms:modified>
</cp:coreProperties>
</file>