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15345" windowHeight="6045"/>
  </bookViews>
  <sheets>
    <sheet name="Sheet1" sheetId="1" r:id="rId1"/>
  </sheets>
  <definedNames>
    <definedName name="K">Sheet1!$B$4</definedName>
    <definedName name="optType">Sheet1!$B$9</definedName>
    <definedName name="q">Sheet1!$B$5</definedName>
    <definedName name="rr">Sheet1!$B$8</definedName>
    <definedName name="S">Sheet1!$B$3</definedName>
    <definedName name="T">Sheet1!$B$6</definedName>
    <definedName name="V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9" i="1" l="1"/>
  <c r="B29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F58" i="1" s="1"/>
  <c r="B4" i="1"/>
  <c r="B5" i="1"/>
  <c r="B7" i="1"/>
  <c r="B8" i="1"/>
  <c r="B58" i="1" l="1"/>
  <c r="B50" i="1"/>
  <c r="B42" i="1"/>
  <c r="B34" i="1"/>
  <c r="B57" i="1"/>
  <c r="B49" i="1"/>
  <c r="B41" i="1"/>
  <c r="B33" i="1"/>
  <c r="B54" i="1"/>
  <c r="B46" i="1"/>
  <c r="B38" i="1"/>
  <c r="B30" i="1"/>
  <c r="B53" i="1"/>
  <c r="B45" i="1"/>
  <c r="B37" i="1"/>
  <c r="E13" i="1"/>
  <c r="E14" i="1" s="1"/>
  <c r="B14" i="1" s="1"/>
  <c r="G27" i="1" s="1"/>
  <c r="F49" i="1"/>
  <c r="C52" i="1"/>
  <c r="C36" i="1"/>
  <c r="F41" i="1"/>
  <c r="C44" i="1"/>
  <c r="F57" i="1"/>
  <c r="F37" i="1"/>
  <c r="F53" i="1"/>
  <c r="F33" i="1"/>
  <c r="F45" i="1"/>
  <c r="F29" i="1"/>
  <c r="C30" i="1"/>
  <c r="F56" i="1"/>
  <c r="F52" i="1"/>
  <c r="F48" i="1"/>
  <c r="F44" i="1"/>
  <c r="F40" i="1"/>
  <c r="F36" i="1"/>
  <c r="F32" i="1"/>
  <c r="C57" i="1"/>
  <c r="C49" i="1"/>
  <c r="C41" i="1"/>
  <c r="C33" i="1"/>
  <c r="F28" i="1"/>
  <c r="F55" i="1"/>
  <c r="F51" i="1"/>
  <c r="F47" i="1"/>
  <c r="F43" i="1"/>
  <c r="F39" i="1"/>
  <c r="F35" i="1"/>
  <c r="F31" i="1"/>
  <c r="C56" i="1"/>
  <c r="C48" i="1"/>
  <c r="C40" i="1"/>
  <c r="C32" i="1"/>
  <c r="F54" i="1"/>
  <c r="F50" i="1"/>
  <c r="F46" i="1"/>
  <c r="F42" i="1"/>
  <c r="F38" i="1"/>
  <c r="F34" i="1"/>
  <c r="F30" i="1"/>
  <c r="C53" i="1"/>
  <c r="C45" i="1"/>
  <c r="C37" i="1"/>
  <c r="C29" i="1"/>
  <c r="B56" i="1"/>
  <c r="B52" i="1"/>
  <c r="B48" i="1"/>
  <c r="B44" i="1"/>
  <c r="B40" i="1"/>
  <c r="B36" i="1"/>
  <c r="B32" i="1"/>
  <c r="C28" i="1"/>
  <c r="C55" i="1"/>
  <c r="C51" i="1"/>
  <c r="C47" i="1"/>
  <c r="C43" i="1"/>
  <c r="C39" i="1"/>
  <c r="C35" i="1"/>
  <c r="C31" i="1"/>
  <c r="B28" i="1"/>
  <c r="B55" i="1"/>
  <c r="B51" i="1"/>
  <c r="B47" i="1"/>
  <c r="B43" i="1"/>
  <c r="B39" i="1"/>
  <c r="B35" i="1"/>
  <c r="B31" i="1"/>
  <c r="C58" i="1"/>
  <c r="C54" i="1"/>
  <c r="C50" i="1"/>
  <c r="C46" i="1"/>
  <c r="C42" i="1"/>
  <c r="C38" i="1"/>
  <c r="C34" i="1"/>
  <c r="B15" i="1" l="1"/>
  <c r="H27" i="1" s="1"/>
</calcChain>
</file>

<file path=xl/sharedStrings.xml><?xml version="1.0" encoding="utf-8"?>
<sst xmlns="http://schemas.openxmlformats.org/spreadsheetml/2006/main" count="19" uniqueCount="19">
  <si>
    <t>put price (p)</t>
    <phoneticPr fontId="1" type="noConversion"/>
  </si>
  <si>
    <t>call price (c)</t>
    <phoneticPr fontId="1" type="noConversion"/>
  </si>
  <si>
    <t>stock price step size</t>
    <phoneticPr fontId="1" type="noConversion"/>
  </si>
  <si>
    <t>lowest stock price</t>
    <phoneticPr fontId="1" type="noConversion"/>
  </si>
  <si>
    <t>option type, C=1, P=0</t>
    <phoneticPr fontId="1" type="noConversion"/>
  </si>
  <si>
    <t>interest rate (rr)</t>
    <phoneticPr fontId="1" type="noConversion"/>
  </si>
  <si>
    <t>volatility (V)</t>
    <phoneticPr fontId="1" type="noConversion"/>
  </si>
  <si>
    <t>time to maturity (T, years)</t>
    <phoneticPr fontId="1" type="noConversion"/>
  </si>
  <si>
    <t>divident yield (q)</t>
    <phoneticPr fontId="1" type="noConversion"/>
  </si>
  <si>
    <t>exercise price (K)</t>
    <phoneticPr fontId="1" type="noConversion"/>
  </si>
  <si>
    <t>stock price (S)</t>
    <phoneticPr fontId="1" type="noConversion"/>
  </si>
  <si>
    <t>variation of option price with stock price</t>
    <phoneticPr fontId="1" type="noConversion"/>
  </si>
  <si>
    <t>stock price</t>
    <phoneticPr fontId="1" type="noConversion"/>
  </si>
  <si>
    <t>option price</t>
    <phoneticPr fontId="1" type="noConversion"/>
  </si>
  <si>
    <t>intrinsic value</t>
    <phoneticPr fontId="1" type="noConversion"/>
  </si>
  <si>
    <t>call price</t>
    <phoneticPr fontId="1" type="noConversion"/>
  </si>
  <si>
    <t>put price</t>
    <phoneticPr fontId="1" type="noConversion"/>
  </si>
  <si>
    <t>dOne</t>
    <phoneticPr fontId="1" type="noConversion"/>
  </si>
  <si>
    <t>dTwo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</si>
</sst>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7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b/>
      <sz val="11"/>
      <color theme="1"/>
      <name val="Consolas"/>
      <family val="3"/>
    </font>
    <font>
      <sz val="11"/>
      <color theme="0" tint="-0.24994659260841701"/>
      <name val="Consolas"/>
      <family val="2"/>
      <charset val="134"/>
    </font>
    <font>
      <sz val="11"/>
      <color theme="0" tint="-0.24994659260841701"/>
      <name val="Consolas"/>
      <family val="3"/>
    </font>
    <font>
      <b/>
      <sz val="18"/>
      <color theme="1"/>
      <name val="Consolas"/>
      <family val="3"/>
    </font>
    <font>
      <sz val="1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Variation</a:t>
            </a:r>
            <a:r>
              <a:rPr lang="en-US" altLang="zh-CN" baseline="0"/>
              <a:t> of option price with stock price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Option 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Sheet1!$A$28:$A$58</c:f>
              <c:numCache>
                <c:formatCode>0.00_);[Red]\(0.00\)</c:formatCode>
                <c:ptCount val="3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</c:numCache>
            </c:numRef>
          </c:cat>
          <c:val>
            <c:numRef>
              <c:f>Sheet1!$B$28:$B$58</c:f>
              <c:numCache>
                <c:formatCode>General</c:formatCode>
                <c:ptCount val="31"/>
                <c:pt idx="0">
                  <c:v>16.751376818974371</c:v>
                </c:pt>
                <c:pt idx="1">
                  <c:v>15.124901598970778</c:v>
                </c:pt>
                <c:pt idx="2">
                  <c:v>13.607783974105969</c:v>
                </c:pt>
                <c:pt idx="3">
                  <c:v>12.210215887607902</c:v>
                </c:pt>
                <c:pt idx="4">
                  <c:v>10.935346576986344</c:v>
                </c:pt>
                <c:pt idx="5">
                  <c:v>9.7811496343104096</c:v>
                </c:pt>
                <c:pt idx="6">
                  <c:v>8.7421554618879362</c:v>
                </c:pt>
                <c:pt idx="7">
                  <c:v>7.810835090554793</c:v>
                </c:pt>
                <c:pt idx="8">
                  <c:v>6.9786166345453129</c:v>
                </c:pt>
                <c:pt idx="9">
                  <c:v>6.2365887361959569</c:v>
                </c:pt>
                <c:pt idx="10">
                  <c:v>5.5759620931844385</c:v>
                </c:pt>
                <c:pt idx="11">
                  <c:v>4.9883544115915939</c:v>
                </c:pt>
                <c:pt idx="12">
                  <c:v>4.4659515364332467</c:v>
                </c:pt>
                <c:pt idx="13">
                  <c:v>4.0015845956924307</c:v>
                </c:pt>
                <c:pt idx="14">
                  <c:v>3.5887520378841069</c:v>
                </c:pt>
                <c:pt idx="15">
                  <c:v>3.2216069120474051</c:v>
                </c:pt>
                <c:pt idx="16">
                  <c:v>2.8949234049523946</c:v>
                </c:pt>
                <c:pt idx="17">
                  <c:v>2.6040520865121008</c:v>
                </c:pt>
                <c:pt idx="18">
                  <c:v>2.3448700944698837</c:v>
                </c:pt>
                <c:pt idx="19">
                  <c:v>2.1137302545570353</c:v>
                </c:pt>
                <c:pt idx="20">
                  <c:v>1.9074116033294493</c:v>
                </c:pt>
                <c:pt idx="21">
                  <c:v>1.723072749807427</c:v>
                </c:pt>
                <c:pt idx="22">
                  <c:v>1.5582088279295911</c:v>
                </c:pt>
                <c:pt idx="23">
                  <c:v>1.4106123470487808</c:v>
                </c:pt>
                <c:pt idx="24">
                  <c:v>1.2783379663951293</c:v>
                </c:pt>
                <c:pt idx="25">
                  <c:v>1.159671048649269</c:v>
                </c:pt>
                <c:pt idx="26">
                  <c:v>1.0530997507997619</c:v>
                </c:pt>
                <c:pt idx="27">
                  <c:v>0.95729036203555218</c:v>
                </c:pt>
                <c:pt idx="28">
                  <c:v>0.87106558127027256</c:v>
                </c:pt>
                <c:pt idx="29">
                  <c:v>0.79338542929055444</c:v>
                </c:pt>
                <c:pt idx="30">
                  <c:v>0.72333050458699111</c:v>
                </c:pt>
              </c:numCache>
            </c:numRef>
          </c:val>
          <c:smooth val="0"/>
        </c:ser>
        <c:ser>
          <c:idx val="2"/>
          <c:order val="1"/>
          <c:tx>
            <c:v>Intrinsic Price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Sheet1!$A$28:$A$58</c:f>
              <c:numCache>
                <c:formatCode>0.00_);[Red]\(0.00\)</c:formatCode>
                <c:ptCount val="3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</c:numCache>
            </c:numRef>
          </c:cat>
          <c:val>
            <c:numRef>
              <c:f>Sheet1!$C$28:$C$58</c:f>
              <c:numCache>
                <c:formatCode>General</c:formatCode>
                <c:ptCount val="31"/>
                <c:pt idx="0">
                  <c:v>19</c:v>
                </c:pt>
                <c:pt idx="1">
                  <c:v>17</c:v>
                </c:pt>
                <c:pt idx="2">
                  <c:v>15</c:v>
                </c:pt>
                <c:pt idx="3">
                  <c:v>13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09040"/>
        <c:axId val="283209600"/>
      </c:lineChart>
      <c:catAx>
        <c:axId val="283209040"/>
        <c:scaling>
          <c:orientation val="minMax"/>
        </c:scaling>
        <c:delete val="0"/>
        <c:axPos val="b"/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209600"/>
        <c:crosses val="autoZero"/>
        <c:auto val="1"/>
        <c:lblAlgn val="ctr"/>
        <c:lblOffset val="100"/>
        <c:noMultiLvlLbl val="0"/>
      </c:catAx>
      <c:valAx>
        <c:axId val="2832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20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4" max="1000" page="10" val="29"/>
</file>

<file path=xl/ctrlProps/ctrlProp2.xml><?xml version="1.0" encoding="utf-8"?>
<formControlPr xmlns="http://schemas.microsoft.com/office/spreadsheetml/2009/9/main" objectType="Spin" dx="22" fmlaLink="D5" max="20" page="10" val="6"/>
</file>

<file path=xl/ctrlProps/ctrlProp3.xml><?xml version="1.0" encoding="utf-8"?>
<formControlPr xmlns="http://schemas.microsoft.com/office/spreadsheetml/2009/9/main" objectType="Spin" dx="22" fmlaLink="D6" max="100" page="10" val="18"/>
</file>

<file path=xl/ctrlProps/ctrlProp4.xml><?xml version="1.0" encoding="utf-8"?>
<formControlPr xmlns="http://schemas.microsoft.com/office/spreadsheetml/2009/9/main" objectType="Spin" dx="22" fmlaLink="D7" max="100" page="10" val="50"/>
</file>

<file path=xl/ctrlProps/ctrlProp5.xml><?xml version="1.0" encoding="utf-8"?>
<formControlPr xmlns="http://schemas.microsoft.com/office/spreadsheetml/2009/9/main" objectType="Spin" dx="22" fmlaLink="D8" max="20" page="10" val="8"/>
</file>

<file path=xl/ctrlProps/ctrlProp6.xml><?xml version="1.0" encoding="utf-8"?>
<formControlPr xmlns="http://schemas.microsoft.com/office/spreadsheetml/2009/9/main" objectType="Spin" dx="22" fmlaLink="D9" max="1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3</xdr:row>
          <xdr:rowOff>28575</xdr:rowOff>
        </xdr:from>
        <xdr:to>
          <xdr:col>2</xdr:col>
          <xdr:colOff>1189538</xdr:colOff>
          <xdr:row>3</xdr:row>
          <xdr:rowOff>172575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4</xdr:row>
          <xdr:rowOff>34290</xdr:rowOff>
        </xdr:from>
        <xdr:to>
          <xdr:col>2</xdr:col>
          <xdr:colOff>1189538</xdr:colOff>
          <xdr:row>4</xdr:row>
          <xdr:rowOff>178290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5</xdr:row>
          <xdr:rowOff>40005</xdr:rowOff>
        </xdr:from>
        <xdr:to>
          <xdr:col>2</xdr:col>
          <xdr:colOff>1189538</xdr:colOff>
          <xdr:row>5</xdr:row>
          <xdr:rowOff>184005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6</xdr:row>
          <xdr:rowOff>45720</xdr:rowOff>
        </xdr:from>
        <xdr:to>
          <xdr:col>2</xdr:col>
          <xdr:colOff>1189538</xdr:colOff>
          <xdr:row>6</xdr:row>
          <xdr:rowOff>189720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7</xdr:row>
          <xdr:rowOff>51435</xdr:rowOff>
        </xdr:from>
        <xdr:to>
          <xdr:col>2</xdr:col>
          <xdr:colOff>1189538</xdr:colOff>
          <xdr:row>7</xdr:row>
          <xdr:rowOff>195435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8</xdr:row>
          <xdr:rowOff>57150</xdr:rowOff>
        </xdr:from>
        <xdr:to>
          <xdr:col>2</xdr:col>
          <xdr:colOff>1189538</xdr:colOff>
          <xdr:row>8</xdr:row>
          <xdr:rowOff>201150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247649</xdr:colOff>
      <xdr:row>1</xdr:row>
      <xdr:rowOff>33336</xdr:rowOff>
    </xdr:from>
    <xdr:to>
      <xdr:col>13</xdr:col>
      <xdr:colOff>123825</xdr:colOff>
      <xdr:row>14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58"/>
  <sheetViews>
    <sheetView tabSelected="1" workbookViewId="0">
      <selection activeCell="B14" sqref="B14"/>
    </sheetView>
  </sheetViews>
  <sheetFormatPr defaultRowHeight="15" x14ac:dyDescent="0.25"/>
  <cols>
    <col min="1" max="1" width="27.75" customWidth="1"/>
    <col min="2" max="2" width="14.125" customWidth="1"/>
    <col min="3" max="3" width="16.125" customWidth="1"/>
    <col min="7" max="7" width="12" customWidth="1"/>
    <col min="8" max="8" width="11.5" customWidth="1"/>
  </cols>
  <sheetData>
    <row r="1" spans="1:6" ht="45" customHeight="1" x14ac:dyDescent="0.25">
      <c r="A1" s="9" t="s">
        <v>11</v>
      </c>
      <c r="B1" s="10"/>
      <c r="C1" s="10"/>
      <c r="D1" s="10"/>
      <c r="E1" s="10"/>
      <c r="F1" s="10"/>
    </row>
    <row r="3" spans="1:6" ht="20.25" customHeight="1" x14ac:dyDescent="0.25">
      <c r="A3" t="s">
        <v>10</v>
      </c>
      <c r="B3" s="5">
        <v>20</v>
      </c>
    </row>
    <row r="4" spans="1:6" ht="20.25" customHeight="1" x14ac:dyDescent="0.25">
      <c r="A4" t="s">
        <v>9</v>
      </c>
      <c r="B4">
        <f>D4</f>
        <v>29</v>
      </c>
      <c r="D4" s="5">
        <v>29</v>
      </c>
    </row>
    <row r="5" spans="1:6" ht="20.25" customHeight="1" x14ac:dyDescent="0.25">
      <c r="A5" t="s">
        <v>8</v>
      </c>
      <c r="B5" s="1">
        <f>D5/100</f>
        <v>0.06</v>
      </c>
      <c r="D5" s="5">
        <v>6</v>
      </c>
    </row>
    <row r="6" spans="1:6" ht="20.25" customHeight="1" x14ac:dyDescent="0.25">
      <c r="A6" t="s">
        <v>7</v>
      </c>
      <c r="B6">
        <f>D6/12</f>
        <v>1.5</v>
      </c>
      <c r="D6" s="5">
        <v>18</v>
      </c>
    </row>
    <row r="7" spans="1:6" ht="20.25" customHeight="1" x14ac:dyDescent="0.25">
      <c r="A7" t="s">
        <v>6</v>
      </c>
      <c r="B7" s="1">
        <f>D7/100</f>
        <v>0.5</v>
      </c>
      <c r="D7" s="5">
        <v>50</v>
      </c>
    </row>
    <row r="8" spans="1:6" ht="20.25" customHeight="1" x14ac:dyDescent="0.25">
      <c r="A8" t="s">
        <v>5</v>
      </c>
      <c r="B8" s="1">
        <f>D8/100</f>
        <v>0.08</v>
      </c>
      <c r="D8" s="5">
        <v>8</v>
      </c>
    </row>
    <row r="9" spans="1:6" ht="20.25" customHeight="1" x14ac:dyDescent="0.25">
      <c r="A9" t="s">
        <v>4</v>
      </c>
      <c r="B9" s="2">
        <f>D9</f>
        <v>0</v>
      </c>
      <c r="D9" s="5">
        <v>0</v>
      </c>
    </row>
    <row r="10" spans="1:6" ht="20.25" customHeight="1" x14ac:dyDescent="0.25"/>
    <row r="11" spans="1:6" ht="20.25" customHeight="1" x14ac:dyDescent="0.25">
      <c r="A11" t="s">
        <v>3</v>
      </c>
      <c r="B11" s="6">
        <v>10</v>
      </c>
    </row>
    <row r="12" spans="1:6" ht="20.25" customHeight="1" x14ac:dyDescent="0.25">
      <c r="A12" t="s">
        <v>2</v>
      </c>
      <c r="B12" s="6">
        <v>2</v>
      </c>
    </row>
    <row r="13" spans="1:6" ht="20.25" customHeight="1" x14ac:dyDescent="0.25">
      <c r="D13" s="7" t="s">
        <v>17</v>
      </c>
      <c r="E13" s="8">
        <f>(LN(S/K)+(rr-q+(V^2)/2)*T)/(V*SQRT(T))</f>
        <v>-0.25158473414537619</v>
      </c>
    </row>
    <row r="14" spans="1:6" ht="20.25" customHeight="1" x14ac:dyDescent="0.25">
      <c r="A14" t="s">
        <v>1</v>
      </c>
      <c r="B14">
        <f>S*_xlfn.NORM.S.DIST(E13,TRUE)*EXP(-q*T)-K*_xlfn.NORM.S.DIST(E14,TRUE)*EXP(-rr*T)</f>
        <v>2.3390806749374065</v>
      </c>
      <c r="D14" s="8" t="s">
        <v>18</v>
      </c>
      <c r="E14" s="8">
        <f>E13-V*SQRT(T)</f>
        <v>-0.86395716984117066</v>
      </c>
    </row>
    <row r="15" spans="1:6" ht="20.25" customHeight="1" x14ac:dyDescent="0.25">
      <c r="A15" t="s">
        <v>0</v>
      </c>
      <c r="B15">
        <f>-S*_xlfn.NORM.S.DIST(-E13,TRUE)*EXP(-q*T)+K*_xlfn.NORM.S.DIST(-E14,TRUE)*EXP(-rr*T)</f>
        <v>9.7811496343104096</v>
      </c>
    </row>
    <row r="26" spans="1:8" x14ac:dyDescent="0.25">
      <c r="G26" s="3" t="s">
        <v>15</v>
      </c>
      <c r="H26" s="3" t="s">
        <v>16</v>
      </c>
    </row>
    <row r="27" spans="1:8" x14ac:dyDescent="0.25">
      <c r="A27" s="3" t="s">
        <v>12</v>
      </c>
      <c r="B27" s="3" t="s">
        <v>13</v>
      </c>
      <c r="C27" s="3" t="s">
        <v>14</v>
      </c>
      <c r="G27" s="3">
        <f>B14</f>
        <v>2.3390806749374065</v>
      </c>
      <c r="H27" s="3">
        <f>B15</f>
        <v>9.7811496343104096</v>
      </c>
    </row>
    <row r="28" spans="1:8" x14ac:dyDescent="0.25">
      <c r="A28" s="4">
        <f>B11</f>
        <v>10</v>
      </c>
      <c r="B28">
        <f>IF($B$9,G28,H28)</f>
        <v>16.751376818974371</v>
      </c>
      <c r="C28">
        <f t="shared" ref="C28:C58" si="0">IF($B$9=1,MAX(0,A28-K),MAX(0,K-A28))</f>
        <v>19</v>
      </c>
      <c r="F28" s="4">
        <f>A28</f>
        <v>10</v>
      </c>
      <c r="G28">
        <f t="dataTable" ref="G28:H58" dt2D="0" dtr="0" r1="B3"/>
        <v>0.16999600688908789</v>
      </c>
      <c r="H28">
        <v>16.751376818974371</v>
      </c>
    </row>
    <row r="29" spans="1:8" x14ac:dyDescent="0.25">
      <c r="A29" s="4">
        <f>A28+$B$12</f>
        <v>12</v>
      </c>
      <c r="B29">
        <f t="shared" ref="B29:B58" si="1">IF($B$9,G29,H29)</f>
        <v>15.124901598970778</v>
      </c>
      <c r="C29">
        <f t="shared" si="0"/>
        <v>17</v>
      </c>
      <c r="F29" s="4">
        <f t="shared" ref="F29:F58" si="2">A29</f>
        <v>12</v>
      </c>
      <c r="G29">
        <v>0.37138315742795003</v>
      </c>
      <c r="H29">
        <v>15.124901598970778</v>
      </c>
    </row>
    <row r="30" spans="1:8" x14ac:dyDescent="0.25">
      <c r="A30" s="4">
        <f t="shared" ref="A30:A58" si="3">A29+$B$12</f>
        <v>14</v>
      </c>
      <c r="B30">
        <f t="shared" si="1"/>
        <v>13.607783974105969</v>
      </c>
      <c r="C30">
        <f t="shared" si="0"/>
        <v>15</v>
      </c>
      <c r="F30" s="4">
        <f t="shared" si="2"/>
        <v>14</v>
      </c>
      <c r="G30">
        <v>0.68212790310559512</v>
      </c>
      <c r="H30">
        <v>13.607783974105969</v>
      </c>
    </row>
    <row r="31" spans="1:8" x14ac:dyDescent="0.25">
      <c r="A31" s="4">
        <f t="shared" si="3"/>
        <v>16</v>
      </c>
      <c r="B31">
        <f t="shared" si="1"/>
        <v>12.210215887607902</v>
      </c>
      <c r="C31">
        <f t="shared" si="0"/>
        <v>13</v>
      </c>
      <c r="F31" s="4">
        <f t="shared" si="2"/>
        <v>16</v>
      </c>
      <c r="G31">
        <v>1.1124221871499893</v>
      </c>
      <c r="H31">
        <v>12.210215887607902</v>
      </c>
    </row>
    <row r="32" spans="1:8" x14ac:dyDescent="0.25">
      <c r="A32" s="4">
        <f t="shared" si="3"/>
        <v>18</v>
      </c>
      <c r="B32">
        <f t="shared" si="1"/>
        <v>10.935346576986344</v>
      </c>
      <c r="C32">
        <f t="shared" si="0"/>
        <v>11</v>
      </c>
      <c r="F32" s="4">
        <f t="shared" si="2"/>
        <v>18</v>
      </c>
      <c r="G32">
        <v>1.6654152470708854</v>
      </c>
      <c r="H32">
        <v>10.935346576986344</v>
      </c>
    </row>
    <row r="33" spans="1:8" x14ac:dyDescent="0.25">
      <c r="A33" s="4">
        <f t="shared" si="3"/>
        <v>20</v>
      </c>
      <c r="B33">
        <f t="shared" si="1"/>
        <v>9.7811496343104096</v>
      </c>
      <c r="C33">
        <f t="shared" si="0"/>
        <v>9</v>
      </c>
      <c r="F33" s="4">
        <f t="shared" si="2"/>
        <v>20</v>
      </c>
      <c r="G33">
        <v>2.3390806749374065</v>
      </c>
      <c r="H33">
        <v>9.7811496343104096</v>
      </c>
    </row>
    <row r="34" spans="1:8" x14ac:dyDescent="0.25">
      <c r="A34" s="4">
        <f t="shared" si="3"/>
        <v>22</v>
      </c>
      <c r="B34">
        <f t="shared" si="1"/>
        <v>8.7421554618879362</v>
      </c>
      <c r="C34">
        <f t="shared" si="0"/>
        <v>7</v>
      </c>
      <c r="F34" s="4">
        <f t="shared" si="2"/>
        <v>22</v>
      </c>
      <c r="G34">
        <v>3.1279488730573917</v>
      </c>
      <c r="H34">
        <v>8.7421554618879362</v>
      </c>
    </row>
    <row r="35" spans="1:8" x14ac:dyDescent="0.25">
      <c r="A35" s="4">
        <f t="shared" si="3"/>
        <v>24</v>
      </c>
      <c r="B35">
        <f t="shared" si="1"/>
        <v>7.810835090554793</v>
      </c>
      <c r="C35">
        <f t="shared" si="0"/>
        <v>5</v>
      </c>
      <c r="F35" s="4">
        <f t="shared" si="2"/>
        <v>24</v>
      </c>
      <c r="G35">
        <v>4.024490872266699</v>
      </c>
      <c r="H35">
        <v>7.810835090554793</v>
      </c>
    </row>
    <row r="36" spans="1:8" x14ac:dyDescent="0.25">
      <c r="A36" s="4">
        <f t="shared" si="3"/>
        <v>26</v>
      </c>
      <c r="B36">
        <f t="shared" si="1"/>
        <v>6.9786166345453129</v>
      </c>
      <c r="C36">
        <f t="shared" si="0"/>
        <v>3</v>
      </c>
      <c r="F36" s="4">
        <f t="shared" si="2"/>
        <v>26</v>
      </c>
      <c r="G36">
        <v>5.0201347867996784</v>
      </c>
      <c r="H36">
        <v>6.9786166345453129</v>
      </c>
    </row>
    <row r="37" spans="1:8" x14ac:dyDescent="0.25">
      <c r="A37" s="4">
        <f t="shared" si="3"/>
        <v>28</v>
      </c>
      <c r="B37">
        <f t="shared" si="1"/>
        <v>6.2365887361959569</v>
      </c>
      <c r="C37">
        <f t="shared" si="0"/>
        <v>1</v>
      </c>
      <c r="F37" s="4">
        <f t="shared" si="2"/>
        <v>28</v>
      </c>
      <c r="G37">
        <v>6.1059692589927774</v>
      </c>
      <c r="H37">
        <v>6.2365887361959569</v>
      </c>
    </row>
    <row r="38" spans="1:8" x14ac:dyDescent="0.25">
      <c r="A38" s="4">
        <f t="shared" si="3"/>
        <v>30</v>
      </c>
      <c r="B38">
        <f t="shared" si="1"/>
        <v>5.5759620931844385</v>
      </c>
      <c r="C38">
        <f t="shared" si="0"/>
        <v>0</v>
      </c>
      <c r="F38" s="4">
        <f t="shared" si="2"/>
        <v>30</v>
      </c>
      <c r="G38">
        <v>7.2732049865237176</v>
      </c>
      <c r="H38">
        <v>5.5759620931844385</v>
      </c>
    </row>
    <row r="39" spans="1:8" x14ac:dyDescent="0.25">
      <c r="A39" s="4">
        <f t="shared" si="3"/>
        <v>32</v>
      </c>
      <c r="B39">
        <f t="shared" si="1"/>
        <v>4.9883544115915939</v>
      </c>
      <c r="C39">
        <f t="shared" si="0"/>
        <v>0</v>
      </c>
      <c r="F39" s="4">
        <f t="shared" si="2"/>
        <v>32</v>
      </c>
      <c r="G39">
        <v>8.5134596754733316</v>
      </c>
      <c r="H39">
        <v>4.9883544115915939</v>
      </c>
    </row>
    <row r="40" spans="1:8" x14ac:dyDescent="0.25">
      <c r="A40" s="4">
        <f t="shared" si="3"/>
        <v>34</v>
      </c>
      <c r="B40">
        <f t="shared" si="1"/>
        <v>4.4659515364332467</v>
      </c>
      <c r="C40">
        <f t="shared" si="0"/>
        <v>0</v>
      </c>
      <c r="F40" s="4">
        <f t="shared" si="2"/>
        <v>34</v>
      </c>
      <c r="G40">
        <v>9.8189191708574395</v>
      </c>
      <c r="H40">
        <v>4.4659515364332467</v>
      </c>
    </row>
    <row r="41" spans="1:8" x14ac:dyDescent="0.25">
      <c r="A41" s="4">
        <f t="shared" si="3"/>
        <v>36</v>
      </c>
      <c r="B41">
        <f t="shared" si="1"/>
        <v>4.0015845956924307</v>
      </c>
      <c r="C41">
        <f t="shared" si="0"/>
        <v>0</v>
      </c>
      <c r="F41" s="4">
        <f t="shared" si="2"/>
        <v>36</v>
      </c>
      <c r="G41">
        <v>11.182414600659076</v>
      </c>
      <c r="H41">
        <v>4.0015845956924307</v>
      </c>
    </row>
    <row r="42" spans="1:8" x14ac:dyDescent="0.25">
      <c r="A42" s="4">
        <f t="shared" si="3"/>
        <v>38</v>
      </c>
      <c r="B42">
        <f t="shared" si="1"/>
        <v>3.5887520378841069</v>
      </c>
      <c r="C42">
        <f t="shared" si="0"/>
        <v>0</v>
      </c>
      <c r="F42" s="4">
        <f t="shared" si="2"/>
        <v>38</v>
      </c>
      <c r="G42">
        <v>12.597444413393209</v>
      </c>
      <c r="H42">
        <v>3.5887520378841069</v>
      </c>
    </row>
    <row r="43" spans="1:8" x14ac:dyDescent="0.25">
      <c r="A43" s="4">
        <f t="shared" si="3"/>
        <v>40</v>
      </c>
      <c r="B43">
        <f t="shared" si="1"/>
        <v>3.2216069120474051</v>
      </c>
      <c r="C43">
        <f t="shared" si="0"/>
        <v>0</v>
      </c>
      <c r="F43" s="4">
        <f t="shared" si="2"/>
        <v>40</v>
      </c>
      <c r="G43">
        <v>14.058161658098966</v>
      </c>
      <c r="H43">
        <v>3.2216069120474051</v>
      </c>
    </row>
    <row r="44" spans="1:8" x14ac:dyDescent="0.25">
      <c r="A44" s="4">
        <f t="shared" si="3"/>
        <v>42</v>
      </c>
      <c r="B44">
        <f t="shared" si="1"/>
        <v>2.8949234049523946</v>
      </c>
      <c r="C44">
        <f t="shared" si="0"/>
        <v>0</v>
      </c>
      <c r="F44" s="4">
        <f t="shared" si="2"/>
        <v>42</v>
      </c>
      <c r="G44">
        <v>15.559340521546414</v>
      </c>
      <c r="H44">
        <v>2.8949234049523946</v>
      </c>
    </row>
    <row r="45" spans="1:8" x14ac:dyDescent="0.25">
      <c r="A45" s="4">
        <f t="shared" si="3"/>
        <v>44</v>
      </c>
      <c r="B45">
        <f t="shared" si="1"/>
        <v>2.6040520865121008</v>
      </c>
      <c r="C45">
        <f t="shared" si="0"/>
        <v>0</v>
      </c>
      <c r="F45" s="4">
        <f t="shared" si="2"/>
        <v>44</v>
      </c>
      <c r="G45">
        <v>17.096331573648573</v>
      </c>
      <c r="H45">
        <v>2.6040520865121008</v>
      </c>
    </row>
    <row r="46" spans="1:8" x14ac:dyDescent="0.25">
      <c r="A46" s="4">
        <f t="shared" si="3"/>
        <v>46</v>
      </c>
      <c r="B46">
        <f t="shared" si="1"/>
        <v>2.3448700944698837</v>
      </c>
      <c r="C46">
        <f t="shared" si="0"/>
        <v>0</v>
      </c>
      <c r="F46" s="4">
        <f t="shared" si="2"/>
        <v>46</v>
      </c>
      <c r="G46">
        <v>18.665011952148813</v>
      </c>
      <c r="H46">
        <v>2.3448700944698837</v>
      </c>
    </row>
    <row r="47" spans="1:8" x14ac:dyDescent="0.25">
      <c r="A47" s="4">
        <f t="shared" si="3"/>
        <v>48</v>
      </c>
      <c r="B47">
        <f t="shared" si="1"/>
        <v>2.1137302545570353</v>
      </c>
      <c r="C47">
        <f t="shared" si="0"/>
        <v>0</v>
      </c>
      <c r="F47" s="4">
        <f t="shared" si="2"/>
        <v>48</v>
      </c>
      <c r="G47">
        <v>20.261734482778426</v>
      </c>
      <c r="H47">
        <v>2.1137302545570353</v>
      </c>
    </row>
    <row r="48" spans="1:8" x14ac:dyDescent="0.25">
      <c r="A48" s="4">
        <f t="shared" si="3"/>
        <v>50</v>
      </c>
      <c r="B48">
        <f t="shared" si="1"/>
        <v>1.9074116033294493</v>
      </c>
      <c r="C48">
        <f t="shared" si="0"/>
        <v>0</v>
      </c>
      <c r="F48" s="4">
        <f t="shared" si="2"/>
        <v>50</v>
      </c>
      <c r="G48">
        <v>21.883278202093287</v>
      </c>
      <c r="H48">
        <v>1.9074116033294493</v>
      </c>
    </row>
    <row r="49" spans="1:8" x14ac:dyDescent="0.25">
      <c r="A49" s="4">
        <f t="shared" si="3"/>
        <v>52</v>
      </c>
      <c r="B49">
        <f t="shared" si="1"/>
        <v>1.723072749807427</v>
      </c>
      <c r="C49">
        <f t="shared" si="0"/>
        <v>0</v>
      </c>
      <c r="F49" s="4">
        <f t="shared" si="2"/>
        <v>52</v>
      </c>
      <c r="G49">
        <v>23.52680171911372</v>
      </c>
      <c r="H49">
        <v>1.723072749807427</v>
      </c>
    </row>
    <row r="50" spans="1:8" x14ac:dyDescent="0.25">
      <c r="A50" s="4">
        <f t="shared" si="3"/>
        <v>54</v>
      </c>
      <c r="B50">
        <f t="shared" si="1"/>
        <v>1.5582088279295911</v>
      </c>
      <c r="C50">
        <f t="shared" si="0"/>
        <v>0</v>
      </c>
      <c r="F50" s="4">
        <f t="shared" si="2"/>
        <v>54</v>
      </c>
      <c r="G50">
        <v>25.189800167778351</v>
      </c>
      <c r="H50">
        <v>1.5582088279295911</v>
      </c>
    </row>
    <row r="51" spans="1:8" x14ac:dyDescent="0.25">
      <c r="A51" s="4">
        <f t="shared" si="3"/>
        <v>56</v>
      </c>
      <c r="B51">
        <f t="shared" si="1"/>
        <v>1.4106123470487808</v>
      </c>
      <c r="C51">
        <f t="shared" si="0"/>
        <v>0</v>
      </c>
      <c r="F51" s="4">
        <f t="shared" si="2"/>
        <v>56</v>
      </c>
      <c r="G51">
        <v>26.870066057439992</v>
      </c>
      <c r="H51">
        <v>1.4106123470487808</v>
      </c>
    </row>
    <row r="52" spans="1:8" x14ac:dyDescent="0.25">
      <c r="A52" s="4">
        <f t="shared" si="3"/>
        <v>58</v>
      </c>
      <c r="B52">
        <f t="shared" si="1"/>
        <v>1.2783379663951293</v>
      </c>
      <c r="C52">
        <f t="shared" si="0"/>
        <v>0</v>
      </c>
      <c r="F52" s="4">
        <f t="shared" si="2"/>
        <v>58</v>
      </c>
      <c r="G52">
        <v>28.565654047328799</v>
      </c>
      <c r="H52">
        <v>1.2783379663951293</v>
      </c>
    </row>
    <row r="53" spans="1:8" x14ac:dyDescent="0.25">
      <c r="A53" s="4">
        <f t="shared" si="3"/>
        <v>60</v>
      </c>
      <c r="B53">
        <f t="shared" si="1"/>
        <v>1.159671048649269</v>
      </c>
      <c r="C53">
        <f t="shared" si="0"/>
        <v>0</v>
      </c>
      <c r="F53" s="4">
        <f t="shared" si="2"/>
        <v>60</v>
      </c>
      <c r="G53">
        <v>30.274849500125395</v>
      </c>
      <c r="H53">
        <v>1.159671048649269</v>
      </c>
    </row>
    <row r="54" spans="1:8" x14ac:dyDescent="0.25">
      <c r="A54" s="4">
        <f t="shared" si="3"/>
        <v>62</v>
      </c>
      <c r="B54">
        <f t="shared" si="1"/>
        <v>1.0530997507997619</v>
      </c>
      <c r="C54">
        <f t="shared" si="0"/>
        <v>0</v>
      </c>
      <c r="F54" s="4">
        <f t="shared" si="2"/>
        <v>62</v>
      </c>
      <c r="G54">
        <v>31.996140572818341</v>
      </c>
      <c r="H54">
        <v>1.0530997507997619</v>
      </c>
    </row>
    <row r="55" spans="1:8" x14ac:dyDescent="0.25">
      <c r="A55" s="4">
        <f t="shared" si="3"/>
        <v>64</v>
      </c>
      <c r="B55">
        <f t="shared" si="1"/>
        <v>0.95729036203555218</v>
      </c>
      <c r="C55">
        <f t="shared" si="0"/>
        <v>0</v>
      </c>
      <c r="F55" s="4">
        <f t="shared" si="2"/>
        <v>64</v>
      </c>
      <c r="G55">
        <v>33.728193554596601</v>
      </c>
      <c r="H55">
        <v>0.95729036203555218</v>
      </c>
    </row>
    <row r="56" spans="1:8" x14ac:dyDescent="0.25">
      <c r="A56" s="4">
        <f t="shared" si="3"/>
        <v>66</v>
      </c>
      <c r="B56">
        <f t="shared" si="1"/>
        <v>0.87106558127027256</v>
      </c>
      <c r="C56">
        <f t="shared" si="0"/>
        <v>0</v>
      </c>
      <c r="F56" s="4">
        <f t="shared" si="2"/>
        <v>66</v>
      </c>
      <c r="G56">
        <v>35.469831144373771</v>
      </c>
      <c r="H56">
        <v>0.87106558127027256</v>
      </c>
    </row>
    <row r="57" spans="1:8" x14ac:dyDescent="0.25">
      <c r="A57" s="4">
        <f t="shared" si="3"/>
        <v>68</v>
      </c>
      <c r="B57">
        <f t="shared" si="1"/>
        <v>0.79338542929055444</v>
      </c>
      <c r="C57">
        <f t="shared" si="0"/>
        <v>0</v>
      </c>
      <c r="F57" s="4">
        <f t="shared" si="2"/>
        <v>68</v>
      </c>
      <c r="G57">
        <v>37.220013362936498</v>
      </c>
      <c r="H57">
        <v>0.79338542929055444</v>
      </c>
    </row>
    <row r="58" spans="1:8" x14ac:dyDescent="0.25">
      <c r="A58" s="4">
        <f t="shared" si="3"/>
        <v>70</v>
      </c>
      <c r="B58">
        <f t="shared" si="1"/>
        <v>0.72333050458699111</v>
      </c>
      <c r="C58">
        <f t="shared" si="0"/>
        <v>0</v>
      </c>
      <c r="F58" s="4">
        <f t="shared" si="2"/>
        <v>70</v>
      </c>
      <c r="G58">
        <v>38.977820808775398</v>
      </c>
      <c r="H58">
        <v>0.72333050458699111</v>
      </c>
    </row>
  </sheetData>
  <mergeCells count="1">
    <mergeCell ref="A1:F1"/>
  </mergeCells>
  <phoneticPr fontId="1" type="noConversion"/>
  <dataValidations count="1">
    <dataValidation type="decimal" allowBlank="1" showInputMessage="1" showErrorMessage="1" sqref="B11">
      <formula1>0.00001</formula1>
      <formula2>1000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2</xdr:col>
                    <xdr:colOff>114300</xdr:colOff>
                    <xdr:row>3</xdr:row>
                    <xdr:rowOff>28575</xdr:rowOff>
                  </from>
                  <to>
                    <xdr:col>2</xdr:col>
                    <xdr:colOff>1190625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114300</xdr:colOff>
                    <xdr:row>4</xdr:row>
                    <xdr:rowOff>38100</xdr:rowOff>
                  </from>
                  <to>
                    <xdr:col>2</xdr:col>
                    <xdr:colOff>1190625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2</xdr:col>
                    <xdr:colOff>114300</xdr:colOff>
                    <xdr:row>5</xdr:row>
                    <xdr:rowOff>38100</xdr:rowOff>
                  </from>
                  <to>
                    <xdr:col>2</xdr:col>
                    <xdr:colOff>1190625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2</xdr:col>
                    <xdr:colOff>114300</xdr:colOff>
                    <xdr:row>6</xdr:row>
                    <xdr:rowOff>47625</xdr:rowOff>
                  </from>
                  <to>
                    <xdr:col>2</xdr:col>
                    <xdr:colOff>1190625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pinner 5">
              <controlPr defaultSize="0" autoPict="0">
                <anchor moveWithCells="1" sizeWithCells="1">
                  <from>
                    <xdr:col>2</xdr:col>
                    <xdr:colOff>114300</xdr:colOff>
                    <xdr:row>7</xdr:row>
                    <xdr:rowOff>47625</xdr:rowOff>
                  </from>
                  <to>
                    <xdr:col>2</xdr:col>
                    <xdr:colOff>1190625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pinner 6">
              <controlPr defaultSize="0" autoPict="0">
                <anchor moveWithCells="1" sizeWithCells="1">
                  <from>
                    <xdr:col>2</xdr:col>
                    <xdr:colOff>114300</xdr:colOff>
                    <xdr:row>8</xdr:row>
                    <xdr:rowOff>57150</xdr:rowOff>
                  </from>
                  <to>
                    <xdr:col>2</xdr:col>
                    <xdr:colOff>1190625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K</vt:lpstr>
      <vt:lpstr>optType</vt:lpstr>
      <vt:lpstr>q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2013-11-18T07:42:51Z</dcterms:created>
  <dcterms:modified xsi:type="dcterms:W3CDTF">2013-11-18T11:13:22Z</dcterms:modified>
</cp:coreProperties>
</file>