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20490" windowHeight="7890"/>
  </bookViews>
  <sheets>
    <sheet name="Sheet1" sheetId="1" r:id="rId1"/>
  </sheets>
  <externalReferences>
    <externalReference r:id="rId2"/>
  </externalReferences>
  <definedNames>
    <definedName name="K">Sheet1!$B$4</definedName>
    <definedName name="q">Sheet1!$B$5</definedName>
    <definedName name="rr">Sheet1!$B$8</definedName>
    <definedName name="S">Sheet1!$B$7</definedName>
    <definedName name="T">Sheet1!$B$6</definedName>
    <definedName name="V">Sheet1!$B$3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B4" i="1"/>
  <c r="B7" i="1"/>
  <c r="A28" i="1"/>
  <c r="F28" i="1" s="1"/>
  <c r="B9" i="1"/>
  <c r="B39" i="1" s="1"/>
  <c r="B8" i="1"/>
  <c r="E13" i="1" l="1"/>
  <c r="E14" i="1" s="1"/>
  <c r="B15" i="1" s="1"/>
  <c r="H27" i="1" s="1"/>
  <c r="B33" i="1"/>
  <c r="B35" i="1"/>
  <c r="B29" i="1"/>
  <c r="B37" i="1"/>
  <c r="B31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28" i="1"/>
  <c r="B30" i="1"/>
  <c r="B32" i="1"/>
  <c r="B34" i="1"/>
  <c r="B36" i="1"/>
  <c r="B38" i="1"/>
  <c r="A29" i="1"/>
  <c r="F29" i="1" l="1"/>
  <c r="A30" i="1"/>
  <c r="B14" i="1"/>
  <c r="G27" i="1" s="1"/>
  <c r="F30" i="1" l="1"/>
  <c r="A31" i="1"/>
  <c r="F31" i="1" l="1"/>
  <c r="A32" i="1"/>
  <c r="F32" i="1" l="1"/>
  <c r="A33" i="1"/>
  <c r="F33" i="1" l="1"/>
  <c r="A34" i="1"/>
  <c r="F34" i="1" l="1"/>
  <c r="A35" i="1"/>
  <c r="F35" i="1" l="1"/>
  <c r="A36" i="1"/>
  <c r="F36" i="1" l="1"/>
  <c r="A37" i="1"/>
  <c r="F37" i="1" l="1"/>
  <c r="A38" i="1"/>
  <c r="F38" i="1" l="1"/>
  <c r="A39" i="1"/>
  <c r="F39" i="1" l="1"/>
  <c r="A40" i="1"/>
  <c r="F40" i="1" l="1"/>
  <c r="A41" i="1"/>
  <c r="F41" i="1" l="1"/>
  <c r="A42" i="1"/>
  <c r="F42" i="1" l="1"/>
  <c r="A43" i="1"/>
  <c r="F43" i="1" l="1"/>
  <c r="A44" i="1"/>
  <c r="F44" i="1" l="1"/>
  <c r="A45" i="1"/>
  <c r="F45" i="1" l="1"/>
  <c r="A46" i="1"/>
  <c r="F46" i="1" l="1"/>
  <c r="A47" i="1"/>
  <c r="F47" i="1" l="1"/>
  <c r="A48" i="1"/>
  <c r="F48" i="1" l="1"/>
  <c r="A49" i="1"/>
  <c r="F49" i="1" l="1"/>
  <c r="A50" i="1"/>
  <c r="F50" i="1" l="1"/>
  <c r="A51" i="1"/>
  <c r="F51" i="1" l="1"/>
  <c r="A52" i="1"/>
  <c r="F52" i="1" l="1"/>
  <c r="A53" i="1"/>
  <c r="F53" i="1" l="1"/>
  <c r="A54" i="1"/>
  <c r="F54" i="1" l="1"/>
  <c r="A55" i="1"/>
  <c r="F55" i="1" l="1"/>
  <c r="A56" i="1"/>
  <c r="F56" i="1" l="1"/>
  <c r="A57" i="1"/>
  <c r="F57" i="1" l="1"/>
  <c r="A58" i="1"/>
  <c r="F58" i="1" l="1"/>
</calcChain>
</file>

<file path=xl/sharedStrings.xml><?xml version="1.0" encoding="utf-8"?>
<sst xmlns="http://schemas.openxmlformats.org/spreadsheetml/2006/main" count="18" uniqueCount="17">
  <si>
    <t>exercise price (K)</t>
    <phoneticPr fontId="2" type="noConversion"/>
  </si>
  <si>
    <t>divident yield (q)</t>
    <phoneticPr fontId="2" type="noConversion"/>
  </si>
  <si>
    <t>time to maturity (T, years)</t>
    <phoneticPr fontId="2" type="noConversion"/>
  </si>
  <si>
    <t>interest rate (rr)</t>
    <phoneticPr fontId="2" type="noConversion"/>
  </si>
  <si>
    <t>option type, C=1, P=0</t>
    <phoneticPr fontId="2" type="noConversion"/>
  </si>
  <si>
    <t>dOne</t>
    <phoneticPr fontId="2" type="noConversion"/>
  </si>
  <si>
    <t>call price (c)</t>
    <phoneticPr fontId="2" type="noConversion"/>
  </si>
  <si>
    <t>dTwo</t>
    <phoneticPr fontId="2" type="noConversion"/>
  </si>
  <si>
    <t>put price (p)</t>
    <phoneticPr fontId="2" type="noConversion"/>
  </si>
  <si>
    <t>call price</t>
    <phoneticPr fontId="2" type="noConversion"/>
  </si>
  <si>
    <t>put price</t>
    <phoneticPr fontId="2" type="noConversion"/>
  </si>
  <si>
    <t>option price</t>
    <phoneticPr fontId="2" type="noConversion"/>
  </si>
  <si>
    <t>variation of option price with volatility</t>
    <phoneticPr fontId="2" type="noConversion"/>
  </si>
  <si>
    <t>stock price (S)</t>
    <phoneticPr fontId="2" type="noConversion"/>
  </si>
  <si>
    <t>volatility</t>
    <phoneticPr fontId="2" type="noConversion"/>
  </si>
  <si>
    <t>lowest volatility</t>
    <phoneticPr fontId="2" type="noConversion"/>
  </si>
  <si>
    <t>volatility step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</si>
</sst>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_);[Red]\(0.00\)"/>
    <numFmt numFmtId="178" formatCode="0.00_ "/>
    <numFmt numFmtId="179" formatCode="0.0000_ "/>
  </numFmts>
  <fonts count="7" x14ac:knownFonts="1">
    <font>
      <sz val="11"/>
      <color theme="1"/>
      <name val="Consolas"/>
      <family val="2"/>
      <charset val="134"/>
    </font>
    <font>
      <b/>
      <sz val="18"/>
      <color theme="1"/>
      <name val="Consolas"/>
      <family val="3"/>
    </font>
    <font>
      <sz val="9"/>
      <name val="Consolas"/>
      <family val="2"/>
      <charset val="134"/>
    </font>
    <font>
      <sz val="18"/>
      <color theme="1"/>
      <name val="Consolas"/>
      <family val="3"/>
    </font>
    <font>
      <sz val="11"/>
      <color theme="0" tint="-0.24994659260841701"/>
      <name val="Consolas"/>
      <family val="2"/>
      <charset val="134"/>
    </font>
    <font>
      <sz val="11"/>
      <color theme="0" tint="-0.2499465926084170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7" fontId="0" fillId="0" borderId="0" xfId="0" applyNumberFormat="1">
      <alignment vertical="center"/>
    </xf>
    <xf numFmtId="9" fontId="0" fillId="3" borderId="0" xfId="0" applyNumberFormat="1" applyFill="1">
      <alignment vertical="center"/>
    </xf>
    <xf numFmtId="178" fontId="0" fillId="0" borderId="0" xfId="0" applyNumberFormat="1">
      <alignment vertical="center"/>
    </xf>
    <xf numFmtId="179" fontId="6" fillId="0" borderId="0" xfId="0" applyNumberFormat="1" applyFon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variation</a:t>
            </a:r>
            <a:r>
              <a:rPr lang="en-US" altLang="zh-CN" baseline="0"/>
              <a:t> of option price with volatility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Sheet1!$A$29:$A$58</c:f>
              <c:numCache>
                <c:formatCode>0.00_);[Red]\(0.00\)</c:formatCode>
                <c:ptCount val="30"/>
                <c:pt idx="0">
                  <c:v>0.04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0.13</c:v>
                </c:pt>
                <c:pt idx="4">
                  <c:v>0.16</c:v>
                </c:pt>
                <c:pt idx="5">
                  <c:v>0.19</c:v>
                </c:pt>
                <c:pt idx="6">
                  <c:v>0.22</c:v>
                </c:pt>
                <c:pt idx="7">
                  <c:v>0.25</c:v>
                </c:pt>
                <c:pt idx="8">
                  <c:v>0.28000000000000003</c:v>
                </c:pt>
                <c:pt idx="9">
                  <c:v>0.31000000000000005</c:v>
                </c:pt>
                <c:pt idx="10">
                  <c:v>0.34000000000000008</c:v>
                </c:pt>
                <c:pt idx="11">
                  <c:v>0.37000000000000011</c:v>
                </c:pt>
                <c:pt idx="12">
                  <c:v>0.40000000000000013</c:v>
                </c:pt>
                <c:pt idx="13">
                  <c:v>0.43000000000000016</c:v>
                </c:pt>
                <c:pt idx="14">
                  <c:v>0.46000000000000019</c:v>
                </c:pt>
                <c:pt idx="15">
                  <c:v>0.49000000000000021</c:v>
                </c:pt>
                <c:pt idx="16">
                  <c:v>0.52000000000000024</c:v>
                </c:pt>
                <c:pt idx="17">
                  <c:v>0.55000000000000027</c:v>
                </c:pt>
                <c:pt idx="18">
                  <c:v>0.58000000000000029</c:v>
                </c:pt>
                <c:pt idx="19">
                  <c:v>0.61000000000000032</c:v>
                </c:pt>
                <c:pt idx="20">
                  <c:v>0.64000000000000035</c:v>
                </c:pt>
                <c:pt idx="21">
                  <c:v>0.67000000000000037</c:v>
                </c:pt>
                <c:pt idx="22">
                  <c:v>0.7000000000000004</c:v>
                </c:pt>
                <c:pt idx="23">
                  <c:v>0.73000000000000043</c:v>
                </c:pt>
                <c:pt idx="24">
                  <c:v>0.76000000000000045</c:v>
                </c:pt>
                <c:pt idx="25">
                  <c:v>0.79000000000000048</c:v>
                </c:pt>
                <c:pt idx="26">
                  <c:v>0.82000000000000051</c:v>
                </c:pt>
                <c:pt idx="27">
                  <c:v>0.85000000000000053</c:v>
                </c:pt>
                <c:pt idx="28">
                  <c:v>0.88000000000000056</c:v>
                </c:pt>
                <c:pt idx="29">
                  <c:v>0.91000000000000059</c:v>
                </c:pt>
              </c:numCache>
            </c:numRef>
          </c:cat>
          <c:val>
            <c:numRef>
              <c:f>Sheet1!$B$29:$B$58</c:f>
              <c:numCache>
                <c:formatCode>0.0000_ </c:formatCode>
                <c:ptCount val="30"/>
                <c:pt idx="0">
                  <c:v>2.9878077149927175E-46</c:v>
                </c:pt>
                <c:pt idx="1">
                  <c:v>5.4849852788637225E-17</c:v>
                </c:pt>
                <c:pt idx="2">
                  <c:v>1.7557917836846126E-9</c:v>
                </c:pt>
                <c:pt idx="3">
                  <c:v>2.1512930095596901E-6</c:v>
                </c:pt>
                <c:pt idx="4">
                  <c:v>8.7374195594293672E-5</c:v>
                </c:pt>
                <c:pt idx="5">
                  <c:v>8.0935505681582059E-4</c:v>
                </c:pt>
                <c:pt idx="6">
                  <c:v>3.528596120855057E-3</c:v>
                </c:pt>
                <c:pt idx="7">
                  <c:v>1.0013424788631153E-2</c:v>
                </c:pt>
                <c:pt idx="8">
                  <c:v>2.1792600054311551E-2</c:v>
                </c:pt>
                <c:pt idx="9">
                  <c:v>3.9832632769640663E-2</c:v>
                </c:pt>
                <c:pt idx="10">
                  <c:v>6.4538976406213089E-2</c:v>
                </c:pt>
                <c:pt idx="11">
                  <c:v>9.5895183414732355E-2</c:v>
                </c:pt>
                <c:pt idx="12">
                  <c:v>0.13361634936423727</c:v>
                </c:pt>
                <c:pt idx="13">
                  <c:v>0.17727049834607556</c:v>
                </c:pt>
                <c:pt idx="14">
                  <c:v>0.22636145703083743</c:v>
                </c:pt>
                <c:pt idx="15">
                  <c:v>0.2803804515704349</c:v>
                </c:pt>
                <c:pt idx="16">
                  <c:v>0.33883577334452619</c:v>
                </c:pt>
                <c:pt idx="17">
                  <c:v>0.40126822764817849</c:v>
                </c:pt>
                <c:pt idx="18">
                  <c:v>0.46725784312154994</c:v>
                </c:pt>
                <c:pt idx="19">
                  <c:v>0.53642545473608649</c:v>
                </c:pt>
                <c:pt idx="20">
                  <c:v>0.6084314403158948</c:v>
                </c:pt>
                <c:pt idx="21">
                  <c:v>0.68297300436714403</c:v>
                </c:pt>
                <c:pt idx="22">
                  <c:v>0.75978083695845511</c:v>
                </c:pt>
                <c:pt idx="23">
                  <c:v>0.8386156230420001</c:v>
                </c:pt>
                <c:pt idx="24">
                  <c:v>0.9192646624984393</c:v>
                </c:pt>
                <c:pt idx="25">
                  <c:v>1.0015387322527771</c:v>
                </c:pt>
                <c:pt idx="26">
                  <c:v>1.085269246159597</c:v>
                </c:pt>
                <c:pt idx="27">
                  <c:v>1.1703057252691194</c:v>
                </c:pt>
                <c:pt idx="28">
                  <c:v>1.2565135676644124</c:v>
                </c:pt>
                <c:pt idx="29">
                  <c:v>1.3437720953524055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914256"/>
        <c:axId val="507910896"/>
      </c:lineChart>
      <c:catAx>
        <c:axId val="507914256"/>
        <c:scaling>
          <c:orientation val="minMax"/>
        </c:scaling>
        <c:delete val="0"/>
        <c:axPos val="b"/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910896"/>
        <c:crosses val="autoZero"/>
        <c:auto val="1"/>
        <c:lblAlgn val="ctr"/>
        <c:lblOffset val="100"/>
        <c:noMultiLvlLbl val="0"/>
      </c:catAx>
      <c:valAx>
        <c:axId val="5079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9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4" max="1000" page="10" val="16"/>
</file>

<file path=xl/ctrlProps/ctrlProp2.xml><?xml version="1.0" encoding="utf-8"?>
<formControlPr xmlns="http://schemas.microsoft.com/office/spreadsheetml/2009/9/main" objectType="Spin" dx="22" fmlaLink="D5" max="20" page="10" val="2"/>
</file>

<file path=xl/ctrlProps/ctrlProp3.xml><?xml version="1.0" encoding="utf-8"?>
<formControlPr xmlns="http://schemas.microsoft.com/office/spreadsheetml/2009/9/main" objectType="Spin" dx="22" fmlaLink="D6" max="100" page="10" val="3"/>
</file>

<file path=xl/ctrlProps/ctrlProp4.xml><?xml version="1.0" encoding="utf-8"?>
<formControlPr xmlns="http://schemas.microsoft.com/office/spreadsheetml/2009/9/main" objectType="Spin" dx="22" fmlaLink="D7" max="1000" page="10" val="21"/>
</file>

<file path=xl/ctrlProps/ctrlProp5.xml><?xml version="1.0" encoding="utf-8"?>
<formControlPr xmlns="http://schemas.microsoft.com/office/spreadsheetml/2009/9/main" objectType="Spin" dx="22" fmlaLink="D8" max="20" page="10" val="5"/>
</file>

<file path=xl/ctrlProps/ctrlProp6.xml><?xml version="1.0" encoding="utf-8"?>
<formControlPr xmlns="http://schemas.microsoft.com/office/spreadsheetml/2009/9/main" objectType="Spin" dx="22" fmlaLink="D9" max="1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3</xdr:row>
          <xdr:rowOff>28575</xdr:rowOff>
        </xdr:from>
        <xdr:to>
          <xdr:col>2</xdr:col>
          <xdr:colOff>1189538</xdr:colOff>
          <xdr:row>3</xdr:row>
          <xdr:rowOff>172575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4</xdr:row>
          <xdr:rowOff>34290</xdr:rowOff>
        </xdr:from>
        <xdr:to>
          <xdr:col>2</xdr:col>
          <xdr:colOff>1189538</xdr:colOff>
          <xdr:row>4</xdr:row>
          <xdr:rowOff>178290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5</xdr:row>
          <xdr:rowOff>40005</xdr:rowOff>
        </xdr:from>
        <xdr:to>
          <xdr:col>2</xdr:col>
          <xdr:colOff>1189538</xdr:colOff>
          <xdr:row>5</xdr:row>
          <xdr:rowOff>184005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6</xdr:row>
          <xdr:rowOff>45720</xdr:rowOff>
        </xdr:from>
        <xdr:to>
          <xdr:col>2</xdr:col>
          <xdr:colOff>1189538</xdr:colOff>
          <xdr:row>6</xdr:row>
          <xdr:rowOff>189720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7</xdr:row>
          <xdr:rowOff>51435</xdr:rowOff>
        </xdr:from>
        <xdr:to>
          <xdr:col>2</xdr:col>
          <xdr:colOff>1189538</xdr:colOff>
          <xdr:row>7</xdr:row>
          <xdr:rowOff>195435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109538</xdr:colOff>
          <xdr:row>8</xdr:row>
          <xdr:rowOff>57150</xdr:rowOff>
        </xdr:from>
        <xdr:to>
          <xdr:col>2</xdr:col>
          <xdr:colOff>1189538</xdr:colOff>
          <xdr:row>8</xdr:row>
          <xdr:rowOff>201150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576262</xdr:colOff>
      <xdr:row>2</xdr:row>
      <xdr:rowOff>61911</xdr:rowOff>
    </xdr:from>
    <xdr:to>
      <xdr:col>13</xdr:col>
      <xdr:colOff>76200</xdr:colOff>
      <xdr:row>21</xdr:row>
      <xdr:rowOff>180974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ModelingWithExcel-OptionsI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8">
          <cell r="A28">
            <v>10</v>
          </cell>
          <cell r="B28">
            <v>16.751376818974371</v>
          </cell>
          <cell r="C28">
            <v>19</v>
          </cell>
        </row>
        <row r="29">
          <cell r="A29">
            <v>12</v>
          </cell>
          <cell r="B29">
            <v>15.124901598970778</v>
          </cell>
          <cell r="C29">
            <v>17</v>
          </cell>
        </row>
        <row r="30">
          <cell r="A30">
            <v>14</v>
          </cell>
          <cell r="B30">
            <v>13.607783974105969</v>
          </cell>
          <cell r="C30">
            <v>15</v>
          </cell>
        </row>
        <row r="31">
          <cell r="A31">
            <v>16</v>
          </cell>
          <cell r="B31">
            <v>12.210215887607902</v>
          </cell>
          <cell r="C31">
            <v>13</v>
          </cell>
        </row>
        <row r="32">
          <cell r="A32">
            <v>18</v>
          </cell>
          <cell r="B32">
            <v>10.935346576986344</v>
          </cell>
          <cell r="C32">
            <v>11</v>
          </cell>
        </row>
        <row r="33">
          <cell r="A33">
            <v>20</v>
          </cell>
          <cell r="B33">
            <v>9.7811496343104096</v>
          </cell>
          <cell r="C33">
            <v>9</v>
          </cell>
        </row>
        <row r="34">
          <cell r="A34">
            <v>22</v>
          </cell>
          <cell r="B34">
            <v>8.7421554618879362</v>
          </cell>
          <cell r="C34">
            <v>7</v>
          </cell>
        </row>
        <row r="35">
          <cell r="A35">
            <v>24</v>
          </cell>
          <cell r="B35">
            <v>7.810835090554793</v>
          </cell>
          <cell r="C35">
            <v>5</v>
          </cell>
        </row>
        <row r="36">
          <cell r="A36">
            <v>26</v>
          </cell>
          <cell r="B36">
            <v>6.9786166345453129</v>
          </cell>
          <cell r="C36">
            <v>3</v>
          </cell>
        </row>
        <row r="37">
          <cell r="A37">
            <v>28</v>
          </cell>
          <cell r="B37">
            <v>6.2365887361959569</v>
          </cell>
          <cell r="C37">
            <v>1</v>
          </cell>
        </row>
        <row r="38">
          <cell r="A38">
            <v>30</v>
          </cell>
          <cell r="B38">
            <v>5.5759620931844385</v>
          </cell>
          <cell r="C38">
            <v>0</v>
          </cell>
        </row>
        <row r="39">
          <cell r="A39">
            <v>32</v>
          </cell>
          <cell r="B39">
            <v>4.9883544115915939</v>
          </cell>
          <cell r="C39">
            <v>0</v>
          </cell>
        </row>
        <row r="40">
          <cell r="A40">
            <v>34</v>
          </cell>
          <cell r="B40">
            <v>4.4659515364332467</v>
          </cell>
          <cell r="C40">
            <v>0</v>
          </cell>
        </row>
        <row r="41">
          <cell r="A41">
            <v>36</v>
          </cell>
          <cell r="B41">
            <v>4.0015845956924307</v>
          </cell>
          <cell r="C41">
            <v>0</v>
          </cell>
        </row>
        <row r="42">
          <cell r="A42">
            <v>38</v>
          </cell>
          <cell r="B42">
            <v>3.5887520378841069</v>
          </cell>
          <cell r="C42">
            <v>0</v>
          </cell>
        </row>
        <row r="43">
          <cell r="A43">
            <v>40</v>
          </cell>
          <cell r="B43">
            <v>3.2216069120474051</v>
          </cell>
          <cell r="C43">
            <v>0</v>
          </cell>
        </row>
        <row r="44">
          <cell r="A44">
            <v>42</v>
          </cell>
          <cell r="B44">
            <v>2.8949234049523946</v>
          </cell>
          <cell r="C44">
            <v>0</v>
          </cell>
        </row>
        <row r="45">
          <cell r="A45">
            <v>44</v>
          </cell>
          <cell r="B45">
            <v>2.6040520865121008</v>
          </cell>
          <cell r="C45">
            <v>0</v>
          </cell>
        </row>
        <row r="46">
          <cell r="A46">
            <v>46</v>
          </cell>
          <cell r="B46">
            <v>2.3448700944698837</v>
          </cell>
          <cell r="C46">
            <v>0</v>
          </cell>
        </row>
        <row r="47">
          <cell r="A47">
            <v>48</v>
          </cell>
          <cell r="B47">
            <v>2.1137302545570353</v>
          </cell>
          <cell r="C47">
            <v>0</v>
          </cell>
        </row>
        <row r="48">
          <cell r="A48">
            <v>50</v>
          </cell>
          <cell r="B48">
            <v>1.9074116033294493</v>
          </cell>
          <cell r="C48">
            <v>0</v>
          </cell>
        </row>
        <row r="49">
          <cell r="A49">
            <v>52</v>
          </cell>
          <cell r="B49">
            <v>1.723072749807427</v>
          </cell>
          <cell r="C49">
            <v>0</v>
          </cell>
        </row>
        <row r="50">
          <cell r="A50">
            <v>54</v>
          </cell>
          <cell r="B50">
            <v>1.5582088279295911</v>
          </cell>
          <cell r="C50">
            <v>0</v>
          </cell>
        </row>
        <row r="51">
          <cell r="A51">
            <v>56</v>
          </cell>
          <cell r="B51">
            <v>1.4106123470487808</v>
          </cell>
          <cell r="C51">
            <v>0</v>
          </cell>
        </row>
        <row r="52">
          <cell r="A52">
            <v>58</v>
          </cell>
          <cell r="B52">
            <v>1.2783379663951293</v>
          </cell>
          <cell r="C52">
            <v>0</v>
          </cell>
        </row>
        <row r="53">
          <cell r="A53">
            <v>60</v>
          </cell>
          <cell r="B53">
            <v>1.159671048649269</v>
          </cell>
          <cell r="C53">
            <v>0</v>
          </cell>
        </row>
        <row r="54">
          <cell r="A54">
            <v>62</v>
          </cell>
          <cell r="B54">
            <v>1.0530997507997619</v>
          </cell>
          <cell r="C54">
            <v>0</v>
          </cell>
        </row>
        <row r="55">
          <cell r="A55">
            <v>64</v>
          </cell>
          <cell r="B55">
            <v>0.95729036203555218</v>
          </cell>
          <cell r="C55">
            <v>0</v>
          </cell>
        </row>
        <row r="56">
          <cell r="A56">
            <v>66</v>
          </cell>
          <cell r="B56">
            <v>0.87106558127027256</v>
          </cell>
          <cell r="C56">
            <v>0</v>
          </cell>
        </row>
        <row r="57">
          <cell r="A57">
            <v>68</v>
          </cell>
          <cell r="B57">
            <v>0.79338542929055444</v>
          </cell>
          <cell r="C57">
            <v>0</v>
          </cell>
        </row>
        <row r="58">
          <cell r="A58">
            <v>70</v>
          </cell>
          <cell r="B58">
            <v>0.72333050458699111</v>
          </cell>
          <cell r="C5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12" sqref="B12"/>
    </sheetView>
  </sheetViews>
  <sheetFormatPr defaultRowHeight="15" x14ac:dyDescent="0.25"/>
  <cols>
    <col min="1" max="1" width="27.75" customWidth="1"/>
    <col min="2" max="2" width="14.125" customWidth="1"/>
    <col min="3" max="3" width="16.125" customWidth="1"/>
    <col min="7" max="7" width="12" customWidth="1"/>
    <col min="8" max="8" width="11.5" customWidth="1"/>
  </cols>
  <sheetData>
    <row r="1" spans="1:6" ht="23.25" x14ac:dyDescent="0.25">
      <c r="A1" s="1" t="s">
        <v>12</v>
      </c>
      <c r="B1" s="2"/>
      <c r="C1" s="2"/>
      <c r="D1" s="2"/>
      <c r="E1" s="2"/>
      <c r="F1" s="2"/>
    </row>
    <row r="3" spans="1:6" x14ac:dyDescent="0.25">
      <c r="A3" t="s">
        <v>14</v>
      </c>
      <c r="B3" s="10">
        <v>0.5</v>
      </c>
    </row>
    <row r="4" spans="1:6" x14ac:dyDescent="0.25">
      <c r="A4" t="s">
        <v>0</v>
      </c>
      <c r="B4">
        <f>D4</f>
        <v>16</v>
      </c>
      <c r="D4" s="3">
        <v>16</v>
      </c>
    </row>
    <row r="5" spans="1:6" x14ac:dyDescent="0.25">
      <c r="A5" t="s">
        <v>1</v>
      </c>
      <c r="B5" s="4">
        <f>D5/100</f>
        <v>0.02</v>
      </c>
      <c r="D5" s="3">
        <v>2</v>
      </c>
    </row>
    <row r="6" spans="1:6" x14ac:dyDescent="0.25">
      <c r="A6" t="s">
        <v>2</v>
      </c>
      <c r="B6" s="11">
        <f>D6/12</f>
        <v>0.25</v>
      </c>
      <c r="D6" s="3">
        <v>3</v>
      </c>
    </row>
    <row r="7" spans="1:6" x14ac:dyDescent="0.25">
      <c r="A7" t="s">
        <v>13</v>
      </c>
      <c r="B7" s="5">
        <f>D7</f>
        <v>21</v>
      </c>
      <c r="D7" s="3">
        <v>21</v>
      </c>
    </row>
    <row r="8" spans="1:6" x14ac:dyDescent="0.25">
      <c r="A8" t="s">
        <v>3</v>
      </c>
      <c r="B8" s="4">
        <f>D8/100</f>
        <v>0.05</v>
      </c>
      <c r="D8" s="3">
        <v>5</v>
      </c>
    </row>
    <row r="9" spans="1:6" x14ac:dyDescent="0.25">
      <c r="A9" t="s">
        <v>4</v>
      </c>
      <c r="B9" s="5">
        <f>D9</f>
        <v>0</v>
      </c>
      <c r="D9" s="3">
        <v>0</v>
      </c>
    </row>
    <row r="11" spans="1:6" x14ac:dyDescent="0.25">
      <c r="A11" t="s">
        <v>15</v>
      </c>
      <c r="B11" s="10">
        <v>0.01</v>
      </c>
    </row>
    <row r="12" spans="1:6" x14ac:dyDescent="0.25">
      <c r="A12" t="s">
        <v>16</v>
      </c>
      <c r="B12" s="10">
        <v>0.03</v>
      </c>
    </row>
    <row r="13" spans="1:6" x14ac:dyDescent="0.25">
      <c r="D13" s="6" t="s">
        <v>5</v>
      </c>
      <c r="E13" s="7">
        <f>(LN(S/K)+(rr-q+(V^2)/2)*T)/(V*SQRT(T))</f>
        <v>1.2427348619345671</v>
      </c>
    </row>
    <row r="14" spans="1:6" x14ac:dyDescent="0.25">
      <c r="A14" t="s">
        <v>6</v>
      </c>
      <c r="B14">
        <f>S*_xlfn.NORM.S.DIST(E13,TRUE)*EXP(-q*T)-K*_xlfn.NORM.S.DIST(E14,TRUE)*EXP(-rr*T)</f>
        <v>5.393413326904259</v>
      </c>
      <c r="D14" s="7" t="s">
        <v>7</v>
      </c>
      <c r="E14" s="7">
        <f>E13-V*SQRT(T)</f>
        <v>0.99273486193456706</v>
      </c>
    </row>
    <row r="15" spans="1:6" x14ac:dyDescent="0.25">
      <c r="A15" t="s">
        <v>8</v>
      </c>
      <c r="B15">
        <f>-S*_xlfn.NORM.S.DIST(-E13,TRUE)*EXP(-q*T)+K*_xlfn.NORM.S.DIST(-E14,TRUE)*EXP(-rr*T)</f>
        <v>0.29939607176003236</v>
      </c>
    </row>
    <row r="26" spans="1:8" x14ac:dyDescent="0.25">
      <c r="G26" s="12" t="s">
        <v>9</v>
      </c>
      <c r="H26" s="12" t="s">
        <v>10</v>
      </c>
    </row>
    <row r="27" spans="1:8" x14ac:dyDescent="0.25">
      <c r="A27" s="8" t="s">
        <v>14</v>
      </c>
      <c r="B27" s="8" t="s">
        <v>11</v>
      </c>
      <c r="C27" s="8"/>
      <c r="G27" s="12">
        <f>B14</f>
        <v>5.393413326904259</v>
      </c>
      <c r="H27" s="12">
        <f>B15</f>
        <v>0.29939607176003236</v>
      </c>
    </row>
    <row r="28" spans="1:8" x14ac:dyDescent="0.25">
      <c r="A28" s="9">
        <f>B11</f>
        <v>0.01</v>
      </c>
      <c r="B28" s="13">
        <f>IF($B$9,G28,H28)</f>
        <v>0</v>
      </c>
      <c r="F28" s="9">
        <f>A28</f>
        <v>0.01</v>
      </c>
      <c r="G28" s="13">
        <f t="dataTable" ref="G28:H58" dt2D="0" dtr="0" r1="B3"/>
        <v>5.0940172551442249</v>
      </c>
      <c r="H28" s="13">
        <v>0</v>
      </c>
    </row>
    <row r="29" spans="1:8" x14ac:dyDescent="0.25">
      <c r="A29" s="9">
        <f>A28+$B$12</f>
        <v>0.04</v>
      </c>
      <c r="B29" s="13">
        <f t="shared" ref="B29:B58" si="0">IF($B$9,G29,H29)</f>
        <v>2.9878077149927175E-46</v>
      </c>
      <c r="F29" s="9">
        <f t="shared" ref="F29:F58" si="1">A29</f>
        <v>0.04</v>
      </c>
      <c r="G29" s="13">
        <v>5.0940172551442249</v>
      </c>
      <c r="H29" s="13">
        <v>2.9878077149927175E-46</v>
      </c>
    </row>
    <row r="30" spans="1:8" x14ac:dyDescent="0.25">
      <c r="A30" s="9">
        <f t="shared" ref="A30:A58" si="2">A29+$B$12</f>
        <v>7.0000000000000007E-2</v>
      </c>
      <c r="B30" s="13">
        <f t="shared" si="0"/>
        <v>5.4849852788637225E-17</v>
      </c>
      <c r="F30" s="9">
        <f t="shared" si="1"/>
        <v>7.0000000000000007E-2</v>
      </c>
      <c r="G30" s="13">
        <v>5.0940172551442231</v>
      </c>
      <c r="H30" s="13">
        <v>5.4849852788637225E-17</v>
      </c>
    </row>
    <row r="31" spans="1:8" x14ac:dyDescent="0.25">
      <c r="A31" s="9">
        <f t="shared" si="2"/>
        <v>0.1</v>
      </c>
      <c r="B31" s="13">
        <f t="shared" si="0"/>
        <v>1.7557917836846126E-9</v>
      </c>
      <c r="F31" s="9">
        <f t="shared" si="1"/>
        <v>0.1</v>
      </c>
      <c r="G31" s="13">
        <v>5.0940172569000186</v>
      </c>
      <c r="H31" s="13">
        <v>1.7557917836846126E-9</v>
      </c>
    </row>
    <row r="32" spans="1:8" x14ac:dyDescent="0.25">
      <c r="A32" s="9">
        <f t="shared" si="2"/>
        <v>0.13</v>
      </c>
      <c r="B32" s="13">
        <f t="shared" si="0"/>
        <v>2.1512930095596901E-6</v>
      </c>
      <c r="F32" s="9">
        <f t="shared" si="1"/>
        <v>0.13</v>
      </c>
      <c r="G32" s="13">
        <v>5.0940194064372353</v>
      </c>
      <c r="H32" s="13">
        <v>2.1512930095596901E-6</v>
      </c>
    </row>
    <row r="33" spans="1:8" x14ac:dyDescent="0.25">
      <c r="A33" s="9">
        <f t="shared" si="2"/>
        <v>0.16</v>
      </c>
      <c r="B33" s="13">
        <f t="shared" si="0"/>
        <v>8.7374195594293672E-5</v>
      </c>
      <c r="F33" s="9">
        <f t="shared" si="1"/>
        <v>0.16</v>
      </c>
      <c r="G33" s="13">
        <v>5.0941046293398209</v>
      </c>
      <c r="H33" s="13">
        <v>8.7374195594293672E-5</v>
      </c>
    </row>
    <row r="34" spans="1:8" x14ac:dyDescent="0.25">
      <c r="A34" s="9">
        <f t="shared" si="2"/>
        <v>0.19</v>
      </c>
      <c r="B34" s="13">
        <f t="shared" si="0"/>
        <v>8.0935505681582059E-4</v>
      </c>
      <c r="F34" s="9">
        <f t="shared" si="1"/>
        <v>0.19</v>
      </c>
      <c r="G34" s="13">
        <v>5.0948266102010411</v>
      </c>
      <c r="H34" s="13">
        <v>8.0935505681582059E-4</v>
      </c>
    </row>
    <row r="35" spans="1:8" x14ac:dyDescent="0.25">
      <c r="A35" s="9">
        <f t="shared" si="2"/>
        <v>0.22</v>
      </c>
      <c r="B35" s="13">
        <f t="shared" si="0"/>
        <v>3.528596120855057E-3</v>
      </c>
      <c r="F35" s="9">
        <f t="shared" si="1"/>
        <v>0.22</v>
      </c>
      <c r="G35" s="13">
        <v>5.0975458512650818</v>
      </c>
      <c r="H35" s="13">
        <v>3.528596120855057E-3</v>
      </c>
    </row>
    <row r="36" spans="1:8" x14ac:dyDescent="0.25">
      <c r="A36" s="9">
        <f t="shared" si="2"/>
        <v>0.25</v>
      </c>
      <c r="B36" s="13">
        <f t="shared" si="0"/>
        <v>1.0013424788631153E-2</v>
      </c>
      <c r="F36" s="9">
        <f t="shared" si="1"/>
        <v>0.25</v>
      </c>
      <c r="G36" s="13">
        <v>5.1040306799328565</v>
      </c>
      <c r="H36" s="13">
        <v>1.0013424788631153E-2</v>
      </c>
    </row>
    <row r="37" spans="1:8" x14ac:dyDescent="0.25">
      <c r="A37" s="9">
        <f t="shared" si="2"/>
        <v>0.28000000000000003</v>
      </c>
      <c r="B37" s="13">
        <f t="shared" si="0"/>
        <v>2.1792600054311551E-2</v>
      </c>
      <c r="F37" s="9">
        <f t="shared" si="1"/>
        <v>0.28000000000000003</v>
      </c>
      <c r="G37" s="13">
        <v>5.1158098551985383</v>
      </c>
      <c r="H37" s="13">
        <v>2.1792600054311551E-2</v>
      </c>
    </row>
    <row r="38" spans="1:8" x14ac:dyDescent="0.25">
      <c r="A38" s="9">
        <f t="shared" si="2"/>
        <v>0.31000000000000005</v>
      </c>
      <c r="B38" s="13">
        <f t="shared" si="0"/>
        <v>3.9832632769640663E-2</v>
      </c>
      <c r="F38" s="9">
        <f t="shared" si="1"/>
        <v>0.31000000000000005</v>
      </c>
      <c r="G38" s="13">
        <v>5.1338498879138648</v>
      </c>
      <c r="H38" s="13">
        <v>3.9832632769640663E-2</v>
      </c>
    </row>
    <row r="39" spans="1:8" x14ac:dyDescent="0.25">
      <c r="A39" s="9">
        <f t="shared" si="2"/>
        <v>0.34000000000000008</v>
      </c>
      <c r="B39" s="13">
        <f t="shared" si="0"/>
        <v>6.4538976406213089E-2</v>
      </c>
      <c r="F39" s="9">
        <f t="shared" si="1"/>
        <v>0.34000000000000008</v>
      </c>
      <c r="G39" s="13">
        <v>5.1585562315504401</v>
      </c>
      <c r="H39" s="13">
        <v>6.4538976406213089E-2</v>
      </c>
    </row>
    <row r="40" spans="1:8" x14ac:dyDescent="0.25">
      <c r="A40" s="9">
        <f t="shared" si="2"/>
        <v>0.37000000000000011</v>
      </c>
      <c r="B40" s="13">
        <f t="shared" si="0"/>
        <v>9.5895183414732355E-2</v>
      </c>
      <c r="F40" s="9">
        <f t="shared" si="1"/>
        <v>0.37000000000000011</v>
      </c>
      <c r="G40" s="13">
        <v>5.1899124385589559</v>
      </c>
      <c r="H40" s="13">
        <v>9.5895183414732355E-2</v>
      </c>
    </row>
    <row r="41" spans="1:8" x14ac:dyDescent="0.25">
      <c r="A41" s="9">
        <f t="shared" si="2"/>
        <v>0.40000000000000013</v>
      </c>
      <c r="B41" s="13">
        <f t="shared" si="0"/>
        <v>0.13361634936423727</v>
      </c>
      <c r="F41" s="9">
        <f t="shared" si="1"/>
        <v>0.40000000000000013</v>
      </c>
      <c r="G41" s="13">
        <v>5.2276336045084637</v>
      </c>
      <c r="H41" s="13">
        <v>0.13361634936423727</v>
      </c>
    </row>
    <row r="42" spans="1:8" x14ac:dyDescent="0.25">
      <c r="A42" s="9">
        <f t="shared" si="2"/>
        <v>0.43000000000000016</v>
      </c>
      <c r="B42" s="13">
        <f t="shared" si="0"/>
        <v>0.17727049834607556</v>
      </c>
      <c r="F42" s="9">
        <f t="shared" si="1"/>
        <v>0.43000000000000016</v>
      </c>
      <c r="G42" s="13">
        <v>5.271287753490304</v>
      </c>
      <c r="H42" s="13">
        <v>0.17727049834607556</v>
      </c>
    </row>
    <row r="43" spans="1:8" x14ac:dyDescent="0.25">
      <c r="A43" s="9">
        <f t="shared" si="2"/>
        <v>0.46000000000000019</v>
      </c>
      <c r="B43" s="13">
        <f t="shared" si="0"/>
        <v>0.22636145703083743</v>
      </c>
      <c r="F43" s="9">
        <f t="shared" si="1"/>
        <v>0.46000000000000019</v>
      </c>
      <c r="G43" s="13">
        <v>5.3203787121750636</v>
      </c>
      <c r="H43" s="13">
        <v>0.22636145703083743</v>
      </c>
    </row>
    <row r="44" spans="1:8" x14ac:dyDescent="0.25">
      <c r="A44" s="9">
        <f t="shared" si="2"/>
        <v>0.49000000000000021</v>
      </c>
      <c r="B44" s="13">
        <f t="shared" si="0"/>
        <v>0.2803804515704349</v>
      </c>
      <c r="F44" s="9">
        <f t="shared" si="1"/>
        <v>0.49000000000000021</v>
      </c>
      <c r="G44" s="13">
        <v>5.374397706714662</v>
      </c>
      <c r="H44" s="13">
        <v>0.2803804515704349</v>
      </c>
    </row>
    <row r="45" spans="1:8" x14ac:dyDescent="0.25">
      <c r="A45" s="9">
        <f t="shared" si="2"/>
        <v>0.52000000000000024</v>
      </c>
      <c r="B45" s="13">
        <f t="shared" si="0"/>
        <v>0.33883577334452619</v>
      </c>
      <c r="F45" s="9">
        <f t="shared" si="1"/>
        <v>0.52000000000000024</v>
      </c>
      <c r="G45" s="13">
        <v>5.4328530284887488</v>
      </c>
      <c r="H45" s="13">
        <v>0.33883577334452619</v>
      </c>
    </row>
    <row r="46" spans="1:8" x14ac:dyDescent="0.25">
      <c r="A46" s="9">
        <f t="shared" si="2"/>
        <v>0.55000000000000027</v>
      </c>
      <c r="B46" s="13">
        <f t="shared" si="0"/>
        <v>0.40126822764817849</v>
      </c>
      <c r="F46" s="9">
        <f t="shared" si="1"/>
        <v>0.55000000000000027</v>
      </c>
      <c r="G46" s="13">
        <v>5.4952854827924043</v>
      </c>
      <c r="H46" s="13">
        <v>0.40126822764817849</v>
      </c>
    </row>
    <row r="47" spans="1:8" x14ac:dyDescent="0.25">
      <c r="A47" s="9">
        <f t="shared" si="2"/>
        <v>0.58000000000000029</v>
      </c>
      <c r="B47" s="13">
        <f t="shared" si="0"/>
        <v>0.46725784312154994</v>
      </c>
      <c r="F47" s="9">
        <f t="shared" si="1"/>
        <v>0.58000000000000029</v>
      </c>
      <c r="G47" s="13">
        <v>5.5612750982657762</v>
      </c>
      <c r="H47" s="13">
        <v>0.46725784312154994</v>
      </c>
    </row>
    <row r="48" spans="1:8" x14ac:dyDescent="0.25">
      <c r="A48" s="9">
        <f t="shared" si="2"/>
        <v>0.61000000000000032</v>
      </c>
      <c r="B48" s="13">
        <f t="shared" si="0"/>
        <v>0.53642545473608649</v>
      </c>
      <c r="F48" s="9">
        <f t="shared" si="1"/>
        <v>0.61000000000000032</v>
      </c>
      <c r="G48" s="13">
        <v>5.6304427098803131</v>
      </c>
      <c r="H48" s="13">
        <v>0.53642545473608649</v>
      </c>
    </row>
    <row r="49" spans="1:8" x14ac:dyDescent="0.25">
      <c r="A49" s="9">
        <f t="shared" si="2"/>
        <v>0.64000000000000035</v>
      </c>
      <c r="B49" s="13">
        <f t="shared" si="0"/>
        <v>0.6084314403158948</v>
      </c>
      <c r="F49" s="9">
        <f t="shared" si="1"/>
        <v>0.64000000000000035</v>
      </c>
      <c r="G49" s="13">
        <v>5.7024486954601219</v>
      </c>
      <c r="H49" s="13">
        <v>0.6084314403158948</v>
      </c>
    </row>
    <row r="50" spans="1:8" x14ac:dyDescent="0.25">
      <c r="A50" s="9">
        <f t="shared" si="2"/>
        <v>0.67000000000000037</v>
      </c>
      <c r="B50" s="13">
        <f t="shared" si="0"/>
        <v>0.68297300436714403</v>
      </c>
      <c r="F50" s="9">
        <f t="shared" si="1"/>
        <v>0.67000000000000037</v>
      </c>
      <c r="G50" s="13">
        <v>5.7769902595113667</v>
      </c>
      <c r="H50" s="13">
        <v>0.68297300436714403</v>
      </c>
    </row>
    <row r="51" spans="1:8" x14ac:dyDescent="0.25">
      <c r="A51" s="9">
        <f t="shared" si="2"/>
        <v>0.7000000000000004</v>
      </c>
      <c r="B51" s="13">
        <f t="shared" si="0"/>
        <v>0.75978083695845511</v>
      </c>
      <c r="F51" s="9">
        <f t="shared" si="1"/>
        <v>0.7000000000000004</v>
      </c>
      <c r="G51" s="13">
        <v>5.8537980921026822</v>
      </c>
      <c r="H51" s="13">
        <v>0.75978083695845511</v>
      </c>
    </row>
    <row r="52" spans="1:8" x14ac:dyDescent="0.25">
      <c r="A52" s="9">
        <f t="shared" si="2"/>
        <v>0.73000000000000043</v>
      </c>
      <c r="B52" s="13">
        <f t="shared" si="0"/>
        <v>0.8386156230420001</v>
      </c>
      <c r="F52" s="9">
        <f t="shared" si="1"/>
        <v>0.73000000000000043</v>
      </c>
      <c r="G52" s="13">
        <v>5.9326328781862241</v>
      </c>
      <c r="H52" s="13">
        <v>0.8386156230420001</v>
      </c>
    </row>
    <row r="53" spans="1:8" x14ac:dyDescent="0.25">
      <c r="A53" s="9">
        <f t="shared" si="2"/>
        <v>0.76000000000000045</v>
      </c>
      <c r="B53" s="13">
        <f t="shared" si="0"/>
        <v>0.9192646624984393</v>
      </c>
      <c r="F53" s="9">
        <f t="shared" si="1"/>
        <v>0.76000000000000045</v>
      </c>
      <c r="G53" s="13">
        <v>6.0132819176426668</v>
      </c>
      <c r="H53" s="13">
        <v>0.9192646624984393</v>
      </c>
    </row>
    <row r="54" spans="1:8" x14ac:dyDescent="0.25">
      <c r="A54" s="9">
        <f t="shared" si="2"/>
        <v>0.79000000000000048</v>
      </c>
      <c r="B54" s="13">
        <f t="shared" si="0"/>
        <v>1.0015387322527771</v>
      </c>
      <c r="F54" s="9">
        <f t="shared" si="1"/>
        <v>0.79000000000000048</v>
      </c>
      <c r="G54" s="13">
        <v>6.0955559873970024</v>
      </c>
      <c r="H54" s="13">
        <v>1.0015387322527771</v>
      </c>
    </row>
    <row r="55" spans="1:8" x14ac:dyDescent="0.25">
      <c r="A55" s="9">
        <f t="shared" si="2"/>
        <v>0.82000000000000051</v>
      </c>
      <c r="B55" s="13">
        <f t="shared" si="0"/>
        <v>1.085269246159597</v>
      </c>
      <c r="F55" s="9">
        <f t="shared" si="1"/>
        <v>0.82000000000000051</v>
      </c>
      <c r="G55" s="13">
        <v>6.1792865013038192</v>
      </c>
      <c r="H55" s="13">
        <v>1.085269246159597</v>
      </c>
    </row>
    <row r="56" spans="1:8" x14ac:dyDescent="0.25">
      <c r="A56" s="9">
        <f t="shared" si="2"/>
        <v>0.85000000000000053</v>
      </c>
      <c r="B56" s="13">
        <f t="shared" si="0"/>
        <v>1.1703057252691194</v>
      </c>
      <c r="F56" s="9">
        <f t="shared" si="1"/>
        <v>0.85000000000000053</v>
      </c>
      <c r="G56" s="13">
        <v>6.2643229804133469</v>
      </c>
      <c r="H56" s="13">
        <v>1.1703057252691194</v>
      </c>
    </row>
    <row r="57" spans="1:8" x14ac:dyDescent="0.25">
      <c r="A57" s="9">
        <f t="shared" si="2"/>
        <v>0.88000000000000056</v>
      </c>
      <c r="B57" s="13">
        <f t="shared" si="0"/>
        <v>1.2565135676644124</v>
      </c>
      <c r="F57" s="9">
        <f t="shared" si="1"/>
        <v>0.88000000000000056</v>
      </c>
      <c r="G57" s="13">
        <v>6.3505308228086363</v>
      </c>
      <c r="H57" s="13">
        <v>1.2565135676644124</v>
      </c>
    </row>
    <row r="58" spans="1:8" x14ac:dyDescent="0.25">
      <c r="A58" s="9">
        <f t="shared" si="2"/>
        <v>0.91000000000000059</v>
      </c>
      <c r="B58" s="13">
        <f t="shared" si="0"/>
        <v>1.3437720953524055</v>
      </c>
      <c r="F58" s="9">
        <f t="shared" si="1"/>
        <v>0.91000000000000059</v>
      </c>
      <c r="G58" s="13">
        <v>6.4377893504966348</v>
      </c>
      <c r="H58" s="13">
        <v>1.3437720953524055</v>
      </c>
    </row>
  </sheetData>
  <mergeCells count="1">
    <mergeCell ref="A1:F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2</xdr:col>
                    <xdr:colOff>114300</xdr:colOff>
                    <xdr:row>3</xdr:row>
                    <xdr:rowOff>28575</xdr:rowOff>
                  </from>
                  <to>
                    <xdr:col>2</xdr:col>
                    <xdr:colOff>1190625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114300</xdr:colOff>
                    <xdr:row>4</xdr:row>
                    <xdr:rowOff>38100</xdr:rowOff>
                  </from>
                  <to>
                    <xdr:col>2</xdr:col>
                    <xdr:colOff>1190625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2</xdr:col>
                    <xdr:colOff>114300</xdr:colOff>
                    <xdr:row>5</xdr:row>
                    <xdr:rowOff>38100</xdr:rowOff>
                  </from>
                  <to>
                    <xdr:col>2</xdr:col>
                    <xdr:colOff>1190625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2</xdr:col>
                    <xdr:colOff>114300</xdr:colOff>
                    <xdr:row>6</xdr:row>
                    <xdr:rowOff>47625</xdr:rowOff>
                  </from>
                  <to>
                    <xdr:col>2</xdr:col>
                    <xdr:colOff>1190625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pinner 5">
              <controlPr defaultSize="0" autoPict="0">
                <anchor moveWithCells="1" sizeWithCells="1">
                  <from>
                    <xdr:col>2</xdr:col>
                    <xdr:colOff>114300</xdr:colOff>
                    <xdr:row>7</xdr:row>
                    <xdr:rowOff>47625</xdr:rowOff>
                  </from>
                  <to>
                    <xdr:col>2</xdr:col>
                    <xdr:colOff>1190625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pinner 6">
              <controlPr defaultSize="0" autoPict="0">
                <anchor moveWithCells="1" sizeWithCells="1">
                  <from>
                    <xdr:col>2</xdr:col>
                    <xdr:colOff>114300</xdr:colOff>
                    <xdr:row>8</xdr:row>
                    <xdr:rowOff>57150</xdr:rowOff>
                  </from>
                  <to>
                    <xdr:col>2</xdr:col>
                    <xdr:colOff>1190625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K</vt:lpstr>
      <vt:lpstr>q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2013-11-18T11:12:21Z</dcterms:created>
  <dcterms:modified xsi:type="dcterms:W3CDTF">2013-11-18T11:51:19Z</dcterms:modified>
</cp:coreProperties>
</file>