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mc:AlternateContent xmlns:mc="http://schemas.openxmlformats.org/markup-compatibility/2006">
    <mc:Choice Requires="x15">
      <x15ac:absPath xmlns:x15ac="http://schemas.microsoft.com/office/spreadsheetml/2010/11/ac" url="https://geometricprogresscom.sharepoint.com/sites/GeometricProgressIntranet/Shared Documents/Projects/00005 - Dignitas Correlation/Technical/OWT Attribute Dictionary/"/>
    </mc:Choice>
  </mc:AlternateContent>
  <xr:revisionPtr revIDLastSave="1781" documentId="11_B053824FD5F33E4159DD1470F97780842C730686" xr6:coauthVersionLast="45" xr6:coauthVersionMax="45" xr10:uidLastSave="{1F879999-76F9-4DFE-98F7-CA162AF0472E}"/>
  <bookViews>
    <workbookView xWindow="-120" yWindow="-120" windowWidth="29040" windowHeight="15840" activeTab="1" xr2:uid="{00000000-000D-0000-FFFF-FFFF00000000}"/>
  </bookViews>
  <sheets>
    <sheet name="Summary" sheetId="2" r:id="rId1"/>
    <sheet name="Graphs" sheetId="5" r:id="rId2"/>
    <sheet name="Feature Gaps" sheetId="1" r:id="rId3"/>
    <sheet name="Attribute Gaps" sheetId="3" r:id="rId4"/>
    <sheet name="Value Gaps" sheetId="4" r:id="rId5"/>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30" i="2" l="1"/>
  <c r="G32" i="2"/>
  <c r="G31" i="2"/>
  <c r="G29" i="2"/>
  <c r="G28" i="2"/>
  <c r="G27" i="2"/>
  <c r="C12" i="4"/>
  <c r="C11" i="4"/>
  <c r="C10" i="4"/>
  <c r="C9" i="4"/>
  <c r="C8" i="4"/>
  <c r="C7" i="4"/>
  <c r="C13" i="4" s="1"/>
  <c r="G40" i="2"/>
  <c r="G39" i="2"/>
  <c r="G38" i="2"/>
  <c r="G37" i="2"/>
  <c r="G36" i="2"/>
  <c r="G35" i="2"/>
  <c r="C14" i="3"/>
  <c r="C13" i="3"/>
  <c r="C12" i="3"/>
  <c r="C11" i="3"/>
  <c r="C10" i="3"/>
  <c r="C9" i="3"/>
  <c r="H78" i="1"/>
  <c r="H79" i="1"/>
  <c r="I20" i="2"/>
  <c r="D81" i="1"/>
  <c r="G19" i="2" s="1"/>
  <c r="I36" i="2"/>
  <c r="I37" i="2" s="1"/>
  <c r="I35" i="2"/>
  <c r="I27" i="2"/>
  <c r="I19" i="2"/>
  <c r="B22" i="2"/>
  <c r="I28" i="2" l="1"/>
  <c r="I29" i="2" s="1"/>
  <c r="D82" i="1"/>
  <c r="G20" i="2"/>
  <c r="G12" i="2" s="1"/>
  <c r="D79" i="1"/>
  <c r="G21" i="2" s="1"/>
  <c r="G13" i="2"/>
  <c r="D77" i="1"/>
  <c r="G24" i="2" s="1"/>
  <c r="G16" i="2" s="1"/>
  <c r="G23" i="2" l="1"/>
  <c r="G15" i="2" s="1"/>
  <c r="G11" i="2"/>
  <c r="D83" i="1"/>
  <c r="G22" i="2" s="1"/>
  <c r="B40" i="2"/>
  <c r="B39" i="2"/>
  <c r="B38" i="2"/>
  <c r="B37" i="2"/>
  <c r="B36" i="2"/>
  <c r="B35" i="2"/>
  <c r="B32" i="2"/>
  <c r="B31" i="2"/>
  <c r="B30" i="2"/>
  <c r="B29" i="2"/>
  <c r="B28" i="2"/>
  <c r="B27" i="2"/>
  <c r="D35" i="2"/>
  <c r="D27" i="2"/>
  <c r="D19" i="2"/>
  <c r="B24" i="2"/>
  <c r="B23" i="2"/>
  <c r="B20" i="2"/>
  <c r="B21" i="2"/>
  <c r="B19" i="2"/>
  <c r="D11" i="2"/>
  <c r="I11" i="2" s="1"/>
  <c r="W5" i="2"/>
  <c r="D36" i="2" s="1"/>
  <c r="D37" i="2" s="1"/>
  <c r="W4" i="2"/>
  <c r="D28" i="2" s="1"/>
  <c r="D29" i="2" s="1"/>
  <c r="W3" i="2"/>
  <c r="D20" i="2" l="1"/>
  <c r="D21" i="2" s="1"/>
  <c r="D12" i="2"/>
  <c r="D13" i="2" s="1"/>
  <c r="I21" i="2" l="1"/>
  <c r="G14" i="2"/>
  <c r="I12" i="2" s="1"/>
  <c r="I13" i="2" s="1"/>
  <c r="C15" i="3"/>
</calcChain>
</file>

<file path=xl/sharedStrings.xml><?xml version="1.0" encoding="utf-8"?>
<sst xmlns="http://schemas.openxmlformats.org/spreadsheetml/2006/main" count="715" uniqueCount="355">
  <si>
    <t>BAD</t>
  </si>
  <si>
    <t>MARGINAL</t>
  </si>
  <si>
    <t>LOSSY</t>
  </si>
  <si>
    <t>GOOD</t>
  </si>
  <si>
    <t>EXTRA</t>
  </si>
  <si>
    <t>IRRELEVANT</t>
  </si>
  <si>
    <t>Type of mapped data</t>
  </si>
  <si>
    <t>Does not map</t>
  </si>
  <si>
    <t>Maybe Unmapped</t>
  </si>
  <si>
    <t>Only SE</t>
  </si>
  <si>
    <t>SetConstant</t>
  </si>
  <si>
    <t>Complex</t>
  </si>
  <si>
    <t>GG Contains SE</t>
  </si>
  <si>
    <t>Exact</t>
  </si>
  <si>
    <t>Mapped</t>
  </si>
  <si>
    <t>MapDirectly</t>
  </si>
  <si>
    <t>GG Meta</t>
  </si>
  <si>
    <t>Only GG</t>
  </si>
  <si>
    <t>GG default</t>
  </si>
  <si>
    <t>GG Parameter default</t>
  </si>
  <si>
    <t>GG Meta default</t>
  </si>
  <si>
    <t>SetToDefaultConstant</t>
  </si>
  <si>
    <t>SetOtherToConstantDefault</t>
  </si>
  <si>
    <t>SE specific</t>
  </si>
  <si>
    <t>fixedDefault</t>
  </si>
  <si>
    <t>Generate Default</t>
  </si>
  <si>
    <t>"Nonsense"</t>
  </si>
  <si>
    <t>Total in SEGG Database</t>
  </si>
  <si>
    <t>Total Checked</t>
  </si>
  <si>
    <t>Feature</t>
  </si>
  <si>
    <t>Value</t>
  </si>
  <si>
    <t>Attribute</t>
  </si>
  <si>
    <t>SE CORE MAPPING</t>
  </si>
  <si>
    <t>GP ASSESMENT</t>
  </si>
  <si>
    <t>TOTALS</t>
  </si>
  <si>
    <t>SSGG DATABASE</t>
  </si>
  <si>
    <t>TOTAL CHECKED</t>
  </si>
  <si>
    <t>% CHECKED</t>
  </si>
  <si>
    <t>FEATURE TOTALS</t>
  </si>
  <si>
    <t>VALUE TOTALS</t>
  </si>
  <si>
    <t>ATTRIBUTE TOTALS</t>
  </si>
  <si>
    <t>ID</t>
  </si>
  <si>
    <t>Mapping Type</t>
  </si>
  <si>
    <t>SE Core Feature</t>
  </si>
  <si>
    <t>SE Core Attribute</t>
  </si>
  <si>
    <t>SE Core Value</t>
  </si>
  <si>
    <t>GGDM Feature</t>
  </si>
  <si>
    <t>GGDM Attribute</t>
  </si>
  <si>
    <t>GGD Value</t>
  </si>
  <si>
    <t>Assessment of M&amp;S Gap in GGDM</t>
  </si>
  <si>
    <t>M&amp;S Functions Affected</t>
  </si>
  <si>
    <t>Recommended Resolution</t>
  </si>
  <si>
    <t>Significance</t>
  </si>
  <si>
    <t>AerodromeLighting</t>
  </si>
  <si>
    <t>LightSupportStructure</t>
  </si>
  <si>
    <t>No mapping specifically for aerodrome lighting, nor for general lighting - only maritime lighting is defined in GGDM</t>
  </si>
  <si>
    <t>Air Mobility, Rendering</t>
  </si>
  <si>
    <t>AerodromeBeacon has a number of attributes related to lighting - determine if this is a sufficient mapping. Otherwise, add AerodromeLighting as a new feature type.</t>
  </si>
  <si>
    <t>Moderate</t>
  </si>
  <si>
    <t>AthleticField</t>
  </si>
  <si>
    <t>NonBuildingStructure</t>
  </si>
  <si>
    <t>Bad automated mapping, correct mapping is SportsGround</t>
  </si>
  <si>
    <t>Discard mapping as nonsensical, SportsField is the correct mapping. There is no valid mapping from GGDM to SE Core for NonBuildingStructure but it's unclear how widely used that type is.</t>
  </si>
  <si>
    <t>SE Core Gap</t>
  </si>
  <si>
    <t>Stadium</t>
  </si>
  <si>
    <t>Bad automated mapping, correct mapping is SportsGround, note Building with function Stadium maps to Stadium</t>
  </si>
  <si>
    <t>Discard mapping, there is already a way to represent stadiums using the SE Core Building type and no reason for a stadium to be an athletic field.</t>
  </si>
  <si>
    <t>None</t>
  </si>
  <si>
    <t>Barrier</t>
  </si>
  <si>
    <t>Moat</t>
  </si>
  <si>
    <t>No SE Core Feature present that can represent moats</t>
  </si>
  <si>
    <t>Translation from GGDM to SE Core will lose data, this is an SE Core problem</t>
  </si>
  <si>
    <t>Beacon</t>
  </si>
  <si>
    <t>Tower</t>
  </si>
  <si>
    <t>The mapping losing precision since GGDM Tower does not include all properties appropriate for a navigation beacon.</t>
  </si>
  <si>
    <t>Air Mobility</t>
  </si>
  <si>
    <t>Determine if a more specific non-obvious mapping is available. If no, consider adding a NavigationSystemType attribute to Tower or creating a specific feature type for navigation beacons.</t>
  </si>
  <si>
    <t>Bog</t>
  </si>
  <si>
    <t>Aquatic Vegetation</t>
  </si>
  <si>
    <t>Nothing in SE Core specifically maps to Aquatic Vegetation, this flagged bad mapping seems unnecessary since GGDM has a specific Bog type though.</t>
  </si>
  <si>
    <t>Discard mapping, there is no criteria to suggest this should map.</t>
  </si>
  <si>
    <t>Grove</t>
  </si>
  <si>
    <t>SE Core represents groves as the attribute value Vegetation_Type : grove however this seems less specific than Bog.</t>
  </si>
  <si>
    <t>Discard mapping as losing specificity.</t>
  </si>
  <si>
    <t>Hummock</t>
  </si>
  <si>
    <t>There is no specific SE Core definition for hummock - it listed as an example for the more general low_sparse_grassland. Bog-specific hummocks are a legitimate thing, however there is no clean way to do this mapping from SE Core.</t>
  </si>
  <si>
    <t>Discard mapping, there is insufficiently specific critiera to suggest this should map.</t>
  </si>
  <si>
    <t>Swamp</t>
  </si>
  <si>
    <t>Ecosystem_type value 'wooded_wet_swamp ' should be the condition.</t>
  </si>
  <si>
    <t>Trivial Distinction</t>
  </si>
  <si>
    <t>Map to swamp when ecosystem_type = 'wooded_wet_swamp'</t>
  </si>
  <si>
    <t>Trivial</t>
  </si>
  <si>
    <t>BrushLand</t>
  </si>
  <si>
    <t>SE Core represents groves as the attribute value Vegetation_Type : grove however this seems less specific than BrushLand.</t>
  </si>
  <si>
    <t>Thicket</t>
  </si>
  <si>
    <t>SE Core does not provide any specific attribute that would map to Thicket. Thicket is only referenced as an example of general feature type TreedTract.</t>
  </si>
  <si>
    <t>BuiltUpRegion</t>
  </si>
  <si>
    <t>Neighbourhood</t>
  </si>
  <si>
    <t>There is no SE Core definition that maps to Neighbourhood.</t>
  </si>
  <si>
    <t>Translation from GGDM to SE Core will lose data, this is an SE Core problem. Recommend to SE Core to add enumerant value "Neighbourhood" to Populated_Place_Enum and add Populated_Place to BuiltUpRegion.</t>
  </si>
  <si>
    <t>Shantytown</t>
  </si>
  <si>
    <t>Populated_Place value Shantytown would trigger this mapping, but BuiltUpRegion does not have this attribute - this attribute is (bizarrely) only used by Grandstand currently.</t>
  </si>
  <si>
    <t>Translation from GGDM to SE Core will lose data, this is an SE Core problem. Recommend to SE Core to add Populated_Place to BuiltUpRegion.</t>
  </si>
  <si>
    <t>Bunker</t>
  </si>
  <si>
    <t>MunitionsStorageFacility</t>
  </si>
  <si>
    <t>The correct mapping to MunitionsStorageFacility would be StorageDepot with primary_product = 'ammunition'</t>
  </si>
  <si>
    <t>Targeting</t>
  </si>
  <si>
    <t>Discard mapping in favor of mapping StorageDepot when primary_product is ammunition.</t>
  </si>
  <si>
    <t>UndergroundBunker</t>
  </si>
  <si>
    <t xml:space="preserve">Per SE Core note, SE Core Bunker should only map to Surface Bunker. However, this conflicts with actual SE Core definition which states underground. There is no depth_below_surface attribute for this feature type which seems like a major gap. </t>
  </si>
  <si>
    <t>All Ground Roles, All Weapon Fire</t>
  </si>
  <si>
    <t>The official SE Core definition for Bunker says underground so I believe this mapping should be the preferred one and SurfaceBunker should only be mapped if height_above_surface_level is &gt;= 0. The lack of a depth_below_surface attribute for this type is a problem.</t>
  </si>
  <si>
    <t>SurfaceBunker</t>
  </si>
  <si>
    <t>This is primarily an SE Core problem but the official SE Core definition for Bunker says underground so I believe SurfaceBunker should only be mapped if height_above_surface_level is &gt;= 0 and otherwise it should map to UndergroundBunker.</t>
  </si>
  <si>
    <t>Low</t>
  </si>
  <si>
    <t>Buoy</t>
  </si>
  <si>
    <t>TidalStreamObservationStation</t>
  </si>
  <si>
    <t>There is no definition in SE Core specifically for tidal observation. The closest type is indeed Buoy, the closet attribution is Building_Function : observation_station (which is not defined for Buoy) but this is still not precise.</t>
  </si>
  <si>
    <t>Translation from GGDM to SE Core will lose data, this is an SE Core problem.</t>
  </si>
  <si>
    <t>Canal</t>
  </si>
  <si>
    <t>width &lt;=5</t>
  </si>
  <si>
    <t>Ditch</t>
  </si>
  <si>
    <t>Disagree with this mapping, there may be residential canals with widths smaller than 5 meters. There is a separate SE Core type IrrigationDitch that is a better match to Ditch.</t>
  </si>
  <si>
    <t>Discard mapping as inappropriate.</t>
  </si>
  <si>
    <t>width &gt; 5</t>
  </si>
  <si>
    <t>NavigableCanal</t>
  </si>
  <si>
    <t>Canal should always map to Navigable Canal since other more specific types would be used in other circumstances.</t>
  </si>
  <si>
    <t>Sea Mobility, Rendering</t>
  </si>
  <si>
    <t>Remove width constraint on mapping.</t>
  </si>
  <si>
    <t>Cave</t>
  </si>
  <si>
    <t>CaveChamber</t>
  </si>
  <si>
    <t>SE Core notes that SE Core Cave should map to CaveMouth rather than CaveChamber. As such there is no SE Core definition for Cave Chamber.</t>
  </si>
  <si>
    <t>CropLand</t>
  </si>
  <si>
    <t>AquaticVegetation</t>
  </si>
  <si>
    <t>All crop land attributes map to more specific things, so this mapping doesn't seem to apply.</t>
  </si>
  <si>
    <t>Discard mapping as no criteria exists to use it.</t>
  </si>
  <si>
    <t>ExtractionMine</t>
  </si>
  <si>
    <t>MineShaftSuperstructure</t>
  </si>
  <si>
    <t>SE Core type ExtractionMine is too general, MineShaftSuperstructure describes a specific component of an ExtractionMine.</t>
  </si>
  <si>
    <t>GraveMarker</t>
  </si>
  <si>
    <t>MemorialMonument</t>
  </si>
  <si>
    <t>This mapping to Memorial Monument loses precision as the GGDM Memorial Monument can also represent non-grave memorials to people or events.</t>
  </si>
  <si>
    <t>Cultural Behaviors</t>
  </si>
  <si>
    <t>NAS 7.0 defines GraveMarker, bring this into the OWT data model and use as-is.</t>
  </si>
  <si>
    <t>High</t>
  </si>
  <si>
    <t>GroundSurfaceElement</t>
  </si>
  <si>
    <t>vegetation_type</t>
  </si>
  <si>
    <t>mangrove</t>
  </si>
  <si>
    <t>This mapping loses precision since mangove is only one type of aquatic vegetation.</t>
  </si>
  <si>
    <t>Rendering, Sea Mobility</t>
  </si>
  <si>
    <t>Determine if there is a more specific GGDM definition for mangrove and use that.</t>
  </si>
  <si>
    <t>SE Core represents groves as the attribute value Vegetation_Type : grove. This seems more specific than GroundSurfaceElement so that mapping should be added.</t>
  </si>
  <si>
    <t>Ground Mobility, All Line-of-Sight, Rendering</t>
  </si>
  <si>
    <t>Add mapping to Grove when vegetation_type = 'grove'</t>
  </si>
  <si>
    <t>HazardMarker</t>
  </si>
  <si>
    <t>SE Core mapping flags this as no target mapping in GGDM. This appears to be true as all valid GGDM and NAS types appear to not specifically represent a terrain hazard - NAS signage represents other specific types.</t>
  </si>
  <si>
    <t>Ground Mobility, Rendering</t>
  </si>
  <si>
    <t>Research further to see if the NAS/NCV has a non-obvious concept for this type of object. If not, then define it using the SE Core definition.</t>
  </si>
  <si>
    <t>HelicopterLandingPad</t>
  </si>
  <si>
    <t>Heliport</t>
  </si>
  <si>
    <t>SE Core mapping flags as insufficient attribution to distinguish from Helipad.</t>
  </si>
  <si>
    <t>Aerodrome with Aerodrome_Type = 'heliport' is the correct mapping for GGDM Heliport. HelicopterLandPad should always map to 'Helipad'</t>
  </si>
  <si>
    <t>Landing Zone</t>
  </si>
  <si>
    <t>SE Core mapping flags as insufficient attribution to distinguish from Helipad. The actual GGDM definition clarifies this is a military use zone and is not limited to helicopters nor is it the same as a heliport, helipad, runway, etc.</t>
  </si>
  <si>
    <t>There is no SE Core feature that is close enough to this GGDM feature type, the translation from GGDM to SE Core will lose these features. This is an SE Core problem.</t>
  </si>
  <si>
    <t>MaritimeNavigationLightSupport</t>
  </si>
  <si>
    <t>There is no specific SE Core definition for maritime lights.</t>
  </si>
  <si>
    <t>The GGDM definition is probably too specific anyways, but technically this is losing data when translating from GGDM to SE Core. Marking as irrelevant.</t>
  </si>
  <si>
    <t>MilitaryFacility</t>
  </si>
  <si>
    <t>Anti-AircraftArtillerySite</t>
  </si>
  <si>
    <t>There is no SE Core definition for Anti-Aicraft Artillery Site.</t>
  </si>
  <si>
    <t>MobileHomePark</t>
  </si>
  <si>
    <t>CaravanPark</t>
  </si>
  <si>
    <t>In the US these are known as motor home parks or RV parks. There is no SE Core definition for that feature type.</t>
  </si>
  <si>
    <t>MobileHomePark is the closest SE Core feature to the GGDM feature type, the translation to SE Core will lose precision. THis is an SE Core problem.</t>
  </si>
  <si>
    <t>Ocean</t>
  </si>
  <si>
    <t>Anchorage</t>
  </si>
  <si>
    <t>There is no SE Core definition specifically for anchorages, and no attributes relevant to it although it is possible to defines Buoys that mark a boundary of an anchorage. The issues with Ocean are handled separately in item 33.</t>
  </si>
  <si>
    <t>There is no SE Core feature that is close enough to this GGDM feature type, the translation from GGDM to SE Core will lose these features. This is an SE Core problem. That said, this particular GGDM feature type probably has very limited use in M&amp;S.</t>
  </si>
  <si>
    <t>The SE Core mapping does not identify a general GGDM feature type for Ocean.</t>
  </si>
  <si>
    <t>Sea Mobility, Cartography</t>
  </si>
  <si>
    <t xml:space="preserve">Under the feature Tidal_Water_S you have the ability to name the ocean using "Geo Name Info : Full Name", "Geo Name Info : Geographic Name Type", and "Geo Name Info : Name Identifier" which pull from the NGA Geographic Names Data Base (GNDB) available at http://geonames.nga.mil/namesgaz/. </t>
  </si>
  <si>
    <t>Lagoon</t>
  </si>
  <si>
    <t>There is no SE Core definition specifically for lagoons. The issues with Ocean are handled separately in item 33.</t>
  </si>
  <si>
    <t>Translation from GGDM to SE Core will lose precision. This is an SE Core problem.</t>
  </si>
  <si>
    <t>Land Water Boundary</t>
  </si>
  <si>
    <t>Land Water Boundary is semantically different from Ocean in that it describes the transition zone. There is no meaningful SE Core equivalent. The closest SE Core feature type would be Beach although that is too specific.</t>
  </si>
  <si>
    <t>There is no SE Core feature that is close enough to this GGDM feature type, the translation from GGDM to SE Core will lose these features. This is an SE Core problem. That said, this particular GGDM feature type probably has very limited use in M&amp;S as opposed to more specific feature types, so we recommend ignoring it.</t>
  </si>
  <si>
    <t>PetroleumFacility</t>
  </si>
  <si>
    <t>Facility</t>
  </si>
  <si>
    <t>This mapping appears to be a spurious automated match; there is a better mapping to HydrocarbonProductsFacility for the SE Core type.</t>
  </si>
  <si>
    <t>Discard mapping.</t>
  </si>
  <si>
    <t>ProcessingFacility</t>
  </si>
  <si>
    <t>primary_product</t>
  </si>
  <si>
    <t>steel</t>
  </si>
  <si>
    <t>BlastFurnace</t>
  </si>
  <si>
    <t>This mapping needs to be reviewed because of the reliance on product type to make sure all product types are covered.</t>
  </si>
  <si>
    <t>GGDM is more precise than SE Core on this type, so the only risk is losing data translating to SE Core. Substantial effort would be needed to properly match up all GGDM feature_function and physical_product types to tailor the conversion.</t>
  </si>
  <si>
    <t>Facility is more general than ProcessingFacility.</t>
  </si>
  <si>
    <t>Targeting, AI Behaviors</t>
  </si>
  <si>
    <t>Facility is more general in GGDM, a specific list of feature functions and physical products would need to be matched up to choose this vs. some other feature type on both sides of the conversion.</t>
  </si>
  <si>
    <t>(various)</t>
  </si>
  <si>
    <t>IndustrialFurnace</t>
  </si>
  <si>
    <t>ProhibitedRegion</t>
  </si>
  <si>
    <t>military_use</t>
  </si>
  <si>
    <t>null</t>
  </si>
  <si>
    <t>MaritimeCautionArea</t>
  </si>
  <si>
    <t>This mapping is lossy. There is no SE Core feature type for a maritime caution area.</t>
  </si>
  <si>
    <t>Railway</t>
  </si>
  <si>
    <t>bridge_present</t>
  </si>
  <si>
    <t>Bridge</t>
  </si>
  <si>
    <t>This appears to be a difference in how GGDM represents bridges - in GGDM they are separate objects from the routes on top of them.</t>
  </si>
  <si>
    <t>This is a complex mapping problem in that two different GGDM features are consolidated into a single feature in SE Core. GGDM is ontologically and semantically correct here in that a particular bridge may have multiple routes on them including roads, railways, and walkways/sidewalks.</t>
  </si>
  <si>
    <t>RailwaySidetrack</t>
  </si>
  <si>
    <t>SE Core does not have a specific feature type or attribute to cover this GGDM type.</t>
  </si>
  <si>
    <t>tunnel_present</t>
  </si>
  <si>
    <t>Tunnel</t>
  </si>
  <si>
    <t>This appears to be a difference in how GGDM represents tunnels - in GGDM they are separate objects from the routes inside of them.</t>
  </si>
  <si>
    <t>This is a complex mapping problem in that two different GGDM features are consolidated into a single feature in SE Core. Semantically and ontologically, GGDM is correct here as tunnels are separated entities in which the same tunnel may contain multiple other routes such as roads, railways, and walkways - or no separate routes at all.</t>
  </si>
  <si>
    <t>Reservoir</t>
  </si>
  <si>
    <t>InlandWaterbody</t>
  </si>
  <si>
    <t>This mapping loses semantic precision.</t>
  </si>
  <si>
    <t>NAS 7.0 lists Reservoir as an alias to InlandWaterbody, but this mapping loses precision reagarding functional role. Additional attributes will need to be set when this mapping occurs.</t>
  </si>
  <si>
    <t>Road</t>
  </si>
  <si>
    <t>various conditions</t>
  </si>
  <si>
    <t>BridgePier</t>
  </si>
  <si>
    <t>No SE Core feature type for this.</t>
  </si>
  <si>
    <t>Surprised to see this not map given that OneSAF EDM does detail bridge components. Translation from GGDM to SE Core will lose these feature types.</t>
  </si>
  <si>
    <t>BridgeSpan</t>
  </si>
  <si>
    <t>bridge_structure_type</t>
  </si>
  <si>
    <t>tower_suspension</t>
  </si>
  <si>
    <t>BridgeTower</t>
  </si>
  <si>
    <t>SE Core mapping for this has geometry issues since the tower geometry location is not defined. GGDM defines bridge elements as separate objects from the routes related to them.</t>
  </si>
  <si>
    <t>Translation from GGDM to SE Core will be lossy for this feature type.</t>
  </si>
  <si>
    <t>bridge_span_type</t>
  </si>
  <si>
    <t>culvert</t>
  </si>
  <si>
    <t>Culvert</t>
  </si>
  <si>
    <t>SE Core mapping for this has geometry issues since the culvert geometry location is not defined. GGDM defines bridge elements as separate objects from the routes related to them.</t>
  </si>
  <si>
    <t>ford_present</t>
  </si>
  <si>
    <t>Ford</t>
  </si>
  <si>
    <t>SE Core mapping for this has geometry issues since the ford geometry location is not defined. GGDM defines crossing elements as separate objects from the routes related to them.</t>
  </si>
  <si>
    <t>RoadInterchange</t>
  </si>
  <si>
    <t>SE Core mapping for this has geometry issues since the intersection geometry location is not defined. GGDM defines crossing elements as separate objects from the routes related to them.</t>
  </si>
  <si>
    <t>sidewalk_present</t>
  </si>
  <si>
    <t>Sidewalk</t>
  </si>
  <si>
    <t>SE Core mapping for this has major geometry issues since the sidewalk geometry location is not defined.</t>
  </si>
  <si>
    <t>Recommend ignoring since SE Core does define an explicit Sidewalk type.</t>
  </si>
  <si>
    <t>Ground Mobility,  Rendering, Targeting</t>
  </si>
  <si>
    <t>This is a complex mapping problem in that two different GGDM features are consolidated into a single feature in SE Core. Semantically and ontologically, GGDM is correct here as tunnels are separated entities in which the same tunnel may contain multiple other routes such as roads, railways, and walkways.</t>
  </si>
  <si>
    <t>RunwayMarkings</t>
  </si>
  <si>
    <t>SE Core mapping notes no GGDM feature for this, which appears to be accurate. GGDM defines a large number of specific runway types and properties but none of them are visual markings.</t>
  </si>
  <si>
    <t>This may require defining new feature types and/or attributes referenced to Runways, as well as further investigation as to how the existing various detailed Runway-related types relate.</t>
  </si>
  <si>
    <t>Shrub</t>
  </si>
  <si>
    <t>Brush</t>
  </si>
  <si>
    <t>Brush represents a region rather than an individual plant. Surprisingly, neither GGDM nor NAS have a definition individual non-tree plants.</t>
  </si>
  <si>
    <t>Ground Mobility, Cover/Concealment, Rendering</t>
  </si>
  <si>
    <t>If NAS/GGDM really don't have a definition for individual non-tree plants, this is a substantial gap for M&amp;S that needs to be filled.</t>
  </si>
  <si>
    <t>Hedgerow</t>
  </si>
  <si>
    <t>There is no SE Core feature type for Hedgerow</t>
  </si>
  <si>
    <t>Plant Nursery</t>
  </si>
  <si>
    <t xml:space="preserve">There is no SE Core feature type for Plant Nursery. </t>
  </si>
  <si>
    <t>Translation from GGDM to SE Core will be extremely lossy for this feature type.</t>
  </si>
  <si>
    <t>SnowGroundCover</t>
  </si>
  <si>
    <t>IceCap</t>
  </si>
  <si>
    <t>No SE Core feature type explicitly handles Ice Cap.</t>
  </si>
  <si>
    <t>SpecialUseAirspace</t>
  </si>
  <si>
    <t>SE Core mapping says no GGDM feature exists for this. While some attributes for other types do imply airspace restrictions, this does appear to be a legitimate gap.</t>
  </si>
  <si>
    <t>NAS 7.0 defines a number of specific feature types describing airspaces and their operational uses. These should probably be used to represent the SE Core Feature Type.</t>
  </si>
  <si>
    <t>Target</t>
  </si>
  <si>
    <t>SE Core mapping says no GGDM feature exists for this. SE Core definition clarifies that this is specifically a training dummy or other targeted for weapon range live training.</t>
  </si>
  <si>
    <t>Targeting, Live Training, Weapon Fire</t>
  </si>
  <si>
    <t>This appears to be a legitimate gap in NAS and GGDM. Create a new feature definition to represent this feature type.</t>
  </si>
  <si>
    <t>MaritimeSignalStation</t>
  </si>
  <si>
    <t>SE Core has no feature type for this GGDM type.</t>
  </si>
  <si>
    <t>SE Core has no feature type for this GGDM type. The GGDM type is very generic.</t>
  </si>
  <si>
    <t>Discard mapping as the feature type is too generic to be useful for M&amp;S. OWT should use more specific structure types.</t>
  </si>
  <si>
    <t>TreedTract</t>
  </si>
  <si>
    <t>GGDM type is more specific.</t>
  </si>
  <si>
    <t>Map when vegetation_type = 'grove' - possibly restrict based on ecosystem_type.</t>
  </si>
  <si>
    <t>Map when vegetation_type and/or ecosystem_type are specific values.</t>
  </si>
  <si>
    <t>Trench</t>
  </si>
  <si>
    <t>SE Core has no type to explicitly represent Moat</t>
  </si>
  <si>
    <t>Well</t>
  </si>
  <si>
    <t>Fountain</t>
  </si>
  <si>
    <t>SE Core has no type to explicitly represent Fountain</t>
  </si>
  <si>
    <t>The proposed mapping of Well is nonsensical, this feature type will effectively be lost when translating to SE Core.</t>
  </si>
  <si>
    <t>This appears to be an error in automated mapping.</t>
  </si>
  <si>
    <t>This mapping is nonsensical, discard.</t>
  </si>
  <si>
    <t>NaturalPool</t>
  </si>
  <si>
    <t>SE Core has no type to explicitly represent Natural Pool, probably the closets would actually be Lake.</t>
  </si>
  <si>
    <t>WindVane</t>
  </si>
  <si>
    <t>SE Core mapping flags as no GGDM target feature.</t>
  </si>
  <si>
    <t>Rendering</t>
  </si>
  <si>
    <t>This appears to be a legitimate gap in NAS and GGDM. Create a new feature definition to represent this feature type. Wind vanes are referenced by existing feature type Windmill.</t>
  </si>
  <si>
    <t>WindTurbine</t>
  </si>
  <si>
    <t>SE Core does not have a specific feature type for Wind Turbines, the closest would be a Windmill which is explicitly not for power generation.</t>
  </si>
  <si>
    <t>The proposed mapping of WindVane is nonsensical, this feature type will effectively be lost when translating to SE Core.</t>
  </si>
  <si>
    <t>Windmill</t>
  </si>
  <si>
    <t>This must be an error in automated mapping, SE Core has an explicitly feature type of Windmill as well as a building function of windmill.</t>
  </si>
  <si>
    <t>Rendering, Targeting, Critical Infrastructure</t>
  </si>
  <si>
    <t>Map Windmill to Windmill.</t>
  </si>
  <si>
    <t>Counts</t>
  </si>
  <si>
    <t>Total</t>
  </si>
  <si>
    <t>Checked</t>
  </si>
  <si>
    <t>Missing</t>
  </si>
  <si>
    <t>SE Core</t>
  </si>
  <si>
    <t>GGDM</t>
  </si>
  <si>
    <t>Total Flagged</t>
  </si>
  <si>
    <t>Total Checked by Greg</t>
  </si>
  <si>
    <t>SE Core Enumerants</t>
  </si>
  <si>
    <t>Assessment of Gap</t>
  </si>
  <si>
    <t>M&amp;S Functional Roles</t>
  </si>
  <si>
    <t>Recommendation</t>
  </si>
  <si>
    <t>bike_lane_present</t>
  </si>
  <si>
    <t>GGDM does not have definitions for lane markings and types.</t>
  </si>
  <si>
    <t>Ground traffic flow, Rendering</t>
  </si>
  <si>
    <t>Create appropriate definitions for transportation lanes. By analogy to how GGDM handles bridges and tunnels, a bike lane should probably be a separate feature type overlaid on a road.</t>
  </si>
  <si>
    <t>lane_marking_type</t>
  </si>
  <si>
    <t>Lane_Marking_Enum</t>
  </si>
  <si>
    <t>Create appropriate definitions for transportation lane markings. Consider whether these should be attributes on a road surface, relative to individual lanes, or whether they should be their own point and/or linear features.</t>
  </si>
  <si>
    <t>location_accuracy_statement</t>
  </si>
  <si>
    <t>GGDM does not have a specific attribute for this.</t>
  </si>
  <si>
    <t>Uncertainty Analysis</t>
  </si>
  <si>
    <t>GGDM does provide attributes for specific values of location uncertainty. NAS defines a more general data quality statement. While management of uncertainty is important for data production, intel, and operational use cases - and the NAS metadata for that is sufficient - for the final M&amp;S use case it can probably be ignored.</t>
  </si>
  <si>
    <t>regional_style</t>
  </si>
  <si>
    <t>Regional_Style_Enum</t>
  </si>
  <si>
    <t>This enumerant is used to describe a general architecture style in terms of significant regions of continents.</t>
  </si>
  <si>
    <t>Procedural Modeling</t>
  </si>
  <si>
    <t>There does not appear to be any equivalent to this in GGDM or NAS. The actual regional breakdown in SE Core is pretty arbitrary - each region includes many different countries with different architectures - so more work would need to be done to determine the usefulness of this. At any rate, this affects generation of building models and not final runtime M&amp;S solutions so we consider it irrelevant for the M&amp;S use case.</t>
  </si>
  <si>
    <t>GGDM explicitly represents sidewalks as a separate Sidewalk feature.</t>
  </si>
  <si>
    <t>SE Core also has an explicit Sidewalk feature so this should be used instead.</t>
  </si>
  <si>
    <t>speed_category</t>
  </si>
  <si>
    <t>This attribute is defined as an integer with no units, enumerants, or other guidance as to what it means other than that it reflects speed trends relative to posted or legal speed limit.</t>
  </si>
  <si>
    <t>The attribute definition is too vague to map.</t>
  </si>
  <si>
    <t>Bridge Design Enum</t>
  </si>
  <si>
    <t>BOT</t>
  </si>
  <si>
    <t>GGDM attribute only supports "Fixed" and "Retractable", SE Core values are more specific.</t>
  </si>
  <si>
    <t>Procedural Modeling, Targeting</t>
  </si>
  <si>
    <t>The more detailed values do exist in BSC, so just some caution in managing the mappings as the attributes are in an n:m mapping</t>
  </si>
  <si>
    <t>Fence Type Enum</t>
  </si>
  <si>
    <t>BAT</t>
  </si>
  <si>
    <t>GGDM does not have a mapping for specifically "Chain link with barbed wire above" - values can only be either Chain Link or Barbed Wire.</t>
  </si>
  <si>
    <t>Procedural Modeling, Ground Mobility</t>
  </si>
  <si>
    <t>There is a separate FTI attribute that can also specify chain link, so combining that with barbed wire is an acceptable mapping.</t>
  </si>
  <si>
    <t>Building Function</t>
  </si>
  <si>
    <t>FFN</t>
  </si>
  <si>
    <t>Some mappings to GGDM lose specificity.</t>
  </si>
  <si>
    <t>Targeting, Critical Infrastructure, Behaviors</t>
  </si>
  <si>
    <t>GGDM tends to use different type types for different types of manfacturing and other facilities which may imply the otherwise lost specificity. More research needed to validate. Most of the types exactly match though so this may not be a big problem.</t>
  </si>
  <si>
    <t>Bridge Span Type</t>
  </si>
  <si>
    <t>BSC</t>
  </si>
  <si>
    <t>Specific enumerant values do not exist in GGDM.</t>
  </si>
  <si>
    <t>Add the enumerants to GGDM: frame, plate, stringer_draw, valut</t>
  </si>
  <si>
    <t>EXACT</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</si>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</sst>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E7E6E6"/>
        <bgColor indexed="64"/>
      </patternFill>
    </fill>
    <fill>
      <patternFill patternType="solid">
        <fgColor rgb="FFBFBFB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5" borderId="0" xfId="0" applyFill="1" applyAlignment="1">
      <alignment horizontal="center"/>
    </xf>
    <xf numFmtId="0" fontId="0" fillId="0" borderId="0" xfId="0" applyFill="1" applyBorder="1" applyAlignment="1">
      <alignment horizontal="center"/>
    </xf>
    <xf numFmtId="0" fontId="2" fillId="0" borderId="0" xfId="0" applyFont="1" applyFill="1" applyAlignment="1">
      <alignment horizontal="center"/>
    </xf>
    <xf numFmtId="0" fontId="0" fillId="3" borderId="0" xfId="0" applyFont="1" applyFill="1" applyAlignment="1">
      <alignment horizontal="center"/>
    </xf>
    <xf numFmtId="0" fontId="1" fillId="7" borderId="1" xfId="0" applyFont="1" applyFill="1" applyBorder="1" applyAlignment="1">
      <alignment horizontal="center"/>
    </xf>
    <xf numFmtId="0" fontId="1" fillId="0" borderId="1" xfId="0" applyFont="1"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0" fillId="7" borderId="1" xfId="0" applyFill="1" applyBorder="1" applyAlignment="1">
      <alignment horizontal="center"/>
    </xf>
    <xf numFmtId="0" fontId="1" fillId="0" borderId="1" xfId="0" applyFont="1" applyBorder="1" applyAlignment="1">
      <alignment horizontal="center" vertical="center"/>
    </xf>
    <xf numFmtId="10" fontId="0" fillId="7" borderId="1" xfId="0" applyNumberFormat="1" applyFill="1" applyBorder="1" applyAlignment="1">
      <alignment horizontal="center"/>
    </xf>
    <xf numFmtId="0" fontId="0" fillId="0" borderId="0" xfId="0" applyFill="1" applyAlignment="1">
      <alignment horizontal="center"/>
    </xf>
    <xf numFmtId="0" fontId="1" fillId="0" borderId="0" xfId="0" applyFont="1" applyFill="1" applyBorder="1" applyAlignment="1">
      <alignment horizontal="center"/>
    </xf>
    <xf numFmtId="0" fontId="1" fillId="0" borderId="0" xfId="0" applyFont="1" applyAlignment="1">
      <alignment wrapText="1"/>
    </xf>
    <xf numFmtId="0" fontId="0" fillId="0" borderId="0" xfId="0" applyAlignment="1">
      <alignment wrapText="1"/>
    </xf>
    <xf numFmtId="0" fontId="0" fillId="8" borderId="0" xfId="0" applyFill="1"/>
    <xf numFmtId="0" fontId="0" fillId="2" borderId="0" xfId="0" applyFill="1"/>
    <xf numFmtId="0" fontId="0" fillId="4" borderId="0" xfId="0" applyFill="1"/>
    <xf numFmtId="0" fontId="0" fillId="6" borderId="0" xfId="0" applyFill="1"/>
    <xf numFmtId="0" fontId="0" fillId="5" borderId="0" xfId="0" applyFill="1"/>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center"/>
    </xf>
    <xf numFmtId="0" fontId="0" fillId="6" borderId="0" xfId="0" applyFill="1" applyAlignment="1">
      <alignment horizontal="center"/>
    </xf>
    <xf numFmtId="0" fontId="0" fillId="8" borderId="0" xfId="0" applyFill="1" applyAlignment="1">
      <alignment horizontal="center"/>
    </xf>
    <xf numFmtId="0" fontId="0" fillId="0" borderId="0" xfId="0" applyBorder="1" applyAlignment="1">
      <alignment horizontal="center"/>
    </xf>
    <xf numFmtId="0" fontId="1" fillId="0" borderId="1" xfId="0" applyNumberFormat="1" applyFont="1" applyFill="1" applyBorder="1" applyAlignment="1">
      <alignment horizontal="center"/>
    </xf>
    <xf numFmtId="0" fontId="1" fillId="7" borderId="0" xfId="0" applyFont="1" applyFill="1" applyBorder="1" applyAlignment="1">
      <alignment horizontal="center"/>
    </xf>
    <xf numFmtId="0" fontId="0" fillId="7" borderId="0" xfId="0" applyFill="1" applyBorder="1" applyAlignment="1">
      <alignment horizontal="center"/>
    </xf>
    <xf numFmtId="0" fontId="2" fillId="0" borderId="0" xfId="0" applyFont="1" applyAlignment="1">
      <alignment horizontal="center"/>
    </xf>
    <xf numFmtId="0" fontId="1" fillId="7" borderId="2" xfId="0" applyFont="1" applyFill="1" applyBorder="1" applyAlignment="1">
      <alignment horizontal="center"/>
    </xf>
    <xf numFmtId="0" fontId="0" fillId="3" borderId="0" xfId="0" applyFill="1"/>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center"/>
    </xf>
    <xf numFmtId="0" fontId="0" fillId="6"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Summary!$A$11:$A$16</c:f>
              <c:strCache>
                <c:ptCount val="6"/>
                <c:pt idx="0">
                  <c:v>BAD</c:v>
                </c:pt>
                <c:pt idx="1">
                  <c:v>MARGINAL</c:v>
                </c:pt>
                <c:pt idx="2">
                  <c:v>LOSSY</c:v>
                </c:pt>
                <c:pt idx="3">
                  <c:v>GOOD</c:v>
                </c:pt>
                <c:pt idx="4">
                  <c:v>EXTRA</c:v>
                </c:pt>
                <c:pt idx="5">
                  <c:v>IRRELEVANT</c:v>
                </c:pt>
              </c:strCache>
            </c:strRef>
          </c:cat>
          <c:val>
            <c:numRef>
              <c:f>Summary!$B$11:$B$16</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498-4DD3-9AFF-DA8359A0B790}"/>
            </c:ext>
          </c:extLst>
        </c:ser>
        <c:dLbls>
          <c:dLblPos val="outEnd"/>
          <c:showLegendKey val="0"/>
          <c:showVal val="1"/>
          <c:showCatName val="0"/>
          <c:showSerName val="0"/>
          <c:showPercent val="0"/>
          <c:showBubbleSize val="0"/>
        </c:dLbls>
        <c:gapWidth val="219"/>
        <c:overlap val="-27"/>
        <c:axId val="1070704807"/>
        <c:axId val="1070705223"/>
      </c:barChart>
      <c:catAx>
        <c:axId val="1070704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of Features, Values, and Attributes sorted by 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705223"/>
        <c:crosses val="autoZero"/>
        <c:auto val="1"/>
        <c:lblAlgn val="ctr"/>
        <c:lblOffset val="100"/>
        <c:noMultiLvlLbl val="0"/>
      </c:catAx>
      <c:valAx>
        <c:axId val="1070705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704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 ASSESMENT 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Summary!$F$11:$F$16</c:f>
              <c:strCache>
                <c:ptCount val="6"/>
                <c:pt idx="0">
                  <c:v>BAD</c:v>
                </c:pt>
                <c:pt idx="1">
                  <c:v>MARGINAL</c:v>
                </c:pt>
                <c:pt idx="2">
                  <c:v>LOSSY</c:v>
                </c:pt>
                <c:pt idx="3">
                  <c:v>GOOD</c:v>
                </c:pt>
                <c:pt idx="4">
                  <c:v>EXTRA</c:v>
                </c:pt>
                <c:pt idx="5">
                  <c:v>IRRELEVANT</c:v>
                </c:pt>
              </c:strCache>
            </c:strRef>
          </c:cat>
          <c:val>
            <c:numRef>
              <c:f>Summary!$G$11:$G$16</c:f>
              <c:numCache>
                <c:formatCode>General</c:formatCode>
                <c:ptCount val="6"/>
                <c:pt idx="0">
                  <c:v>9</c:v>
                </c:pt>
                <c:pt idx="1">
                  <c:v>4</c:v>
                </c:pt>
                <c:pt idx="2">
                  <c:v>5</c:v>
                </c:pt>
                <c:pt idx="3">
                  <c:v>1249</c:v>
                </c:pt>
                <c:pt idx="4">
                  <c:v>38</c:v>
                </c:pt>
                <c:pt idx="5">
                  <c:v>18</c:v>
                </c:pt>
              </c:numCache>
            </c:numRef>
          </c:val>
          <c:extLst>
            <c:ext xmlns:c16="http://schemas.microsoft.com/office/drawing/2014/chart" uri="{C3380CC4-5D6E-409C-BE32-E72D297353CC}">
              <c16:uniqueId val="{00000000-53C6-456F-A334-8ECEC64E7E95}"/>
            </c:ext>
          </c:extLst>
        </c:ser>
        <c:dLbls>
          <c:showLegendKey val="0"/>
          <c:showVal val="0"/>
          <c:showCatName val="0"/>
          <c:showSerName val="0"/>
          <c:showPercent val="0"/>
          <c:showBubbleSize val="0"/>
        </c:dLbls>
        <c:gapWidth val="219"/>
        <c:overlap val="-27"/>
        <c:axId val="1354917639"/>
        <c:axId val="1354918471"/>
      </c:barChart>
      <c:catAx>
        <c:axId val="1354917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of Features, Values, and Attributes sorted by rating by Geometric Progress, LLC.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918471"/>
        <c:crosses val="autoZero"/>
        <c:auto val="1"/>
        <c:lblAlgn val="ctr"/>
        <c:lblOffset val="100"/>
        <c:noMultiLvlLbl val="0"/>
      </c:catAx>
      <c:valAx>
        <c:axId val="1354918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917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Feature Mappings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1"/>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Summary!$F$19:$F$22</c:f>
              <c:strCache>
                <c:ptCount val="4"/>
                <c:pt idx="0">
                  <c:v>BAD</c:v>
                </c:pt>
                <c:pt idx="1">
                  <c:v>LOSSY</c:v>
                </c:pt>
                <c:pt idx="2">
                  <c:v>CLOSE</c:v>
                </c:pt>
                <c:pt idx="3">
                  <c:v>EXACT</c:v>
                </c:pt>
              </c:strCache>
            </c:strRef>
          </c:cat>
          <c:val>
            <c:numRef>
              <c:f>Summary!$G$19:$G$22</c:f>
              <c:numCache>
                <c:formatCode>General</c:formatCode>
                <c:ptCount val="4"/>
                <c:pt idx="0">
                  <c:v>7</c:v>
                </c:pt>
                <c:pt idx="1">
                  <c:v>4</c:v>
                </c:pt>
                <c:pt idx="2">
                  <c:v>3</c:v>
                </c:pt>
                <c:pt idx="3">
                  <c:v>175</c:v>
                </c:pt>
              </c:numCache>
            </c:numRef>
          </c:val>
          <c:extLst>
            <c:ext xmlns:c16="http://schemas.microsoft.com/office/drawing/2014/chart" uri="{C3380CC4-5D6E-409C-BE32-E72D297353CC}">
              <c16:uniqueId val="{0000000F-F323-47EE-A54F-BAFCDB245641}"/>
            </c:ext>
          </c:extLst>
        </c:ser>
        <c:ser>
          <c:idx val="0"/>
          <c:order val="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323-47EE-A54F-BAFCDB2456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323-47EE-A54F-BAFCDB24564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323-47EE-A54F-BAFCDB24564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323-47EE-A54F-BAFCDB245641}"/>
              </c:ext>
            </c:extLst>
          </c:dPt>
          <c:dLbls>
            <c:dLbl>
              <c:idx val="1"/>
              <c:layout>
                <c:manualLayout>
                  <c:x val="-1.6666666666666666E-2"/>
                  <c:y val="1.388888888888886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323-47EE-A54F-BAFCDB245641}"/>
                </c:ext>
              </c:extLst>
            </c:dLbl>
            <c:dLbl>
              <c:idx val="2"/>
              <c:layout>
                <c:manualLayout>
                  <c:x val="-2.7777777777778798E-3"/>
                  <c:y val="2.314814814814814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323-47EE-A54F-BAFCDB2456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Summary!$F$19:$F$22</c:f>
              <c:strCache>
                <c:ptCount val="4"/>
                <c:pt idx="0">
                  <c:v>BAD</c:v>
                </c:pt>
                <c:pt idx="1">
                  <c:v>LOSSY</c:v>
                </c:pt>
                <c:pt idx="2">
                  <c:v>CLOSE</c:v>
                </c:pt>
                <c:pt idx="3">
                  <c:v>EXACT</c:v>
                </c:pt>
              </c:strCache>
            </c:strRef>
          </c:cat>
          <c:val>
            <c:numRef>
              <c:f>Summary!$G$19:$G$22</c:f>
              <c:numCache>
                <c:formatCode>General</c:formatCode>
                <c:ptCount val="4"/>
                <c:pt idx="0">
                  <c:v>7</c:v>
                </c:pt>
                <c:pt idx="1">
                  <c:v>4</c:v>
                </c:pt>
                <c:pt idx="2">
                  <c:v>3</c:v>
                </c:pt>
                <c:pt idx="3">
                  <c:v>175</c:v>
                </c:pt>
              </c:numCache>
            </c:numRef>
          </c:val>
          <c:extLst>
            <c:ext xmlns:c16="http://schemas.microsoft.com/office/drawing/2014/chart" uri="{C3380CC4-5D6E-409C-BE32-E72D297353CC}">
              <c16:uniqueId val="{0000000E-F323-47EE-A54F-BAFCDB245641}"/>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Attribute Mappings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1"/>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31E-4645-A9A4-7104199862F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31E-4645-A9A4-7104199862F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31E-4645-A9A4-7104199862F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31E-4645-A9A4-7104199862F9}"/>
              </c:ext>
            </c:extLst>
          </c:dPt>
          <c:dLbls>
            <c:dLbl>
              <c:idx val="1"/>
              <c:delete val="1"/>
              <c:extLst>
                <c:ext xmlns:c15="http://schemas.microsoft.com/office/drawing/2012/chart" uri="{CE6537A1-D6FC-4f65-9D91-7224C49458BB}"/>
                <c:ext xmlns:c16="http://schemas.microsoft.com/office/drawing/2014/chart" uri="{C3380CC4-5D6E-409C-BE32-E72D297353CC}">
                  <c16:uniqueId val="{00000003-C31E-4645-A9A4-7104199862F9}"/>
                </c:ext>
              </c:extLst>
            </c:dLbl>
            <c:dLbl>
              <c:idx val="2"/>
              <c:delete val="1"/>
              <c:extLst>
                <c:ext xmlns:c15="http://schemas.microsoft.com/office/drawing/2012/chart" uri="{CE6537A1-D6FC-4f65-9D91-7224C49458BB}"/>
                <c:ext xmlns:c16="http://schemas.microsoft.com/office/drawing/2014/chart" uri="{C3380CC4-5D6E-409C-BE32-E72D297353CC}">
                  <c16:uniqueId val="{00000005-C31E-4645-A9A4-7104199862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Summary!$F$35:$F$38</c:f>
              <c:strCache>
                <c:ptCount val="4"/>
                <c:pt idx="0">
                  <c:v>BAD</c:v>
                </c:pt>
                <c:pt idx="1">
                  <c:v>LOSSY</c:v>
                </c:pt>
                <c:pt idx="2">
                  <c:v>CLOSE</c:v>
                </c:pt>
                <c:pt idx="3">
                  <c:v>EXACT</c:v>
                </c:pt>
              </c:strCache>
            </c:strRef>
          </c:cat>
          <c:val>
            <c:numRef>
              <c:f>Summary!$G$35:$G$38</c:f>
              <c:numCache>
                <c:formatCode>General</c:formatCode>
                <c:ptCount val="4"/>
                <c:pt idx="0">
                  <c:v>2</c:v>
                </c:pt>
                <c:pt idx="1">
                  <c:v>0</c:v>
                </c:pt>
                <c:pt idx="2">
                  <c:v>0</c:v>
                </c:pt>
                <c:pt idx="3">
                  <c:v>87</c:v>
                </c:pt>
              </c:numCache>
            </c:numRef>
          </c:val>
          <c:extLst>
            <c:ext xmlns:c16="http://schemas.microsoft.com/office/drawing/2014/chart" uri="{C3380CC4-5D6E-409C-BE32-E72D297353CC}">
              <c16:uniqueId val="{00000008-C31E-4645-A9A4-7104199862F9}"/>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Enumerant Mappings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1"/>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D77-4D3D-8515-20CF9ACD0D9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77-4D3D-8515-20CF9ACD0D9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77-4D3D-8515-20CF9ACD0D9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D77-4D3D-8515-20CF9ACD0D9D}"/>
              </c:ext>
            </c:extLst>
          </c:dPt>
          <c:dLbls>
            <c:dLbl>
              <c:idx val="1"/>
              <c:delete val="1"/>
              <c:extLst>
                <c:ext xmlns:c15="http://schemas.microsoft.com/office/drawing/2012/chart" uri="{CE6537A1-D6FC-4f65-9D91-7224C49458BB}"/>
                <c:ext xmlns:c16="http://schemas.microsoft.com/office/drawing/2014/chart" uri="{C3380CC4-5D6E-409C-BE32-E72D297353CC}">
                  <c16:uniqueId val="{00000003-5D77-4D3D-8515-20CF9ACD0D9D}"/>
                </c:ext>
              </c:extLst>
            </c:dLbl>
            <c:dLbl>
              <c:idx val="2"/>
              <c:delete val="1"/>
              <c:extLst>
                <c:ext xmlns:c15="http://schemas.microsoft.com/office/drawing/2012/chart" uri="{CE6537A1-D6FC-4f65-9D91-7224C49458BB}"/>
                <c:ext xmlns:c16="http://schemas.microsoft.com/office/drawing/2014/chart" uri="{C3380CC4-5D6E-409C-BE32-E72D297353CC}">
                  <c16:uniqueId val="{00000005-5D77-4D3D-8515-20CF9ACD0D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Summary!$F$27:$F$30</c:f>
              <c:strCache>
                <c:ptCount val="4"/>
                <c:pt idx="0">
                  <c:v>BAD</c:v>
                </c:pt>
                <c:pt idx="1">
                  <c:v>LOSSY</c:v>
                </c:pt>
                <c:pt idx="2">
                  <c:v>CLOSE</c:v>
                </c:pt>
                <c:pt idx="3">
                  <c:v>EXACT</c:v>
                </c:pt>
              </c:strCache>
            </c:strRef>
          </c:cat>
          <c:val>
            <c:numRef>
              <c:f>Summary!$G$27:$G$30</c:f>
              <c:numCache>
                <c:formatCode>General</c:formatCode>
                <c:ptCount val="4"/>
                <c:pt idx="0">
                  <c:v>0</c:v>
                </c:pt>
                <c:pt idx="1">
                  <c:v>0</c:v>
                </c:pt>
                <c:pt idx="2">
                  <c:v>2</c:v>
                </c:pt>
                <c:pt idx="3">
                  <c:v>987</c:v>
                </c:pt>
              </c:numCache>
            </c:numRef>
          </c:val>
          <c:extLst>
            <c:ext xmlns:c16="http://schemas.microsoft.com/office/drawing/2014/chart" uri="{C3380CC4-5D6E-409C-BE32-E72D297353CC}">
              <c16:uniqueId val="{00000008-5D77-4D3D-8515-20CF9ACD0D9D}"/>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41</xdr:row>
      <xdr:rowOff>0</xdr:rowOff>
    </xdr:from>
    <xdr:to>
      <xdr:col>3</xdr:col>
      <xdr:colOff>1047750</xdr:colOff>
      <xdr:row>57</xdr:row>
      <xdr:rowOff>19050</xdr:rowOff>
    </xdr:to>
    <xdr:graphicFrame macro="">
      <xdr:nvGraphicFramePr>
        <xdr:cNvPr id="7" name="Chart 1">
          <a:extLst>
            <a:ext uri="{FF2B5EF4-FFF2-40B4-BE49-F238E27FC236}">
              <a16:creationId xmlns:a16="http://schemas.microsoft.com/office/drawing/2014/main" id="{B63622A8-1D00-402B-8EFA-127F39AB6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781050</xdr:colOff>
      <xdr:row>41</xdr:row>
      <xdr:rowOff>0</xdr:rowOff>
    </xdr:from>
    <xdr:to>
      <xdr:col>10</xdr:col>
      <xdr:colOff>323850</xdr:colOff>
      <xdr:row>57</xdr:row>
      <xdr:rowOff>19050</xdr:rowOff>
    </xdr:to>
    <xdr:graphicFrame macro="">
      <xdr:nvGraphicFramePr>
        <xdr:cNvPr id="28" name="Chart 2">
          <a:extLst>
            <a:ext uri="{FF2B5EF4-FFF2-40B4-BE49-F238E27FC236}">
              <a16:creationId xmlns:a16="http://schemas.microsoft.com/office/drawing/2014/main" id="{69FBE754-C1CC-4370-BD73-4C6FB071086E}"/>
            </a:ext>
            <a:ext uri="{147F2762-F138-4A5C-976F-8EAC2B608ADB}">
              <a16:predDERef xmlns:a16="http://schemas.microsoft.com/office/drawing/2014/main" pred="{B63622A8-1D00-402B-8EFA-127F39AB6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0</xdr:rowOff>
    </xdr:from>
    <xdr:to>
      <xdr:col>7</xdr:col>
      <xdr:colOff>371475</xdr:colOff>
      <xdr:row>14</xdr:row>
      <xdr:rowOff>76200</xdr:rowOff>
    </xdr:to>
    <xdr:graphicFrame macro="">
      <xdr:nvGraphicFramePr>
        <xdr:cNvPr id="2" name="Chart 1">
          <a:extLst>
            <a:ext uri="{FF2B5EF4-FFF2-40B4-BE49-F238E27FC236}">
              <a16:creationId xmlns:a16="http://schemas.microsoft.com/office/drawing/2014/main" id="{22D02EFE-6118-43D9-A52E-12A36FC45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15</xdr:col>
      <xdr:colOff>304800</xdr:colOff>
      <xdr:row>14</xdr:row>
      <xdr:rowOff>76200</xdr:rowOff>
    </xdr:to>
    <xdr:graphicFrame macro="">
      <xdr:nvGraphicFramePr>
        <xdr:cNvPr id="3" name="Chart 2">
          <a:extLst>
            <a:ext uri="{FF2B5EF4-FFF2-40B4-BE49-F238E27FC236}">
              <a16:creationId xmlns:a16="http://schemas.microsoft.com/office/drawing/2014/main" id="{8D1D9D49-5CD7-4A52-BE99-4CDF366B6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552450</xdr:colOff>
      <xdr:row>0</xdr:row>
      <xdr:rowOff>0</xdr:rowOff>
    </xdr:from>
    <xdr:to>
      <xdr:col>23</xdr:col>
      <xdr:colOff>247650</xdr:colOff>
      <xdr:row>14</xdr:row>
      <xdr:rowOff>76200</xdr:rowOff>
    </xdr:to>
    <xdr:graphicFrame macro="">
      <xdr:nvGraphicFramePr>
        <xdr:cNvPr id="4" name="Chart 3">
          <a:extLst>
            <a:ext uri="{FF2B5EF4-FFF2-40B4-BE49-F238E27FC236}">
              <a16:creationId xmlns:a16="http://schemas.microsoft.com/office/drawing/2014/main" id="{000C1226-0DF5-421F-BEE3-88B3E0A43C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Data Model Chart">
      <a:dk1>
        <a:sysClr val="windowText" lastClr="000000"/>
      </a:dk1>
      <a:lt1>
        <a:sysClr val="window" lastClr="FFFFFF"/>
      </a:lt1>
      <a:dk2>
        <a:srgbClr val="44546A"/>
      </a:dk2>
      <a:lt2>
        <a:srgbClr val="E7E6E6"/>
      </a:lt2>
      <a:accent1>
        <a:srgbClr val="FF0000"/>
      </a:accent1>
      <a:accent2>
        <a:srgbClr val="FFC000"/>
      </a:accent2>
      <a:accent3>
        <a:srgbClr val="FFFF00"/>
      </a:accent3>
      <a:accent4>
        <a:srgbClr val="92D050"/>
      </a:accent4>
      <a:accent5>
        <a:srgbClr val="5B9BD5"/>
      </a:accent5>
      <a:accent6>
        <a:srgbClr val="7F7F7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B5F4-05F4-4D1E-823A-1ADE71B351F1}">
  <dimension ref="A1:W40"/>
  <sheetViews>
    <sheetView topLeftCell="A13" workbookViewId="0">
      <selection activeCell="F31" sqref="F31"/>
    </sheetView>
  </sheetViews>
  <sheetFormatPr defaultColWidth="20.7109375" defaultRowHeight="15" x14ac:dyDescent="0.25"/>
  <cols>
    <col min="1" max="1" width="19.85546875" style="2" bestFit="1" customWidth="1"/>
    <col min="2" max="2" width="13.28515625" style="2" bestFit="1" customWidth="1"/>
    <col min="3" max="3" width="17.7109375" style="2" bestFit="1" customWidth="1"/>
    <col min="4" max="4" width="8.140625" style="2" bestFit="1" customWidth="1"/>
    <col min="5" max="5" width="11.7109375" style="2" bestFit="1" customWidth="1"/>
    <col min="6" max="6" width="17.85546875" style="2" bestFit="1" customWidth="1"/>
    <col min="7" max="7" width="14.5703125" style="2" bestFit="1" customWidth="1"/>
    <col min="8" max="8" width="15.7109375" style="2" bestFit="1" customWidth="1"/>
    <col min="9" max="9" width="8.42578125" style="2" bestFit="1" customWidth="1"/>
    <col min="10" max="10" width="11.85546875" style="2" bestFit="1" customWidth="1"/>
    <col min="11" max="11" width="9" style="2" bestFit="1" customWidth="1"/>
    <col min="12" max="12" width="8.42578125" style="2" bestFit="1" customWidth="1"/>
    <col min="13" max="13" width="10.7109375" style="2" bestFit="1" customWidth="1"/>
    <col min="14" max="14" width="20.7109375" style="2"/>
    <col min="15" max="15" width="16" style="2" bestFit="1" customWidth="1"/>
    <col min="16" max="16" width="20.7109375" style="2"/>
    <col min="17" max="17" width="26.140625" style="2" bestFit="1" customWidth="1"/>
    <col min="18" max="18" width="10.140625" style="2" bestFit="1" customWidth="1"/>
    <col min="19" max="19" width="12.140625" style="2" bestFit="1" customWidth="1"/>
    <col min="20" max="20" width="16.5703125" style="2" bestFit="1" customWidth="1"/>
    <col min="21" max="21" width="11.85546875" style="2" bestFit="1" customWidth="1"/>
    <col min="22" max="22" width="21.85546875" style="2" bestFit="1" customWidth="1"/>
    <col min="23" max="23" width="13.5703125" style="2" bestFit="1" customWidth="1"/>
    <col min="24" max="16384" width="20.7109375" style="2"/>
  </cols>
  <sheetData>
    <row r="1" spans="1:23" x14ac:dyDescent="0.25">
      <c r="B1" s="36" t="s">
        <v>0</v>
      </c>
      <c r="C1" s="36"/>
      <c r="D1" s="36"/>
      <c r="E1" s="4" t="s">
        <v>1</v>
      </c>
      <c r="F1" s="37" t="s">
        <v>2</v>
      </c>
      <c r="G1" s="37"/>
      <c r="H1" s="38" t="s">
        <v>3</v>
      </c>
      <c r="I1" s="38"/>
      <c r="J1" s="38"/>
      <c r="K1" s="38"/>
      <c r="L1" s="39" t="s">
        <v>4</v>
      </c>
      <c r="M1" s="39"/>
      <c r="N1" s="39"/>
      <c r="O1" s="39"/>
      <c r="P1" s="27"/>
      <c r="Q1" s="27"/>
      <c r="R1" s="40" t="s">
        <v>5</v>
      </c>
      <c r="S1" s="40"/>
      <c r="T1" s="40"/>
      <c r="U1" s="40"/>
    </row>
    <row r="2" spans="1:23" s="3" customFormat="1" x14ac:dyDescent="0.25">
      <c r="A2" s="8" t="s">
        <v>6</v>
      </c>
      <c r="B2" s="8" t="s">
        <v>7</v>
      </c>
      <c r="C2" s="8" t="s">
        <v>8</v>
      </c>
      <c r="D2" s="8" t="s">
        <v>9</v>
      </c>
      <c r="E2" s="8" t="s">
        <v>10</v>
      </c>
      <c r="F2" s="8" t="s">
        <v>11</v>
      </c>
      <c r="G2" s="8" t="s">
        <v>12</v>
      </c>
      <c r="H2" s="8" t="s">
        <v>13</v>
      </c>
      <c r="I2" s="8" t="s">
        <v>14</v>
      </c>
      <c r="J2" s="8" t="s">
        <v>15</v>
      </c>
      <c r="K2" s="8" t="s">
        <v>16</v>
      </c>
      <c r="L2" s="8" t="s">
        <v>17</v>
      </c>
      <c r="M2" s="8" t="s">
        <v>18</v>
      </c>
      <c r="N2" s="8" t="s">
        <v>19</v>
      </c>
      <c r="O2" s="8" t="s">
        <v>20</v>
      </c>
      <c r="P2" s="8" t="s">
        <v>21</v>
      </c>
      <c r="Q2" s="8" t="s">
        <v>22</v>
      </c>
      <c r="R2" s="8" t="s">
        <v>23</v>
      </c>
      <c r="S2" s="8" t="s">
        <v>24</v>
      </c>
      <c r="T2" s="8" t="s">
        <v>25</v>
      </c>
      <c r="U2" s="8" t="s">
        <v>26</v>
      </c>
      <c r="V2" s="8" t="s">
        <v>27</v>
      </c>
      <c r="W2" s="8" t="s">
        <v>28</v>
      </c>
    </row>
    <row r="3" spans="1:23" x14ac:dyDescent="0.25">
      <c r="A3" s="8" t="s">
        <v>29</v>
      </c>
      <c r="B3" s="10">
        <v>50</v>
      </c>
      <c r="C3" s="10"/>
      <c r="D3" s="10"/>
      <c r="E3" s="11"/>
      <c r="F3" s="11"/>
      <c r="G3" s="11"/>
      <c r="H3" s="11"/>
      <c r="I3" s="11"/>
      <c r="J3" s="11"/>
      <c r="K3" s="11"/>
      <c r="L3" s="11"/>
      <c r="M3" s="11"/>
      <c r="N3" s="11"/>
      <c r="O3" s="11"/>
      <c r="P3" s="11"/>
      <c r="Q3" s="11"/>
      <c r="R3" s="11"/>
      <c r="S3" s="11"/>
      <c r="T3" s="11"/>
      <c r="U3" s="11"/>
      <c r="V3" s="12">
        <v>241</v>
      </c>
      <c r="W3" s="12">
        <f>SUM(B3:U3)</f>
        <v>50</v>
      </c>
    </row>
    <row r="4" spans="1:23" x14ac:dyDescent="0.25">
      <c r="A4" s="8" t="s">
        <v>30</v>
      </c>
      <c r="B4" s="10"/>
      <c r="C4" s="10"/>
      <c r="D4" s="10"/>
      <c r="E4" s="11">
        <v>25</v>
      </c>
      <c r="F4" s="11">
        <v>15</v>
      </c>
      <c r="G4" s="11">
        <v>120</v>
      </c>
      <c r="H4" s="11">
        <v>384</v>
      </c>
      <c r="I4" s="11">
        <v>410</v>
      </c>
      <c r="J4" s="11">
        <v>35</v>
      </c>
      <c r="K4" s="11"/>
      <c r="L4" s="11"/>
      <c r="M4" s="11"/>
      <c r="N4" s="11"/>
      <c r="O4" s="11"/>
      <c r="P4" s="11"/>
      <c r="Q4" s="11"/>
      <c r="R4" s="11"/>
      <c r="S4" s="11"/>
      <c r="T4" s="11"/>
      <c r="U4" s="11"/>
      <c r="V4" s="12">
        <v>989</v>
      </c>
      <c r="W4" s="12">
        <f>SUM(B4:U4)</f>
        <v>989</v>
      </c>
    </row>
    <row r="5" spans="1:23" x14ac:dyDescent="0.25">
      <c r="A5" s="8" t="s">
        <v>31</v>
      </c>
      <c r="B5" s="10"/>
      <c r="C5" s="10">
        <v>6</v>
      </c>
      <c r="D5" s="10"/>
      <c r="E5" s="11"/>
      <c r="F5" s="11"/>
      <c r="G5" s="11"/>
      <c r="H5" s="11"/>
      <c r="I5" s="11"/>
      <c r="J5" s="11">
        <v>7</v>
      </c>
      <c r="K5" s="11">
        <v>6</v>
      </c>
      <c r="L5" s="11"/>
      <c r="M5" s="11">
        <v>52</v>
      </c>
      <c r="N5" s="11">
        <v>5</v>
      </c>
      <c r="O5" s="11">
        <v>2</v>
      </c>
      <c r="P5" s="11">
        <v>1</v>
      </c>
      <c r="Q5" s="11">
        <v>1</v>
      </c>
      <c r="R5" s="11">
        <v>11</v>
      </c>
      <c r="S5" s="11">
        <v>1</v>
      </c>
      <c r="T5" s="11">
        <v>1</v>
      </c>
      <c r="U5" s="11"/>
      <c r="V5" s="12">
        <v>93</v>
      </c>
      <c r="W5" s="12">
        <f>SUM(B5:U8)</f>
        <v>93</v>
      </c>
    </row>
    <row r="6" spans="1:23" x14ac:dyDescent="0.25">
      <c r="A6" s="31"/>
      <c r="B6" s="5"/>
      <c r="C6" s="5"/>
      <c r="D6" s="5"/>
      <c r="E6" s="29"/>
      <c r="F6" s="29"/>
      <c r="G6" s="29"/>
      <c r="H6" s="29"/>
      <c r="I6" s="29"/>
      <c r="J6" s="29"/>
      <c r="K6" s="29"/>
      <c r="L6" s="29"/>
      <c r="M6" s="29"/>
      <c r="N6" s="29"/>
      <c r="O6" s="29"/>
      <c r="P6" s="29"/>
      <c r="Q6" s="29"/>
      <c r="R6" s="29"/>
      <c r="S6" s="29"/>
      <c r="T6" s="29"/>
      <c r="U6" s="29"/>
      <c r="V6" s="32"/>
      <c r="W6" s="32"/>
    </row>
    <row r="7" spans="1:23" x14ac:dyDescent="0.25">
      <c r="A7" s="31"/>
      <c r="B7" s="5"/>
      <c r="C7" s="5"/>
      <c r="D7" s="5"/>
      <c r="E7" s="29"/>
      <c r="F7" s="29"/>
      <c r="G7" s="29"/>
      <c r="H7" s="29"/>
      <c r="I7" s="29"/>
      <c r="J7" s="29"/>
      <c r="K7" s="29"/>
      <c r="L7" s="29"/>
      <c r="M7" s="29"/>
      <c r="N7" s="29"/>
      <c r="O7" s="29"/>
      <c r="P7" s="29"/>
      <c r="Q7" s="29"/>
      <c r="R7" s="29"/>
      <c r="S7" s="29"/>
      <c r="T7" s="29"/>
      <c r="U7" s="29"/>
      <c r="V7" s="32"/>
      <c r="W7" s="32"/>
    </row>
    <row r="8" spans="1:23" x14ac:dyDescent="0.25">
      <c r="A8" s="33" t="s">
        <v>32</v>
      </c>
      <c r="F8" s="33" t="s">
        <v>33</v>
      </c>
      <c r="V8" s="16"/>
    </row>
    <row r="9" spans="1:23" x14ac:dyDescent="0.25">
      <c r="A9" s="33"/>
      <c r="V9" s="16"/>
    </row>
    <row r="10" spans="1:23" x14ac:dyDescent="0.25">
      <c r="A10" s="3" t="s">
        <v>34</v>
      </c>
      <c r="F10" s="3" t="s">
        <v>34</v>
      </c>
    </row>
    <row r="11" spans="1:23" x14ac:dyDescent="0.25">
      <c r="A11" s="7" t="s">
        <v>0</v>
      </c>
      <c r="B11" s="24" t="s">
        <v>0</v>
      </c>
      <c r="C11" s="8" t="s">
        <v>35</v>
      </c>
      <c r="D11" s="12">
        <f>SUM(V3:V5)</f>
        <v>1323</v>
      </c>
      <c r="E11" s="6"/>
      <c r="F11" s="24" t="s">
        <v>0</v>
      </c>
      <c r="G11" s="13">
        <f t="shared" ref="G11:G16" si="0">SUM(G19)+(G27)+(G35)</f>
        <v>9</v>
      </c>
      <c r="H11" s="8" t="s">
        <v>35</v>
      </c>
      <c r="I11" s="12">
        <f>SUM(D11)</f>
        <v>1323</v>
      </c>
    </row>
    <row r="12" spans="1:23" x14ac:dyDescent="0.25">
      <c r="A12" s="4" t="s">
        <v>1</v>
      </c>
      <c r="B12" s="4" t="s">
        <v>1</v>
      </c>
      <c r="C12" s="8" t="s">
        <v>36</v>
      </c>
      <c r="D12" s="12">
        <f>SUM(W3:W5)</f>
        <v>1132</v>
      </c>
      <c r="F12" s="4" t="s">
        <v>1</v>
      </c>
      <c r="G12" s="13">
        <f t="shared" si="0"/>
        <v>4</v>
      </c>
      <c r="H12" s="8" t="s">
        <v>36</v>
      </c>
      <c r="I12" s="12">
        <f>SUM(G11:G16)</f>
        <v>1323</v>
      </c>
    </row>
    <row r="13" spans="1:23" x14ac:dyDescent="0.25">
      <c r="A13" s="25" t="s">
        <v>2</v>
      </c>
      <c r="B13" s="25" t="s">
        <v>2</v>
      </c>
      <c r="C13" s="8" t="s">
        <v>37</v>
      </c>
      <c r="D13" s="14">
        <f>(D12/D11)</f>
        <v>0.85563114134542706</v>
      </c>
      <c r="F13" s="25" t="s">
        <v>2</v>
      </c>
      <c r="G13" s="9">
        <f t="shared" si="0"/>
        <v>5</v>
      </c>
      <c r="H13" s="8" t="s">
        <v>37</v>
      </c>
      <c r="I13" s="14">
        <f>(I12/I11)</f>
        <v>1</v>
      </c>
    </row>
    <row r="14" spans="1:23" x14ac:dyDescent="0.25">
      <c r="A14" s="26" t="s">
        <v>3</v>
      </c>
      <c r="B14" s="26" t="s">
        <v>3</v>
      </c>
      <c r="F14" s="26" t="s">
        <v>3</v>
      </c>
      <c r="G14" s="9">
        <f t="shared" si="0"/>
        <v>1249</v>
      </c>
    </row>
    <row r="15" spans="1:23" x14ac:dyDescent="0.25">
      <c r="A15" s="27" t="s">
        <v>4</v>
      </c>
      <c r="B15" s="27" t="s">
        <v>4</v>
      </c>
      <c r="F15" s="27" t="s">
        <v>4</v>
      </c>
      <c r="G15" s="9">
        <f t="shared" si="0"/>
        <v>38</v>
      </c>
    </row>
    <row r="16" spans="1:23" x14ac:dyDescent="0.25">
      <c r="A16" s="28" t="s">
        <v>5</v>
      </c>
      <c r="B16" s="28" t="s">
        <v>5</v>
      </c>
      <c r="F16" s="28" t="s">
        <v>5</v>
      </c>
      <c r="G16" s="9">
        <f t="shared" si="0"/>
        <v>18</v>
      </c>
    </row>
    <row r="17" spans="1:9" x14ac:dyDescent="0.25">
      <c r="G17" s="3"/>
    </row>
    <row r="18" spans="1:9" x14ac:dyDescent="0.25">
      <c r="A18" s="3" t="s">
        <v>38</v>
      </c>
      <c r="F18" s="3" t="s">
        <v>38</v>
      </c>
      <c r="G18" s="3"/>
    </row>
    <row r="19" spans="1:9" x14ac:dyDescent="0.25">
      <c r="A19" s="24" t="s">
        <v>0</v>
      </c>
      <c r="B19" s="9">
        <f>SUM(B3:D3)</f>
        <v>50</v>
      </c>
      <c r="C19" s="8" t="s">
        <v>35</v>
      </c>
      <c r="D19" s="12">
        <f>SUM(V3)</f>
        <v>241</v>
      </c>
      <c r="F19" s="24" t="s">
        <v>0</v>
      </c>
      <c r="G19" s="9">
        <f>'Feature Gaps'!D81</f>
        <v>7</v>
      </c>
      <c r="H19" s="34" t="s">
        <v>35</v>
      </c>
      <c r="I19" s="12">
        <f>SUM(V3)</f>
        <v>241</v>
      </c>
    </row>
    <row r="20" spans="1:9" x14ac:dyDescent="0.25">
      <c r="A20" s="4" t="s">
        <v>1</v>
      </c>
      <c r="B20" s="9">
        <f>SUM(E3)</f>
        <v>0</v>
      </c>
      <c r="C20" s="8" t="s">
        <v>36</v>
      </c>
      <c r="D20" s="12">
        <f>SUM(W3)</f>
        <v>50</v>
      </c>
      <c r="F20" s="4" t="s">
        <v>2</v>
      </c>
      <c r="G20" s="9">
        <f>'Feature Gaps'!D80</f>
        <v>4</v>
      </c>
      <c r="H20" s="34" t="s">
        <v>36</v>
      </c>
      <c r="I20" s="12">
        <f>'Feature Gaps'!D85</f>
        <v>241</v>
      </c>
    </row>
    <row r="21" spans="1:9" x14ac:dyDescent="0.25">
      <c r="A21" s="25" t="s">
        <v>2</v>
      </c>
      <c r="B21" s="9">
        <f>SUM(F3:G3)</f>
        <v>0</v>
      </c>
      <c r="C21" s="8" t="s">
        <v>37</v>
      </c>
      <c r="D21" s="14">
        <f>(D20/D19)</f>
        <v>0.2074688796680498</v>
      </c>
      <c r="F21" s="25" t="s">
        <v>354</v>
      </c>
      <c r="G21" s="9">
        <f>'Feature Gaps'!D79</f>
        <v>3</v>
      </c>
      <c r="H21" s="34" t="s">
        <v>37</v>
      </c>
      <c r="I21" s="14">
        <f>(I20/I19)</f>
        <v>1</v>
      </c>
    </row>
    <row r="22" spans="1:9" x14ac:dyDescent="0.25">
      <c r="A22" s="26" t="s">
        <v>3</v>
      </c>
      <c r="B22" s="9">
        <f>SUM(H3:K3)</f>
        <v>0</v>
      </c>
      <c r="F22" s="26" t="s">
        <v>353</v>
      </c>
      <c r="G22" s="9">
        <f>Summary!D19-'Feature Gaps'!D83+'Feature Gaps'!D78</f>
        <v>175</v>
      </c>
    </row>
    <row r="23" spans="1:9" x14ac:dyDescent="0.25">
      <c r="A23" s="27" t="s">
        <v>4</v>
      </c>
      <c r="B23" s="9">
        <f>SUM(L3:Q3)</f>
        <v>0</v>
      </c>
      <c r="F23" s="27" t="s">
        <v>4</v>
      </c>
      <c r="G23" s="9">
        <f>'Feature Gaps'!D82</f>
        <v>38</v>
      </c>
    </row>
    <row r="24" spans="1:9" x14ac:dyDescent="0.25">
      <c r="A24" s="28" t="s">
        <v>5</v>
      </c>
      <c r="B24" s="9">
        <f>SUM(R3:U3)</f>
        <v>0</v>
      </c>
      <c r="F24" s="28" t="s">
        <v>5</v>
      </c>
      <c r="G24" s="9">
        <f>'Feature Gaps'!D77</f>
        <v>14</v>
      </c>
    </row>
    <row r="25" spans="1:9" x14ac:dyDescent="0.25">
      <c r="A25" s="16"/>
      <c r="B25" s="16"/>
      <c r="C25" s="15"/>
      <c r="G25" s="3"/>
    </row>
    <row r="26" spans="1:9" x14ac:dyDescent="0.25">
      <c r="A26" s="16" t="s">
        <v>39</v>
      </c>
      <c r="B26" s="16"/>
      <c r="F26" s="3" t="s">
        <v>39</v>
      </c>
      <c r="G26" s="3"/>
    </row>
    <row r="27" spans="1:9" x14ac:dyDescent="0.25">
      <c r="A27" s="24" t="s">
        <v>0</v>
      </c>
      <c r="B27" s="30">
        <f>SUM(B4:D4)</f>
        <v>0</v>
      </c>
      <c r="C27" s="8" t="s">
        <v>35</v>
      </c>
      <c r="D27" s="12">
        <f>SUM(V4)</f>
        <v>989</v>
      </c>
      <c r="F27" s="24" t="s">
        <v>0</v>
      </c>
      <c r="G27" s="9">
        <f>'Value Gaps'!C11</f>
        <v>0</v>
      </c>
      <c r="H27" s="8" t="s">
        <v>35</v>
      </c>
      <c r="I27" s="12">
        <f>SUM(D27)</f>
        <v>989</v>
      </c>
    </row>
    <row r="28" spans="1:9" x14ac:dyDescent="0.25">
      <c r="A28" s="4" t="s">
        <v>1</v>
      </c>
      <c r="B28" s="9">
        <f>SUM(E4)</f>
        <v>25</v>
      </c>
      <c r="C28" s="8" t="s">
        <v>36</v>
      </c>
      <c r="D28" s="12">
        <f>SUM(W4)</f>
        <v>989</v>
      </c>
      <c r="F28" s="4" t="s">
        <v>2</v>
      </c>
      <c r="G28" s="9">
        <f>'Attribute Gaps'!C12</f>
        <v>0</v>
      </c>
      <c r="H28" s="34" t="s">
        <v>36</v>
      </c>
      <c r="I28" s="12">
        <f>SUM(G27:G32)</f>
        <v>989</v>
      </c>
    </row>
    <row r="29" spans="1:9" x14ac:dyDescent="0.25">
      <c r="A29" s="25" t="s">
        <v>2</v>
      </c>
      <c r="B29" s="9">
        <f>SUM(F4:G4)</f>
        <v>135</v>
      </c>
      <c r="C29" s="8" t="s">
        <v>37</v>
      </c>
      <c r="D29" s="14">
        <f>(D28/D27)</f>
        <v>1</v>
      </c>
      <c r="F29" s="25" t="s">
        <v>354</v>
      </c>
      <c r="G29" s="9">
        <f>'Value Gaps'!C9</f>
        <v>2</v>
      </c>
      <c r="H29" s="34" t="s">
        <v>37</v>
      </c>
      <c r="I29" s="14">
        <f>(I28/I27)</f>
        <v>1</v>
      </c>
    </row>
    <row r="30" spans="1:9" x14ac:dyDescent="0.25">
      <c r="A30" s="26" t="s">
        <v>3</v>
      </c>
      <c r="B30" s="9">
        <f>SUM(H4:K4)</f>
        <v>829</v>
      </c>
      <c r="F30" s="26" t="s">
        <v>353</v>
      </c>
      <c r="G30" s="9">
        <f>D27-'Value Gaps'!C13+'Value Gaps'!C8</f>
        <v>987</v>
      </c>
    </row>
    <row r="31" spans="1:9" x14ac:dyDescent="0.25">
      <c r="A31" s="27" t="s">
        <v>4</v>
      </c>
      <c r="B31" s="9">
        <f>SUM(L4:Q4)</f>
        <v>0</v>
      </c>
      <c r="F31" s="27" t="s">
        <v>4</v>
      </c>
      <c r="G31" s="9">
        <f>'Value Gaps'!C12</f>
        <v>0</v>
      </c>
    </row>
    <row r="32" spans="1:9" x14ac:dyDescent="0.25">
      <c r="A32" s="28" t="s">
        <v>5</v>
      </c>
      <c r="B32" s="9">
        <f>SUM(R4:U4)</f>
        <v>0</v>
      </c>
      <c r="F32" s="28" t="s">
        <v>5</v>
      </c>
      <c r="G32" s="9">
        <f>'Value Gaps'!C7</f>
        <v>0</v>
      </c>
    </row>
    <row r="33" spans="1:9" x14ac:dyDescent="0.25">
      <c r="B33" s="3"/>
      <c r="G33" s="3"/>
    </row>
    <row r="34" spans="1:9" x14ac:dyDescent="0.25">
      <c r="A34" s="3" t="s">
        <v>40</v>
      </c>
      <c r="B34" s="3"/>
      <c r="F34" s="3" t="s">
        <v>40</v>
      </c>
      <c r="G34" s="3"/>
    </row>
    <row r="35" spans="1:9" x14ac:dyDescent="0.25">
      <c r="A35" s="24" t="s">
        <v>0</v>
      </c>
      <c r="B35" s="9">
        <f>SUM(B5:D5)</f>
        <v>6</v>
      </c>
      <c r="C35" s="8" t="s">
        <v>35</v>
      </c>
      <c r="D35" s="12">
        <f>SUM(V5)</f>
        <v>93</v>
      </c>
      <c r="F35" s="24" t="s">
        <v>0</v>
      </c>
      <c r="G35" s="9">
        <f>'Attribute Gaps'!C13</f>
        <v>2</v>
      </c>
      <c r="H35" s="8" t="s">
        <v>35</v>
      </c>
      <c r="I35" s="12">
        <f>SUM(D35)</f>
        <v>93</v>
      </c>
    </row>
    <row r="36" spans="1:9" x14ac:dyDescent="0.25">
      <c r="A36" s="4" t="s">
        <v>1</v>
      </c>
      <c r="B36" s="9">
        <f>SUM(E5)</f>
        <v>0</v>
      </c>
      <c r="C36" s="8" t="s">
        <v>36</v>
      </c>
      <c r="D36" s="12">
        <f>SUM(W5)</f>
        <v>93</v>
      </c>
      <c r="F36" s="4" t="s">
        <v>2</v>
      </c>
      <c r="G36" s="9">
        <f>'Attribute Gaps'!C12</f>
        <v>0</v>
      </c>
      <c r="H36" s="34" t="s">
        <v>36</v>
      </c>
      <c r="I36" s="12">
        <f>SUM(G35:G40)</f>
        <v>93</v>
      </c>
    </row>
    <row r="37" spans="1:9" x14ac:dyDescent="0.25">
      <c r="A37" s="25" t="s">
        <v>2</v>
      </c>
      <c r="B37" s="9">
        <f>SUM(F5:G5)</f>
        <v>0</v>
      </c>
      <c r="C37" s="8" t="s">
        <v>37</v>
      </c>
      <c r="D37" s="14">
        <f>(D36/D35)</f>
        <v>1</v>
      </c>
      <c r="F37" s="25" t="s">
        <v>354</v>
      </c>
      <c r="G37" s="9">
        <f>'Attribute Gaps'!C11</f>
        <v>0</v>
      </c>
      <c r="H37" s="34" t="s">
        <v>37</v>
      </c>
      <c r="I37" s="14">
        <f>(I36/I35)</f>
        <v>1</v>
      </c>
    </row>
    <row r="38" spans="1:9" x14ac:dyDescent="0.25">
      <c r="A38" s="26" t="s">
        <v>3</v>
      </c>
      <c r="B38" s="9">
        <f>SUM(H5:K5)</f>
        <v>13</v>
      </c>
      <c r="F38" s="26" t="s">
        <v>353</v>
      </c>
      <c r="G38" s="9">
        <f>Summary!D35-'Attribute Gaps'!C15+'Attribute Gaps'!C10</f>
        <v>87</v>
      </c>
    </row>
    <row r="39" spans="1:9" x14ac:dyDescent="0.25">
      <c r="A39" s="27" t="s">
        <v>4</v>
      </c>
      <c r="B39" s="9">
        <f>SUM(L5:Q5)</f>
        <v>61</v>
      </c>
      <c r="F39" s="27" t="s">
        <v>4</v>
      </c>
      <c r="G39" s="9">
        <f>'Attribute Gaps'!C14</f>
        <v>0</v>
      </c>
    </row>
    <row r="40" spans="1:9" x14ac:dyDescent="0.25">
      <c r="A40" s="28" t="s">
        <v>5</v>
      </c>
      <c r="B40" s="9">
        <f>SUM(R5:U5)</f>
        <v>13</v>
      </c>
      <c r="F40" s="28" t="s">
        <v>5</v>
      </c>
      <c r="G40" s="9">
        <f>'Attribute Gaps'!C9</f>
        <v>4</v>
      </c>
    </row>
  </sheetData>
  <mergeCells count="5">
    <mergeCell ref="B1:D1"/>
    <mergeCell ref="F1:G1"/>
    <mergeCell ref="H1:K1"/>
    <mergeCell ref="L1:O1"/>
    <mergeCell ref="R1:U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1BD8-B9DC-4165-84F1-62DD3B8B572F}">
  <dimension ref="A1"/>
  <sheetViews>
    <sheetView tabSelected="1" workbookViewId="0">
      <selection activeCell="S20" sqref="S20"/>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
  <sheetViews>
    <sheetView topLeftCell="A74" workbookViewId="0">
      <selection activeCell="C79" sqref="C79"/>
    </sheetView>
  </sheetViews>
  <sheetFormatPr defaultRowHeight="15" x14ac:dyDescent="0.25"/>
  <cols>
    <col min="2" max="2" width="12.5703125" bestFit="1" customWidth="1"/>
    <col min="3" max="3" width="20" bestFit="1" customWidth="1"/>
    <col min="4" max="4" width="16.42578125" bestFit="1" customWidth="1"/>
    <col min="5" max="5" width="13.42578125" bestFit="1" customWidth="1"/>
    <col min="6" max="6" width="20.85546875" bestFit="1" customWidth="1"/>
    <col min="7" max="8" width="13.42578125" customWidth="1"/>
    <col min="9" max="9" width="53.85546875" style="18" customWidth="1"/>
    <col min="10" max="10" width="22.85546875" bestFit="1" customWidth="1"/>
    <col min="11" max="11" width="64.42578125" style="18" customWidth="1"/>
    <col min="12" max="12" width="11.5703125" bestFit="1" customWidth="1"/>
  </cols>
  <sheetData>
    <row r="1" spans="1:12" x14ac:dyDescent="0.25">
      <c r="A1" s="1" t="s">
        <v>41</v>
      </c>
      <c r="B1" s="1" t="s">
        <v>42</v>
      </c>
      <c r="C1" s="1" t="s">
        <v>43</v>
      </c>
      <c r="D1" s="1" t="s">
        <v>44</v>
      </c>
      <c r="E1" s="1" t="s">
        <v>45</v>
      </c>
      <c r="F1" s="1" t="s">
        <v>46</v>
      </c>
      <c r="G1" s="1" t="s">
        <v>47</v>
      </c>
      <c r="H1" s="1" t="s">
        <v>48</v>
      </c>
      <c r="I1" s="17" t="s">
        <v>49</v>
      </c>
      <c r="J1" s="1" t="s">
        <v>50</v>
      </c>
      <c r="K1" s="17" t="s">
        <v>51</v>
      </c>
      <c r="L1" s="1" t="s">
        <v>52</v>
      </c>
    </row>
    <row r="2" spans="1:12" ht="45" x14ac:dyDescent="0.25">
      <c r="A2">
        <v>1</v>
      </c>
      <c r="B2" t="s">
        <v>29</v>
      </c>
      <c r="C2" t="s">
        <v>53</v>
      </c>
      <c r="F2" t="s">
        <v>54</v>
      </c>
      <c r="I2" s="18" t="s">
        <v>55</v>
      </c>
      <c r="J2" t="s">
        <v>56</v>
      </c>
      <c r="K2" s="18" t="s">
        <v>57</v>
      </c>
      <c r="L2" s="23" t="s">
        <v>58</v>
      </c>
    </row>
    <row r="3" spans="1:12" ht="45" x14ac:dyDescent="0.25">
      <c r="A3">
        <v>2</v>
      </c>
      <c r="B3" t="s">
        <v>29</v>
      </c>
      <c r="C3" t="s">
        <v>59</v>
      </c>
      <c r="F3" t="s">
        <v>60</v>
      </c>
      <c r="I3" s="18" t="s">
        <v>61</v>
      </c>
      <c r="K3" s="18" t="s">
        <v>62</v>
      </c>
      <c r="L3" s="22" t="s">
        <v>63</v>
      </c>
    </row>
    <row r="4" spans="1:12" ht="45" x14ac:dyDescent="0.25">
      <c r="A4">
        <v>3</v>
      </c>
      <c r="B4" t="s">
        <v>29</v>
      </c>
      <c r="C4" t="s">
        <v>59</v>
      </c>
      <c r="F4" t="s">
        <v>64</v>
      </c>
      <c r="I4" s="18" t="s">
        <v>65</v>
      </c>
      <c r="K4" s="18" t="s">
        <v>66</v>
      </c>
      <c r="L4" s="19" t="s">
        <v>67</v>
      </c>
    </row>
    <row r="5" spans="1:12" ht="30" x14ac:dyDescent="0.25">
      <c r="A5">
        <v>4</v>
      </c>
      <c r="B5" t="s">
        <v>29</v>
      </c>
      <c r="C5" t="s">
        <v>68</v>
      </c>
      <c r="F5" t="s">
        <v>69</v>
      </c>
      <c r="I5" s="18" t="s">
        <v>70</v>
      </c>
      <c r="K5" s="18" t="s">
        <v>71</v>
      </c>
      <c r="L5" s="22" t="s">
        <v>63</v>
      </c>
    </row>
    <row r="6" spans="1:12" ht="45" x14ac:dyDescent="0.25">
      <c r="A6">
        <v>5</v>
      </c>
      <c r="B6" t="s">
        <v>29</v>
      </c>
      <c r="C6" t="s">
        <v>72</v>
      </c>
      <c r="F6" t="s">
        <v>73</v>
      </c>
      <c r="I6" s="18" t="s">
        <v>74</v>
      </c>
      <c r="J6" t="s">
        <v>75</v>
      </c>
      <c r="K6" s="18" t="s">
        <v>76</v>
      </c>
      <c r="L6" s="23" t="s">
        <v>58</v>
      </c>
    </row>
    <row r="7" spans="1:12" ht="45" x14ac:dyDescent="0.25">
      <c r="A7">
        <v>6</v>
      </c>
      <c r="B7" t="s">
        <v>29</v>
      </c>
      <c r="C7" t="s">
        <v>77</v>
      </c>
      <c r="F7" t="s">
        <v>78</v>
      </c>
      <c r="I7" s="18" t="s">
        <v>79</v>
      </c>
      <c r="K7" s="18" t="s">
        <v>80</v>
      </c>
      <c r="L7" s="19" t="s">
        <v>67</v>
      </c>
    </row>
    <row r="8" spans="1:12" ht="45" x14ac:dyDescent="0.25">
      <c r="A8">
        <v>7</v>
      </c>
      <c r="B8" t="s">
        <v>29</v>
      </c>
      <c r="C8" t="s">
        <v>77</v>
      </c>
      <c r="F8" t="s">
        <v>81</v>
      </c>
      <c r="I8" s="18" t="s">
        <v>82</v>
      </c>
      <c r="K8" s="18" t="s">
        <v>83</v>
      </c>
      <c r="L8" s="19" t="s">
        <v>67</v>
      </c>
    </row>
    <row r="9" spans="1:12" ht="75" x14ac:dyDescent="0.25">
      <c r="A9">
        <v>8</v>
      </c>
      <c r="B9" t="s">
        <v>29</v>
      </c>
      <c r="C9" t="s">
        <v>77</v>
      </c>
      <c r="F9" t="s">
        <v>84</v>
      </c>
      <c r="I9" s="18" t="s">
        <v>85</v>
      </c>
      <c r="K9" s="18" t="s">
        <v>86</v>
      </c>
      <c r="L9" s="19" t="s">
        <v>67</v>
      </c>
    </row>
    <row r="10" spans="1:12" ht="30" x14ac:dyDescent="0.25">
      <c r="A10">
        <v>9</v>
      </c>
      <c r="B10" t="s">
        <v>29</v>
      </c>
      <c r="C10" t="s">
        <v>77</v>
      </c>
      <c r="F10" t="s">
        <v>87</v>
      </c>
      <c r="I10" s="18" t="s">
        <v>88</v>
      </c>
      <c r="J10" t="s">
        <v>89</v>
      </c>
      <c r="K10" s="18" t="s">
        <v>90</v>
      </c>
      <c r="L10" s="20" t="s">
        <v>91</v>
      </c>
    </row>
    <row r="11" spans="1:12" ht="45" x14ac:dyDescent="0.25">
      <c r="A11">
        <v>10</v>
      </c>
      <c r="B11" t="s">
        <v>29</v>
      </c>
      <c r="C11" t="s">
        <v>92</v>
      </c>
      <c r="F11" t="s">
        <v>81</v>
      </c>
      <c r="I11" s="18" t="s">
        <v>93</v>
      </c>
      <c r="K11" s="18" t="s">
        <v>83</v>
      </c>
      <c r="L11" s="19" t="s">
        <v>67</v>
      </c>
    </row>
    <row r="12" spans="1:12" ht="45" x14ac:dyDescent="0.25">
      <c r="A12">
        <v>11</v>
      </c>
      <c r="B12" t="s">
        <v>29</v>
      </c>
      <c r="C12" t="s">
        <v>92</v>
      </c>
      <c r="F12" t="s">
        <v>94</v>
      </c>
      <c r="I12" s="18" t="s">
        <v>95</v>
      </c>
      <c r="K12" s="18" t="s">
        <v>86</v>
      </c>
      <c r="L12" s="19" t="s">
        <v>67</v>
      </c>
    </row>
    <row r="13" spans="1:12" ht="60" x14ac:dyDescent="0.25">
      <c r="A13">
        <v>12</v>
      </c>
      <c r="B13" t="s">
        <v>29</v>
      </c>
      <c r="C13" t="s">
        <v>96</v>
      </c>
      <c r="F13" t="s">
        <v>97</v>
      </c>
      <c r="I13" s="18" t="s">
        <v>98</v>
      </c>
      <c r="K13" s="18" t="s">
        <v>99</v>
      </c>
      <c r="L13" s="22" t="s">
        <v>63</v>
      </c>
    </row>
    <row r="14" spans="1:12" ht="60" x14ac:dyDescent="0.25">
      <c r="A14">
        <v>13</v>
      </c>
      <c r="B14" t="s">
        <v>29</v>
      </c>
      <c r="C14" t="s">
        <v>96</v>
      </c>
      <c r="F14" t="s">
        <v>100</v>
      </c>
      <c r="I14" s="18" t="s">
        <v>101</v>
      </c>
      <c r="K14" s="18" t="s">
        <v>102</v>
      </c>
      <c r="L14" s="22" t="s">
        <v>63</v>
      </c>
    </row>
    <row r="15" spans="1:12" ht="30" x14ac:dyDescent="0.25">
      <c r="A15">
        <v>14</v>
      </c>
      <c r="B15" t="s">
        <v>29</v>
      </c>
      <c r="C15" t="s">
        <v>103</v>
      </c>
      <c r="F15" t="s">
        <v>104</v>
      </c>
      <c r="I15" s="18" t="s">
        <v>105</v>
      </c>
      <c r="J15" t="s">
        <v>106</v>
      </c>
      <c r="K15" s="18" t="s">
        <v>107</v>
      </c>
      <c r="L15" s="20" t="s">
        <v>91</v>
      </c>
    </row>
    <row r="16" spans="1:12" ht="75" x14ac:dyDescent="0.25">
      <c r="A16">
        <v>15</v>
      </c>
      <c r="B16" t="s">
        <v>29</v>
      </c>
      <c r="C16" t="s">
        <v>103</v>
      </c>
      <c r="F16" t="s">
        <v>108</v>
      </c>
      <c r="I16" s="18" t="s">
        <v>109</v>
      </c>
      <c r="J16" t="s">
        <v>110</v>
      </c>
      <c r="K16" s="18" t="s">
        <v>111</v>
      </c>
      <c r="L16" s="23" t="s">
        <v>58</v>
      </c>
    </row>
    <row r="17" spans="1:12" ht="75" x14ac:dyDescent="0.25">
      <c r="A17">
        <v>16</v>
      </c>
      <c r="B17" t="s">
        <v>29</v>
      </c>
      <c r="C17" t="s">
        <v>103</v>
      </c>
      <c r="F17" t="s">
        <v>112</v>
      </c>
      <c r="I17" s="18" t="s">
        <v>109</v>
      </c>
      <c r="J17" t="s">
        <v>110</v>
      </c>
      <c r="K17" s="18" t="s">
        <v>113</v>
      </c>
      <c r="L17" s="21" t="s">
        <v>114</v>
      </c>
    </row>
    <row r="18" spans="1:12" ht="60" x14ac:dyDescent="0.25">
      <c r="A18">
        <v>17</v>
      </c>
      <c r="B18" t="s">
        <v>29</v>
      </c>
      <c r="C18" t="s">
        <v>115</v>
      </c>
      <c r="F18" t="s">
        <v>116</v>
      </c>
      <c r="I18" s="18" t="s">
        <v>117</v>
      </c>
      <c r="K18" s="18" t="s">
        <v>118</v>
      </c>
      <c r="L18" s="22" t="s">
        <v>63</v>
      </c>
    </row>
    <row r="19" spans="1:12" ht="60" x14ac:dyDescent="0.25">
      <c r="A19">
        <v>18</v>
      </c>
      <c r="B19" t="s">
        <v>29</v>
      </c>
      <c r="C19" t="s">
        <v>119</v>
      </c>
      <c r="E19" t="s">
        <v>120</v>
      </c>
      <c r="F19" t="s">
        <v>121</v>
      </c>
      <c r="I19" s="18" t="s">
        <v>122</v>
      </c>
      <c r="K19" s="18" t="s">
        <v>123</v>
      </c>
      <c r="L19" s="19" t="s">
        <v>67</v>
      </c>
    </row>
    <row r="20" spans="1:12" ht="30" x14ac:dyDescent="0.25">
      <c r="A20">
        <v>19</v>
      </c>
      <c r="B20" t="s">
        <v>29</v>
      </c>
      <c r="C20" t="s">
        <v>119</v>
      </c>
      <c r="E20" t="s">
        <v>124</v>
      </c>
      <c r="F20" t="s">
        <v>125</v>
      </c>
      <c r="I20" s="18" t="s">
        <v>126</v>
      </c>
      <c r="J20" t="s">
        <v>127</v>
      </c>
      <c r="K20" s="18" t="s">
        <v>128</v>
      </c>
      <c r="L20" s="20" t="s">
        <v>91</v>
      </c>
    </row>
    <row r="21" spans="1:12" ht="45" x14ac:dyDescent="0.25">
      <c r="A21">
        <v>20</v>
      </c>
      <c r="B21" t="s">
        <v>29</v>
      </c>
      <c r="C21" t="s">
        <v>129</v>
      </c>
      <c r="F21" t="s">
        <v>130</v>
      </c>
      <c r="I21" s="18" t="s">
        <v>131</v>
      </c>
      <c r="K21" s="18" t="s">
        <v>118</v>
      </c>
      <c r="L21" s="22" t="s">
        <v>63</v>
      </c>
    </row>
    <row r="22" spans="1:12" ht="30" x14ac:dyDescent="0.25">
      <c r="A22">
        <v>21</v>
      </c>
      <c r="B22" t="s">
        <v>29</v>
      </c>
      <c r="C22" t="s">
        <v>132</v>
      </c>
      <c r="F22" t="s">
        <v>133</v>
      </c>
      <c r="I22" s="18" t="s">
        <v>134</v>
      </c>
      <c r="K22" s="18" t="s">
        <v>135</v>
      </c>
      <c r="L22" s="19" t="s">
        <v>67</v>
      </c>
    </row>
    <row r="23" spans="1:12" ht="45" x14ac:dyDescent="0.25">
      <c r="A23">
        <v>22</v>
      </c>
      <c r="B23" t="s">
        <v>29</v>
      </c>
      <c r="C23" t="s">
        <v>136</v>
      </c>
      <c r="F23" t="s">
        <v>137</v>
      </c>
      <c r="I23" s="18" t="s">
        <v>138</v>
      </c>
      <c r="K23" s="18" t="s">
        <v>118</v>
      </c>
      <c r="L23" s="22" t="s">
        <v>63</v>
      </c>
    </row>
    <row r="24" spans="1:12" ht="45" x14ac:dyDescent="0.25">
      <c r="A24">
        <v>23</v>
      </c>
      <c r="B24" t="s">
        <v>29</v>
      </c>
      <c r="C24" t="s">
        <v>139</v>
      </c>
      <c r="F24" t="s">
        <v>140</v>
      </c>
      <c r="I24" s="18" t="s">
        <v>141</v>
      </c>
      <c r="J24" t="s">
        <v>142</v>
      </c>
      <c r="K24" s="18" t="s">
        <v>143</v>
      </c>
      <c r="L24" s="35" t="s">
        <v>144</v>
      </c>
    </row>
    <row r="25" spans="1:12" ht="30" x14ac:dyDescent="0.25">
      <c r="A25">
        <v>24</v>
      </c>
      <c r="B25" t="s">
        <v>29</v>
      </c>
      <c r="C25" t="s">
        <v>145</v>
      </c>
      <c r="D25" t="s">
        <v>146</v>
      </c>
      <c r="E25" t="s">
        <v>147</v>
      </c>
      <c r="F25" t="s">
        <v>133</v>
      </c>
      <c r="I25" s="18" t="s">
        <v>148</v>
      </c>
      <c r="J25" t="s">
        <v>149</v>
      </c>
      <c r="K25" s="18" t="s">
        <v>150</v>
      </c>
      <c r="L25" s="23" t="s">
        <v>58</v>
      </c>
    </row>
    <row r="26" spans="1:12" ht="45" x14ac:dyDescent="0.25">
      <c r="A26">
        <v>25</v>
      </c>
      <c r="B26" t="s">
        <v>29</v>
      </c>
      <c r="C26" t="s">
        <v>145</v>
      </c>
      <c r="F26" t="s">
        <v>81</v>
      </c>
      <c r="I26" s="18" t="s">
        <v>151</v>
      </c>
      <c r="J26" t="s">
        <v>152</v>
      </c>
      <c r="K26" s="18" t="s">
        <v>153</v>
      </c>
      <c r="L26" s="20" t="s">
        <v>91</v>
      </c>
    </row>
    <row r="27" spans="1:12" ht="60" x14ac:dyDescent="0.25">
      <c r="A27">
        <v>26</v>
      </c>
      <c r="B27" t="s">
        <v>29</v>
      </c>
      <c r="C27" t="s">
        <v>154</v>
      </c>
      <c r="I27" s="18" t="s">
        <v>155</v>
      </c>
      <c r="J27" t="s">
        <v>156</v>
      </c>
      <c r="K27" s="18" t="s">
        <v>157</v>
      </c>
      <c r="L27" s="35" t="s">
        <v>144</v>
      </c>
    </row>
    <row r="28" spans="1:12" ht="30" x14ac:dyDescent="0.25">
      <c r="A28">
        <v>27</v>
      </c>
      <c r="B28" t="s">
        <v>29</v>
      </c>
      <c r="C28" t="s">
        <v>158</v>
      </c>
      <c r="F28" t="s">
        <v>159</v>
      </c>
      <c r="I28" s="18" t="s">
        <v>160</v>
      </c>
      <c r="K28" s="18" t="s">
        <v>161</v>
      </c>
      <c r="L28" s="22" t="s">
        <v>63</v>
      </c>
    </row>
    <row r="29" spans="1:12" ht="75" x14ac:dyDescent="0.25">
      <c r="A29">
        <v>28</v>
      </c>
      <c r="B29" t="s">
        <v>29</v>
      </c>
      <c r="C29" t="s">
        <v>158</v>
      </c>
      <c r="F29" t="s">
        <v>162</v>
      </c>
      <c r="I29" s="18" t="s">
        <v>163</v>
      </c>
      <c r="K29" s="18" t="s">
        <v>164</v>
      </c>
      <c r="L29" s="22" t="s">
        <v>63</v>
      </c>
    </row>
    <row r="30" spans="1:12" ht="45" x14ac:dyDescent="0.25">
      <c r="A30">
        <v>29</v>
      </c>
      <c r="B30" t="s">
        <v>29</v>
      </c>
      <c r="C30" t="s">
        <v>54</v>
      </c>
      <c r="F30" t="s">
        <v>165</v>
      </c>
      <c r="I30" s="18" t="s">
        <v>166</v>
      </c>
      <c r="K30" s="18" t="s">
        <v>167</v>
      </c>
      <c r="L30" s="19" t="s">
        <v>67</v>
      </c>
    </row>
    <row r="31" spans="1:12" ht="45" x14ac:dyDescent="0.25">
      <c r="A31">
        <v>30</v>
      </c>
      <c r="B31" t="s">
        <v>29</v>
      </c>
      <c r="C31" t="s">
        <v>168</v>
      </c>
      <c r="F31" t="s">
        <v>169</v>
      </c>
      <c r="I31" s="18" t="s">
        <v>170</v>
      </c>
      <c r="K31" s="18" t="s">
        <v>164</v>
      </c>
      <c r="L31" s="22" t="s">
        <v>63</v>
      </c>
    </row>
    <row r="32" spans="1:12" ht="45" x14ac:dyDescent="0.25">
      <c r="A32">
        <v>31</v>
      </c>
      <c r="B32" t="s">
        <v>29</v>
      </c>
      <c r="C32" t="s">
        <v>171</v>
      </c>
      <c r="F32" t="s">
        <v>172</v>
      </c>
      <c r="I32" s="18" t="s">
        <v>173</v>
      </c>
      <c r="K32" s="18" t="s">
        <v>174</v>
      </c>
      <c r="L32" s="22" t="s">
        <v>63</v>
      </c>
    </row>
    <row r="33" spans="1:12" ht="60" x14ac:dyDescent="0.25">
      <c r="A33">
        <v>32</v>
      </c>
      <c r="B33" t="s">
        <v>29</v>
      </c>
      <c r="C33" t="s">
        <v>175</v>
      </c>
      <c r="F33" t="s">
        <v>176</v>
      </c>
      <c r="I33" s="18" t="s">
        <v>177</v>
      </c>
      <c r="K33" s="18" t="s">
        <v>178</v>
      </c>
      <c r="L33" s="22" t="s">
        <v>63</v>
      </c>
    </row>
    <row r="34" spans="1:12" ht="75" x14ac:dyDescent="0.25">
      <c r="A34">
        <v>33</v>
      </c>
      <c r="B34" t="s">
        <v>29</v>
      </c>
      <c r="C34" t="s">
        <v>175</v>
      </c>
      <c r="I34" s="18" t="s">
        <v>179</v>
      </c>
      <c r="J34" t="s">
        <v>180</v>
      </c>
      <c r="K34" s="18" t="s">
        <v>181</v>
      </c>
      <c r="L34" s="20" t="s">
        <v>91</v>
      </c>
    </row>
    <row r="35" spans="1:12" ht="30" x14ac:dyDescent="0.25">
      <c r="A35">
        <v>34</v>
      </c>
      <c r="B35" t="s">
        <v>29</v>
      </c>
      <c r="C35" t="s">
        <v>175</v>
      </c>
      <c r="F35" t="s">
        <v>182</v>
      </c>
      <c r="I35" s="18" t="s">
        <v>183</v>
      </c>
      <c r="K35" s="18" t="s">
        <v>184</v>
      </c>
      <c r="L35" s="22" t="s">
        <v>63</v>
      </c>
    </row>
    <row r="36" spans="1:12" ht="75" x14ac:dyDescent="0.25">
      <c r="A36">
        <v>35</v>
      </c>
      <c r="B36" t="s">
        <v>29</v>
      </c>
      <c r="C36" t="s">
        <v>175</v>
      </c>
      <c r="F36" t="s">
        <v>185</v>
      </c>
      <c r="I36" s="18" t="s">
        <v>186</v>
      </c>
      <c r="K36" s="18" t="s">
        <v>187</v>
      </c>
      <c r="L36" s="19" t="s">
        <v>67</v>
      </c>
    </row>
    <row r="37" spans="1:12" ht="45" x14ac:dyDescent="0.25">
      <c r="A37">
        <v>36</v>
      </c>
      <c r="B37" t="s">
        <v>29</v>
      </c>
      <c r="C37" t="s">
        <v>188</v>
      </c>
      <c r="F37" t="s">
        <v>189</v>
      </c>
      <c r="I37" s="18" t="s">
        <v>190</v>
      </c>
      <c r="K37" s="18" t="s">
        <v>191</v>
      </c>
      <c r="L37" s="19" t="s">
        <v>67</v>
      </c>
    </row>
    <row r="38" spans="1:12" ht="60" x14ac:dyDescent="0.25">
      <c r="A38">
        <v>37</v>
      </c>
      <c r="B38" t="s">
        <v>29</v>
      </c>
      <c r="C38" t="s">
        <v>192</v>
      </c>
      <c r="D38" t="s">
        <v>193</v>
      </c>
      <c r="E38" t="s">
        <v>194</v>
      </c>
      <c r="F38" t="s">
        <v>195</v>
      </c>
      <c r="I38" s="18" t="s">
        <v>196</v>
      </c>
      <c r="K38" s="18" t="s">
        <v>197</v>
      </c>
      <c r="L38" s="22" t="s">
        <v>63</v>
      </c>
    </row>
    <row r="39" spans="1:12" ht="45" x14ac:dyDescent="0.25">
      <c r="A39">
        <v>38</v>
      </c>
      <c r="B39" t="s">
        <v>29</v>
      </c>
      <c r="C39" t="s">
        <v>192</v>
      </c>
      <c r="F39" t="s">
        <v>189</v>
      </c>
      <c r="I39" s="18" t="s">
        <v>198</v>
      </c>
      <c r="J39" t="s">
        <v>199</v>
      </c>
      <c r="K39" s="18" t="s">
        <v>200</v>
      </c>
      <c r="L39" s="21" t="s">
        <v>114</v>
      </c>
    </row>
    <row r="40" spans="1:12" ht="60" x14ac:dyDescent="0.25">
      <c r="A40">
        <v>39</v>
      </c>
      <c r="B40" t="s">
        <v>29</v>
      </c>
      <c r="C40" t="s">
        <v>192</v>
      </c>
      <c r="D40" t="s">
        <v>193</v>
      </c>
      <c r="E40" t="s">
        <v>201</v>
      </c>
      <c r="F40" t="s">
        <v>202</v>
      </c>
      <c r="I40" s="18" t="s">
        <v>196</v>
      </c>
      <c r="K40" s="18" t="s">
        <v>197</v>
      </c>
      <c r="L40" s="22" t="s">
        <v>63</v>
      </c>
    </row>
    <row r="41" spans="1:12" ht="30" x14ac:dyDescent="0.25">
      <c r="A41">
        <v>40</v>
      </c>
      <c r="B41" t="s">
        <v>29</v>
      </c>
      <c r="C41" t="s">
        <v>203</v>
      </c>
      <c r="D41" t="s">
        <v>204</v>
      </c>
      <c r="E41" t="s">
        <v>205</v>
      </c>
      <c r="F41" t="s">
        <v>206</v>
      </c>
      <c r="I41" s="18" t="s">
        <v>207</v>
      </c>
      <c r="K41" s="18" t="s">
        <v>118</v>
      </c>
      <c r="L41" s="22" t="s">
        <v>63</v>
      </c>
    </row>
    <row r="42" spans="1:12" ht="75" x14ac:dyDescent="0.25">
      <c r="A42">
        <v>41</v>
      </c>
      <c r="B42" t="s">
        <v>29</v>
      </c>
      <c r="C42" t="s">
        <v>208</v>
      </c>
      <c r="D42" t="s">
        <v>209</v>
      </c>
      <c r="E42" t="b">
        <v>1</v>
      </c>
      <c r="F42" t="s">
        <v>210</v>
      </c>
      <c r="I42" s="18" t="s">
        <v>211</v>
      </c>
      <c r="K42" s="18" t="s">
        <v>212</v>
      </c>
      <c r="L42" s="22" t="s">
        <v>63</v>
      </c>
    </row>
    <row r="43" spans="1:12" ht="30" x14ac:dyDescent="0.25">
      <c r="A43">
        <v>42</v>
      </c>
      <c r="B43" t="s">
        <v>29</v>
      </c>
      <c r="C43" t="s">
        <v>208</v>
      </c>
      <c r="F43" t="s">
        <v>213</v>
      </c>
      <c r="I43" s="18" t="s">
        <v>214</v>
      </c>
      <c r="K43" s="18" t="s">
        <v>118</v>
      </c>
      <c r="L43" s="22" t="s">
        <v>63</v>
      </c>
    </row>
    <row r="44" spans="1:12" ht="90" x14ac:dyDescent="0.25">
      <c r="A44">
        <v>43</v>
      </c>
      <c r="B44" t="s">
        <v>29</v>
      </c>
      <c r="C44" t="s">
        <v>208</v>
      </c>
      <c r="D44" t="s">
        <v>215</v>
      </c>
      <c r="E44" t="b">
        <v>1</v>
      </c>
      <c r="F44" t="s">
        <v>216</v>
      </c>
      <c r="I44" s="18" t="s">
        <v>217</v>
      </c>
      <c r="K44" s="18" t="s">
        <v>218</v>
      </c>
      <c r="L44" s="22" t="s">
        <v>63</v>
      </c>
    </row>
    <row r="45" spans="1:12" ht="45" x14ac:dyDescent="0.25">
      <c r="A45">
        <v>44</v>
      </c>
      <c r="B45" t="s">
        <v>29</v>
      </c>
      <c r="C45" t="s">
        <v>219</v>
      </c>
      <c r="F45" t="s">
        <v>220</v>
      </c>
      <c r="I45" s="18" t="s">
        <v>221</v>
      </c>
      <c r="J45" t="s">
        <v>199</v>
      </c>
      <c r="K45" s="18" t="s">
        <v>222</v>
      </c>
      <c r="L45" s="21" t="s">
        <v>114</v>
      </c>
    </row>
    <row r="46" spans="1:12" ht="75" x14ac:dyDescent="0.25">
      <c r="A46">
        <v>45</v>
      </c>
      <c r="B46" t="s">
        <v>29</v>
      </c>
      <c r="C46" t="s">
        <v>223</v>
      </c>
      <c r="D46" t="s">
        <v>224</v>
      </c>
      <c r="F46" t="s">
        <v>210</v>
      </c>
      <c r="I46" s="18" t="s">
        <v>211</v>
      </c>
      <c r="K46" s="18" t="s">
        <v>212</v>
      </c>
      <c r="L46" s="22" t="s">
        <v>63</v>
      </c>
    </row>
    <row r="47" spans="1:12" ht="45" x14ac:dyDescent="0.25">
      <c r="A47">
        <v>46</v>
      </c>
      <c r="B47" t="s">
        <v>29</v>
      </c>
      <c r="C47" t="s">
        <v>223</v>
      </c>
      <c r="F47" t="s">
        <v>225</v>
      </c>
      <c r="I47" s="18" t="s">
        <v>226</v>
      </c>
      <c r="K47" s="18" t="s">
        <v>227</v>
      </c>
      <c r="L47" s="22" t="s">
        <v>63</v>
      </c>
    </row>
    <row r="48" spans="1:12" ht="45" x14ac:dyDescent="0.25">
      <c r="A48">
        <v>47</v>
      </c>
      <c r="B48" t="s">
        <v>29</v>
      </c>
      <c r="C48" t="s">
        <v>223</v>
      </c>
      <c r="F48" t="s">
        <v>228</v>
      </c>
      <c r="I48" s="18" t="s">
        <v>226</v>
      </c>
      <c r="K48" s="18" t="s">
        <v>227</v>
      </c>
      <c r="L48" s="22" t="s">
        <v>63</v>
      </c>
    </row>
    <row r="49" spans="1:12" ht="60" x14ac:dyDescent="0.25">
      <c r="A49">
        <v>48</v>
      </c>
      <c r="B49" t="s">
        <v>29</v>
      </c>
      <c r="C49" t="s">
        <v>223</v>
      </c>
      <c r="D49" t="s">
        <v>229</v>
      </c>
      <c r="E49" t="s">
        <v>230</v>
      </c>
      <c r="F49" t="s">
        <v>231</v>
      </c>
      <c r="I49" s="18" t="s">
        <v>232</v>
      </c>
      <c r="K49" s="18" t="s">
        <v>233</v>
      </c>
      <c r="L49" s="22" t="s">
        <v>63</v>
      </c>
    </row>
    <row r="50" spans="1:12" ht="60" x14ac:dyDescent="0.25">
      <c r="A50">
        <v>49</v>
      </c>
      <c r="B50" t="s">
        <v>29</v>
      </c>
      <c r="C50" t="s">
        <v>223</v>
      </c>
      <c r="D50" t="s">
        <v>234</v>
      </c>
      <c r="E50" t="s">
        <v>235</v>
      </c>
      <c r="F50" t="s">
        <v>236</v>
      </c>
      <c r="I50" s="18" t="s">
        <v>237</v>
      </c>
      <c r="K50" s="18" t="s">
        <v>233</v>
      </c>
      <c r="L50" s="22" t="s">
        <v>63</v>
      </c>
    </row>
    <row r="51" spans="1:12" ht="60" x14ac:dyDescent="0.25">
      <c r="A51">
        <v>50</v>
      </c>
      <c r="B51" t="s">
        <v>29</v>
      </c>
      <c r="C51" t="s">
        <v>223</v>
      </c>
      <c r="D51" t="s">
        <v>238</v>
      </c>
      <c r="E51" t="b">
        <v>1</v>
      </c>
      <c r="F51" t="s">
        <v>239</v>
      </c>
      <c r="I51" s="18" t="s">
        <v>240</v>
      </c>
      <c r="K51" s="18" t="s">
        <v>233</v>
      </c>
      <c r="L51" s="22" t="s">
        <v>63</v>
      </c>
    </row>
    <row r="52" spans="1:12" ht="60" x14ac:dyDescent="0.25">
      <c r="A52">
        <v>51</v>
      </c>
      <c r="B52" t="s">
        <v>29</v>
      </c>
      <c r="C52" t="s">
        <v>223</v>
      </c>
      <c r="D52" t="s">
        <v>224</v>
      </c>
      <c r="F52" t="s">
        <v>241</v>
      </c>
      <c r="I52" s="18" t="s">
        <v>242</v>
      </c>
      <c r="K52" s="18" t="s">
        <v>233</v>
      </c>
      <c r="L52" s="22" t="s">
        <v>63</v>
      </c>
    </row>
    <row r="53" spans="1:12" ht="30" x14ac:dyDescent="0.25">
      <c r="A53">
        <v>52</v>
      </c>
      <c r="B53" t="s">
        <v>29</v>
      </c>
      <c r="C53" t="s">
        <v>223</v>
      </c>
      <c r="D53" t="s">
        <v>243</v>
      </c>
      <c r="E53" t="b">
        <v>1</v>
      </c>
      <c r="F53" t="s">
        <v>244</v>
      </c>
      <c r="I53" s="18" t="s">
        <v>245</v>
      </c>
      <c r="K53" s="18" t="s">
        <v>246</v>
      </c>
      <c r="L53" s="19" t="s">
        <v>67</v>
      </c>
    </row>
    <row r="54" spans="1:12" ht="75" x14ac:dyDescent="0.25">
      <c r="A54">
        <v>53</v>
      </c>
      <c r="B54" t="s">
        <v>29</v>
      </c>
      <c r="C54" t="s">
        <v>223</v>
      </c>
      <c r="D54" t="s">
        <v>215</v>
      </c>
      <c r="E54" t="b">
        <v>1</v>
      </c>
      <c r="F54" t="s">
        <v>216</v>
      </c>
      <c r="I54" s="18" t="s">
        <v>217</v>
      </c>
      <c r="J54" t="s">
        <v>247</v>
      </c>
      <c r="K54" s="18" t="s">
        <v>248</v>
      </c>
      <c r="L54" s="22" t="s">
        <v>63</v>
      </c>
    </row>
    <row r="55" spans="1:12" ht="60" x14ac:dyDescent="0.25">
      <c r="A55">
        <v>54</v>
      </c>
      <c r="B55" t="s">
        <v>29</v>
      </c>
      <c r="C55" t="s">
        <v>249</v>
      </c>
      <c r="I55" s="18" t="s">
        <v>250</v>
      </c>
      <c r="J55" t="s">
        <v>56</v>
      </c>
      <c r="K55" s="18" t="s">
        <v>251</v>
      </c>
      <c r="L55" s="35" t="s">
        <v>144</v>
      </c>
    </row>
    <row r="56" spans="1:12" ht="45" x14ac:dyDescent="0.25">
      <c r="A56">
        <v>55</v>
      </c>
      <c r="B56" t="s">
        <v>29</v>
      </c>
      <c r="C56" t="s">
        <v>252</v>
      </c>
      <c r="F56" t="s">
        <v>253</v>
      </c>
      <c r="I56" s="18" t="s">
        <v>254</v>
      </c>
      <c r="J56" t="s">
        <v>255</v>
      </c>
      <c r="K56" s="18" t="s">
        <v>256</v>
      </c>
      <c r="L56" s="35" t="s">
        <v>144</v>
      </c>
    </row>
    <row r="57" spans="1:12" x14ac:dyDescent="0.25">
      <c r="A57">
        <v>56</v>
      </c>
      <c r="B57" t="s">
        <v>29</v>
      </c>
      <c r="C57" t="s">
        <v>252</v>
      </c>
      <c r="F57" t="s">
        <v>257</v>
      </c>
      <c r="I57" s="18" t="s">
        <v>258</v>
      </c>
      <c r="K57" s="18" t="s">
        <v>233</v>
      </c>
      <c r="L57" s="22" t="s">
        <v>63</v>
      </c>
    </row>
    <row r="58" spans="1:12" ht="30" x14ac:dyDescent="0.25">
      <c r="A58">
        <v>57</v>
      </c>
      <c r="B58" t="s">
        <v>29</v>
      </c>
      <c r="C58" t="s">
        <v>252</v>
      </c>
      <c r="F58" t="s">
        <v>259</v>
      </c>
      <c r="I58" s="18" t="s">
        <v>260</v>
      </c>
      <c r="K58" s="18" t="s">
        <v>261</v>
      </c>
      <c r="L58" s="22" t="s">
        <v>63</v>
      </c>
    </row>
    <row r="59" spans="1:12" ht="75" x14ac:dyDescent="0.25">
      <c r="A59">
        <v>58</v>
      </c>
      <c r="B59" t="s">
        <v>29</v>
      </c>
      <c r="C59" t="s">
        <v>244</v>
      </c>
      <c r="D59" t="s">
        <v>209</v>
      </c>
      <c r="E59" t="b">
        <v>1</v>
      </c>
      <c r="F59" t="s">
        <v>210</v>
      </c>
      <c r="I59" s="18" t="s">
        <v>211</v>
      </c>
      <c r="K59" s="18" t="s">
        <v>212</v>
      </c>
      <c r="L59" s="22" t="s">
        <v>63</v>
      </c>
    </row>
    <row r="60" spans="1:12" ht="60" x14ac:dyDescent="0.25">
      <c r="A60">
        <v>59</v>
      </c>
      <c r="B60" t="s">
        <v>29</v>
      </c>
      <c r="C60" t="s">
        <v>244</v>
      </c>
      <c r="D60" t="s">
        <v>238</v>
      </c>
      <c r="E60" t="b">
        <v>1</v>
      </c>
      <c r="F60" t="s">
        <v>239</v>
      </c>
      <c r="I60" s="18" t="s">
        <v>240</v>
      </c>
      <c r="K60" s="18" t="s">
        <v>233</v>
      </c>
      <c r="L60" s="22" t="s">
        <v>63</v>
      </c>
    </row>
    <row r="61" spans="1:12" ht="75" x14ac:dyDescent="0.25">
      <c r="A61">
        <v>60</v>
      </c>
      <c r="B61" t="s">
        <v>29</v>
      </c>
      <c r="C61" t="s">
        <v>244</v>
      </c>
      <c r="D61" t="s">
        <v>215</v>
      </c>
      <c r="E61" t="b">
        <v>1</v>
      </c>
      <c r="F61" t="s">
        <v>216</v>
      </c>
      <c r="I61" s="18" t="s">
        <v>217</v>
      </c>
      <c r="K61" s="18" t="s">
        <v>248</v>
      </c>
      <c r="L61" s="22" t="s">
        <v>63</v>
      </c>
    </row>
    <row r="62" spans="1:12" ht="30" x14ac:dyDescent="0.25">
      <c r="A62">
        <v>61</v>
      </c>
      <c r="B62" t="s">
        <v>29</v>
      </c>
      <c r="C62" t="s">
        <v>262</v>
      </c>
      <c r="F62" t="s">
        <v>263</v>
      </c>
      <c r="I62" s="18" t="s">
        <v>264</v>
      </c>
      <c r="K62" s="18" t="s">
        <v>261</v>
      </c>
      <c r="L62" s="22" t="s">
        <v>63</v>
      </c>
    </row>
    <row r="63" spans="1:12" ht="45" x14ac:dyDescent="0.25">
      <c r="A63">
        <v>62</v>
      </c>
      <c r="B63" t="s">
        <v>29</v>
      </c>
      <c r="C63" t="s">
        <v>265</v>
      </c>
      <c r="I63" s="18" t="s">
        <v>266</v>
      </c>
      <c r="J63" t="s">
        <v>75</v>
      </c>
      <c r="K63" s="18" t="s">
        <v>267</v>
      </c>
      <c r="L63" s="35" t="s">
        <v>144</v>
      </c>
    </row>
    <row r="64" spans="1:12" ht="45" x14ac:dyDescent="0.25">
      <c r="A64">
        <v>63</v>
      </c>
      <c r="B64" t="s">
        <v>29</v>
      </c>
      <c r="C64" t="s">
        <v>268</v>
      </c>
      <c r="I64" s="18" t="s">
        <v>269</v>
      </c>
      <c r="J64" t="s">
        <v>270</v>
      </c>
      <c r="K64" s="18" t="s">
        <v>271</v>
      </c>
      <c r="L64" s="35" t="s">
        <v>144</v>
      </c>
    </row>
    <row r="65" spans="1:12" ht="30" x14ac:dyDescent="0.25">
      <c r="A65">
        <v>64</v>
      </c>
      <c r="B65" t="s">
        <v>29</v>
      </c>
      <c r="C65" t="s">
        <v>73</v>
      </c>
      <c r="F65" t="s">
        <v>272</v>
      </c>
      <c r="I65" s="18" t="s">
        <v>273</v>
      </c>
      <c r="K65" s="18" t="s">
        <v>261</v>
      </c>
      <c r="L65" s="22" t="s">
        <v>63</v>
      </c>
    </row>
    <row r="66" spans="1:12" ht="30" x14ac:dyDescent="0.25">
      <c r="A66">
        <v>65</v>
      </c>
      <c r="B66" t="s">
        <v>29</v>
      </c>
      <c r="C66" t="s">
        <v>73</v>
      </c>
      <c r="F66" t="s">
        <v>60</v>
      </c>
      <c r="I66" s="18" t="s">
        <v>274</v>
      </c>
      <c r="K66" s="18" t="s">
        <v>275</v>
      </c>
      <c r="L66" s="19" t="s">
        <v>67</v>
      </c>
    </row>
    <row r="67" spans="1:12" ht="30" x14ac:dyDescent="0.25">
      <c r="A67">
        <v>66</v>
      </c>
      <c r="B67" t="s">
        <v>29</v>
      </c>
      <c r="C67" t="s">
        <v>276</v>
      </c>
      <c r="F67" t="s">
        <v>81</v>
      </c>
      <c r="I67" s="18" t="s">
        <v>277</v>
      </c>
      <c r="J67" t="s">
        <v>89</v>
      </c>
      <c r="K67" s="18" t="s">
        <v>278</v>
      </c>
      <c r="L67" s="20" t="s">
        <v>91</v>
      </c>
    </row>
    <row r="68" spans="1:12" ht="30" x14ac:dyDescent="0.25">
      <c r="A68">
        <v>67</v>
      </c>
      <c r="B68" t="s">
        <v>29</v>
      </c>
      <c r="C68" t="s">
        <v>276</v>
      </c>
      <c r="F68" t="s">
        <v>94</v>
      </c>
      <c r="I68" s="18" t="s">
        <v>277</v>
      </c>
      <c r="J68" t="s">
        <v>89</v>
      </c>
      <c r="K68" s="18" t="s">
        <v>279</v>
      </c>
      <c r="L68" s="20" t="s">
        <v>91</v>
      </c>
    </row>
    <row r="69" spans="1:12" ht="30" x14ac:dyDescent="0.25">
      <c r="A69">
        <v>68</v>
      </c>
      <c r="B69" t="s">
        <v>29</v>
      </c>
      <c r="C69" t="s">
        <v>280</v>
      </c>
      <c r="F69" t="s">
        <v>69</v>
      </c>
      <c r="I69" s="18" t="s">
        <v>281</v>
      </c>
      <c r="K69" s="18" t="s">
        <v>261</v>
      </c>
      <c r="L69" s="22" t="s">
        <v>63</v>
      </c>
    </row>
    <row r="70" spans="1:12" ht="30" x14ac:dyDescent="0.25">
      <c r="A70">
        <v>69</v>
      </c>
      <c r="B70" t="s">
        <v>29</v>
      </c>
      <c r="C70" t="s">
        <v>282</v>
      </c>
      <c r="F70" t="s">
        <v>283</v>
      </c>
      <c r="I70" s="18" t="s">
        <v>284</v>
      </c>
      <c r="K70" s="18" t="s">
        <v>285</v>
      </c>
      <c r="L70" s="22" t="s">
        <v>63</v>
      </c>
    </row>
    <row r="71" spans="1:12" x14ac:dyDescent="0.25">
      <c r="A71">
        <v>70</v>
      </c>
      <c r="B71" t="s">
        <v>29</v>
      </c>
      <c r="C71" t="s">
        <v>282</v>
      </c>
      <c r="F71" t="s">
        <v>220</v>
      </c>
      <c r="I71" s="18" t="s">
        <v>286</v>
      </c>
      <c r="K71" s="18" t="s">
        <v>287</v>
      </c>
      <c r="L71" s="19" t="s">
        <v>67</v>
      </c>
    </row>
    <row r="72" spans="1:12" ht="30" x14ac:dyDescent="0.25">
      <c r="A72">
        <v>71</v>
      </c>
      <c r="B72" t="s">
        <v>29</v>
      </c>
      <c r="C72" t="s">
        <v>282</v>
      </c>
      <c r="F72" t="s">
        <v>288</v>
      </c>
      <c r="I72" s="18" t="s">
        <v>289</v>
      </c>
      <c r="K72" s="18" t="s">
        <v>285</v>
      </c>
      <c r="L72" s="22" t="s">
        <v>63</v>
      </c>
    </row>
    <row r="73" spans="1:12" ht="45" x14ac:dyDescent="0.25">
      <c r="A73">
        <v>72</v>
      </c>
      <c r="B73" t="s">
        <v>29</v>
      </c>
      <c r="C73" t="s">
        <v>290</v>
      </c>
      <c r="I73" s="18" t="s">
        <v>291</v>
      </c>
      <c r="J73" t="s">
        <v>292</v>
      </c>
      <c r="K73" s="18" t="s">
        <v>293</v>
      </c>
      <c r="L73" s="35" t="s">
        <v>144</v>
      </c>
    </row>
    <row r="74" spans="1:12" ht="45" x14ac:dyDescent="0.25">
      <c r="A74">
        <v>73</v>
      </c>
      <c r="B74" t="s">
        <v>29</v>
      </c>
      <c r="C74" t="s">
        <v>290</v>
      </c>
      <c r="F74" t="s">
        <v>294</v>
      </c>
      <c r="I74" s="18" t="s">
        <v>295</v>
      </c>
      <c r="K74" s="18" t="s">
        <v>296</v>
      </c>
      <c r="L74" s="22" t="s">
        <v>63</v>
      </c>
    </row>
    <row r="75" spans="1:12" ht="45" x14ac:dyDescent="0.25">
      <c r="A75">
        <v>74</v>
      </c>
      <c r="B75" t="s">
        <v>29</v>
      </c>
      <c r="C75" t="s">
        <v>290</v>
      </c>
      <c r="F75" t="s">
        <v>297</v>
      </c>
      <c r="I75" s="18" t="s">
        <v>298</v>
      </c>
      <c r="J75" t="s">
        <v>299</v>
      </c>
      <c r="K75" s="18" t="s">
        <v>300</v>
      </c>
      <c r="L75" s="20" t="s">
        <v>91</v>
      </c>
    </row>
    <row r="77" spans="1:12" x14ac:dyDescent="0.25">
      <c r="B77" s="1" t="s">
        <v>301</v>
      </c>
      <c r="C77" s="19" t="s">
        <v>67</v>
      </c>
      <c r="D77">
        <f>COUNTIF($L$2:$L$75,$C77)</f>
        <v>14</v>
      </c>
      <c r="F77" t="s">
        <v>302</v>
      </c>
      <c r="G77" t="s">
        <v>303</v>
      </c>
      <c r="H77" t="s">
        <v>304</v>
      </c>
    </row>
    <row r="78" spans="1:12" x14ac:dyDescent="0.25">
      <c r="C78" s="20" t="s">
        <v>91</v>
      </c>
      <c r="D78">
        <v>8</v>
      </c>
      <c r="E78" t="s">
        <v>305</v>
      </c>
      <c r="F78">
        <v>107</v>
      </c>
      <c r="G78">
        <v>107</v>
      </c>
      <c r="H78">
        <f>F78-G78</f>
        <v>0</v>
      </c>
    </row>
    <row r="79" spans="1:12" x14ac:dyDescent="0.25">
      <c r="C79" s="21" t="s">
        <v>114</v>
      </c>
      <c r="D79">
        <f>COUNTIF($L$2:$L$75,$C79)</f>
        <v>3</v>
      </c>
      <c r="E79" t="s">
        <v>306</v>
      </c>
      <c r="F79">
        <v>624</v>
      </c>
      <c r="G79">
        <v>173</v>
      </c>
      <c r="H79">
        <f>F79-G79</f>
        <v>451</v>
      </c>
    </row>
    <row r="80" spans="1:12" x14ac:dyDescent="0.25">
      <c r="C80" s="23" t="s">
        <v>58</v>
      </c>
      <c r="D80">
        <v>4</v>
      </c>
    </row>
    <row r="81" spans="3:4" x14ac:dyDescent="0.25">
      <c r="C81" s="35" t="s">
        <v>144</v>
      </c>
      <c r="D81">
        <f>COUNTIF($L$2:$L$75,$C81)</f>
        <v>7</v>
      </c>
    </row>
    <row r="82" spans="3:4" x14ac:dyDescent="0.25">
      <c r="C82" s="22" t="s">
        <v>63</v>
      </c>
      <c r="D82">
        <f>COUNTIF($L$2:$L$75,$C82)</f>
        <v>38</v>
      </c>
    </row>
    <row r="83" spans="3:4" x14ac:dyDescent="0.25">
      <c r="C83" t="s">
        <v>307</v>
      </c>
      <c r="D83">
        <f>SUM(D77:D82)</f>
        <v>74</v>
      </c>
    </row>
    <row r="85" spans="3:4" x14ac:dyDescent="0.25">
      <c r="C85" t="s">
        <v>308</v>
      </c>
      <c r="D85">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2C75F-2386-42D8-A39E-892F842EED32}">
  <dimension ref="A1:G17"/>
  <sheetViews>
    <sheetView topLeftCell="A4" workbookViewId="0"/>
  </sheetViews>
  <sheetFormatPr defaultRowHeight="15" x14ac:dyDescent="0.25"/>
  <cols>
    <col min="1" max="1" width="27.28515625" bestFit="1" customWidth="1"/>
    <col min="2" max="2" width="18.85546875" bestFit="1" customWidth="1"/>
    <col min="3" max="3" width="15.28515625" bestFit="1" customWidth="1"/>
    <col min="4" max="4" width="56.42578125" style="18" bestFit="1" customWidth="1"/>
    <col min="5" max="5" width="28.42578125" style="18" bestFit="1" customWidth="1"/>
    <col min="6" max="6" width="101" style="18" customWidth="1"/>
    <col min="7" max="7" width="11.5703125" bestFit="1" customWidth="1"/>
  </cols>
  <sheetData>
    <row r="1" spans="1:7" x14ac:dyDescent="0.25">
      <c r="A1" t="s">
        <v>44</v>
      </c>
      <c r="B1" t="s">
        <v>309</v>
      </c>
      <c r="C1" t="s">
        <v>47</v>
      </c>
      <c r="D1" s="18" t="s">
        <v>310</v>
      </c>
      <c r="E1" s="18" t="s">
        <v>311</v>
      </c>
      <c r="F1" s="18" t="s">
        <v>312</v>
      </c>
      <c r="G1" t="s">
        <v>52</v>
      </c>
    </row>
    <row r="2" spans="1:7" ht="30" x14ac:dyDescent="0.25">
      <c r="A2" t="s">
        <v>313</v>
      </c>
      <c r="D2" s="18" t="s">
        <v>314</v>
      </c>
      <c r="E2" s="18" t="s">
        <v>315</v>
      </c>
      <c r="F2" s="18" t="s">
        <v>316</v>
      </c>
      <c r="G2" s="35" t="s">
        <v>144</v>
      </c>
    </row>
    <row r="3" spans="1:7" ht="45" x14ac:dyDescent="0.25">
      <c r="A3" t="s">
        <v>317</v>
      </c>
      <c r="B3" t="s">
        <v>318</v>
      </c>
      <c r="D3" s="18" t="s">
        <v>314</v>
      </c>
      <c r="E3" s="18" t="s">
        <v>315</v>
      </c>
      <c r="F3" s="18" t="s">
        <v>319</v>
      </c>
      <c r="G3" s="35" t="s">
        <v>144</v>
      </c>
    </row>
    <row r="4" spans="1:7" ht="45" x14ac:dyDescent="0.25">
      <c r="A4" t="s">
        <v>320</v>
      </c>
      <c r="D4" s="18" t="s">
        <v>321</v>
      </c>
      <c r="E4" s="18" t="s">
        <v>322</v>
      </c>
      <c r="F4" s="18" t="s">
        <v>323</v>
      </c>
      <c r="G4" s="19" t="s">
        <v>67</v>
      </c>
    </row>
    <row r="5" spans="1:7" ht="60" x14ac:dyDescent="0.25">
      <c r="A5" t="s">
        <v>324</v>
      </c>
      <c r="B5" t="s">
        <v>325</v>
      </c>
      <c r="D5" s="18" t="s">
        <v>326</v>
      </c>
      <c r="E5" s="18" t="s">
        <v>327</v>
      </c>
      <c r="F5" s="18" t="s">
        <v>328</v>
      </c>
      <c r="G5" s="19" t="s">
        <v>67</v>
      </c>
    </row>
    <row r="6" spans="1:7" ht="30" x14ac:dyDescent="0.25">
      <c r="A6" t="s">
        <v>243</v>
      </c>
      <c r="D6" s="18" t="s">
        <v>329</v>
      </c>
      <c r="F6" s="18" t="s">
        <v>330</v>
      </c>
      <c r="G6" s="19" t="s">
        <v>67</v>
      </c>
    </row>
    <row r="7" spans="1:7" ht="60" x14ac:dyDescent="0.25">
      <c r="A7" t="s">
        <v>331</v>
      </c>
      <c r="D7" s="18" t="s">
        <v>332</v>
      </c>
      <c r="F7" s="18" t="s">
        <v>333</v>
      </c>
      <c r="G7" s="19" t="s">
        <v>67</v>
      </c>
    </row>
    <row r="9" spans="1:7" x14ac:dyDescent="0.25">
      <c r="B9" s="19" t="s">
        <v>67</v>
      </c>
      <c r="C9">
        <f t="shared" ref="C9:C14" si="0">COUNTIF($G$2:$G$7,$B9)</f>
        <v>4</v>
      </c>
    </row>
    <row r="10" spans="1:7" x14ac:dyDescent="0.25">
      <c r="B10" s="20" t="s">
        <v>91</v>
      </c>
      <c r="C10">
        <f t="shared" si="0"/>
        <v>0</v>
      </c>
    </row>
    <row r="11" spans="1:7" x14ac:dyDescent="0.25">
      <c r="B11" s="21" t="s">
        <v>114</v>
      </c>
      <c r="C11">
        <f t="shared" si="0"/>
        <v>0</v>
      </c>
    </row>
    <row r="12" spans="1:7" x14ac:dyDescent="0.25">
      <c r="B12" s="23" t="s">
        <v>58</v>
      </c>
      <c r="C12">
        <f t="shared" si="0"/>
        <v>0</v>
      </c>
    </row>
    <row r="13" spans="1:7" x14ac:dyDescent="0.25">
      <c r="B13" s="35" t="s">
        <v>144</v>
      </c>
      <c r="C13">
        <f t="shared" si="0"/>
        <v>2</v>
      </c>
    </row>
    <row r="14" spans="1:7" x14ac:dyDescent="0.25">
      <c r="B14" s="22" t="s">
        <v>63</v>
      </c>
      <c r="C14">
        <f t="shared" si="0"/>
        <v>0</v>
      </c>
    </row>
    <row r="15" spans="1:7" x14ac:dyDescent="0.25">
      <c r="B15" t="s">
        <v>307</v>
      </c>
      <c r="C15">
        <f>SUM(C9:C14)</f>
        <v>6</v>
      </c>
    </row>
    <row r="17" spans="2:3" x14ac:dyDescent="0.25">
      <c r="B17" t="s">
        <v>308</v>
      </c>
      <c r="C17">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40DC-00E6-4B94-BA0F-BE40F8EB74F8}">
  <dimension ref="A1:G15"/>
  <sheetViews>
    <sheetView workbookViewId="0"/>
  </sheetViews>
  <sheetFormatPr defaultRowHeight="15" x14ac:dyDescent="0.25"/>
  <cols>
    <col min="1" max="1" width="16.28515625" bestFit="1" customWidth="1"/>
    <col min="2" max="2" width="18.85546875" bestFit="1" customWidth="1"/>
    <col min="3" max="3" width="15.28515625" bestFit="1" customWidth="1"/>
    <col min="4" max="4" width="82.5703125" style="18" bestFit="1" customWidth="1"/>
    <col min="5" max="5" width="35.7109375" bestFit="1" customWidth="1"/>
    <col min="6" max="6" width="66.5703125" style="18" bestFit="1" customWidth="1"/>
    <col min="7" max="7" width="12" customWidth="1"/>
  </cols>
  <sheetData>
    <row r="1" spans="1:7" x14ac:dyDescent="0.25">
      <c r="A1" s="1" t="s">
        <v>44</v>
      </c>
      <c r="B1" s="1" t="s">
        <v>309</v>
      </c>
      <c r="C1" s="1" t="s">
        <v>47</v>
      </c>
      <c r="D1" s="17" t="s">
        <v>310</v>
      </c>
      <c r="E1" s="17" t="s">
        <v>311</v>
      </c>
      <c r="F1" s="17" t="s">
        <v>312</v>
      </c>
      <c r="G1" s="1" t="s">
        <v>52</v>
      </c>
    </row>
    <row r="2" spans="1:7" ht="30" x14ac:dyDescent="0.25">
      <c r="B2" t="s">
        <v>334</v>
      </c>
      <c r="C2" t="s">
        <v>335</v>
      </c>
      <c r="D2" s="18" t="s">
        <v>336</v>
      </c>
      <c r="E2" t="s">
        <v>337</v>
      </c>
      <c r="F2" s="18" t="s">
        <v>338</v>
      </c>
      <c r="G2" s="20" t="s">
        <v>91</v>
      </c>
    </row>
    <row r="3" spans="1:7" ht="30" x14ac:dyDescent="0.25">
      <c r="B3" t="s">
        <v>339</v>
      </c>
      <c r="C3" t="s">
        <v>340</v>
      </c>
      <c r="D3" s="18" t="s">
        <v>341</v>
      </c>
      <c r="E3" t="s">
        <v>342</v>
      </c>
      <c r="F3" s="18" t="s">
        <v>343</v>
      </c>
      <c r="G3" s="20" t="s">
        <v>91</v>
      </c>
    </row>
    <row r="4" spans="1:7" ht="60" x14ac:dyDescent="0.25">
      <c r="B4" t="s">
        <v>344</v>
      </c>
      <c r="C4" t="s">
        <v>345</v>
      </c>
      <c r="D4" s="18" t="s">
        <v>346</v>
      </c>
      <c r="E4" t="s">
        <v>347</v>
      </c>
      <c r="F4" s="18" t="s">
        <v>348</v>
      </c>
      <c r="G4" s="21" t="s">
        <v>114</v>
      </c>
    </row>
    <row r="5" spans="1:7" x14ac:dyDescent="0.25">
      <c r="B5" t="s">
        <v>349</v>
      </c>
      <c r="C5" t="s">
        <v>350</v>
      </c>
      <c r="D5" s="18" t="s">
        <v>351</v>
      </c>
      <c r="E5" t="s">
        <v>337</v>
      </c>
      <c r="F5" s="18" t="s">
        <v>352</v>
      </c>
      <c r="G5" s="21" t="s">
        <v>114</v>
      </c>
    </row>
    <row r="7" spans="1:7" x14ac:dyDescent="0.25">
      <c r="B7" s="19" t="s">
        <v>67</v>
      </c>
      <c r="C7">
        <f t="shared" ref="C7:C12" si="0">COUNTIF($G$2:$G$5,$B7)</f>
        <v>0</v>
      </c>
    </row>
    <row r="8" spans="1:7" x14ac:dyDescent="0.25">
      <c r="B8" s="20" t="s">
        <v>91</v>
      </c>
      <c r="C8">
        <f t="shared" si="0"/>
        <v>2</v>
      </c>
    </row>
    <row r="9" spans="1:7" x14ac:dyDescent="0.25">
      <c r="B9" s="21" t="s">
        <v>114</v>
      </c>
      <c r="C9">
        <f t="shared" si="0"/>
        <v>2</v>
      </c>
    </row>
    <row r="10" spans="1:7" x14ac:dyDescent="0.25">
      <c r="B10" s="23" t="s">
        <v>58</v>
      </c>
      <c r="C10">
        <f t="shared" si="0"/>
        <v>0</v>
      </c>
    </row>
    <row r="11" spans="1:7" x14ac:dyDescent="0.25">
      <c r="B11" s="35" t="s">
        <v>144</v>
      </c>
      <c r="C11">
        <f t="shared" si="0"/>
        <v>0</v>
      </c>
    </row>
    <row r="12" spans="1:7" x14ac:dyDescent="0.25">
      <c r="B12" s="22" t="s">
        <v>63</v>
      </c>
      <c r="C12">
        <f t="shared" si="0"/>
        <v>0</v>
      </c>
    </row>
    <row r="13" spans="1:7" x14ac:dyDescent="0.25">
      <c r="B13" t="s">
        <v>307</v>
      </c>
      <c r="C13">
        <f>SUM(C7:C12)</f>
        <v>4</v>
      </c>
    </row>
    <row r="15" spans="1:7" x14ac:dyDescent="0.25">
      <c r="B15" t="s">
        <v>308</v>
      </c>
      <c r="C15">
        <v>989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793CE12FD2CF4F99F6E5A268C0A899" ma:contentTypeVersion="12" ma:contentTypeDescription="Create a new document." ma:contentTypeScope="" ma:versionID="01c68879a9480fde06c6aaceb66fc456">
  <xsd:schema xmlns:xsd="http://www.w3.org/2001/XMLSchema" xmlns:xs="http://www.w3.org/2001/XMLSchema" xmlns:p="http://schemas.microsoft.com/office/2006/metadata/properties" xmlns:ns2="81bc7420-6770-4243-b2ff-e5d1cbadedb0" xmlns:ns3="1d8948f1-3e42-42e9-97b5-2e4cbb58edb3" targetNamespace="http://schemas.microsoft.com/office/2006/metadata/properties" ma:root="true" ma:fieldsID="37ecf27cb1caa2dd051523d1a70e9762" ns2:_="" ns3:_="">
    <xsd:import namespace="81bc7420-6770-4243-b2ff-e5d1cbadedb0"/>
    <xsd:import namespace="1d8948f1-3e42-42e9-97b5-2e4cbb58ed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c7420-6770-4243-b2ff-e5d1cbade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948f1-3e42-42e9-97b5-2e4cbb58edb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548893-7FC1-4833-A805-9487564AAA04}">
  <ds:schemaRefs>
    <ds:schemaRef ds:uri="http://schemas.microsoft.com/sharepoint/v3/contenttype/forms"/>
  </ds:schemaRefs>
</ds:datastoreItem>
</file>

<file path=customXml/itemProps2.xml><?xml version="1.0" encoding="utf-8"?>
<ds:datastoreItem xmlns:ds="http://schemas.openxmlformats.org/officeDocument/2006/customXml" ds:itemID="{587ABE40-071B-46CA-91BB-40F2DEDDC9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c7420-6770-4243-b2ff-e5d1cbadedb0"/>
    <ds:schemaRef ds:uri="1d8948f1-3e42-42e9-97b5-2e4cbb58e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6BD891-C29B-471D-8989-8E87DECD1E87}">
  <ds:schemaRefs>
    <ds:schemaRef ds:uri="http://schemas.openxmlformats.org/package/2006/metadata/core-properties"/>
    <ds:schemaRef ds:uri="http://purl.org/dc/terms/"/>
    <ds:schemaRef ds:uri="http://purl.org/dc/elements/1.1/"/>
    <ds:schemaRef ds:uri="81bc7420-6770-4243-b2ff-e5d1cbadedb0"/>
    <ds:schemaRef ds:uri="http://purl.org/dc/dcmitype/"/>
    <ds:schemaRef ds:uri="http://schemas.microsoft.com/office/2006/metadata/properties"/>
    <ds:schemaRef ds:uri="http://schemas.microsoft.com/office/2006/documentManagement/types"/>
    <ds:schemaRef ds:uri="http://www.w3.org/XML/1998/namespace"/>
    <ds:schemaRef ds:uri="1d8948f1-3e42-42e9-97b5-2e4cbb58edb3"/>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Graphs</vt:lpstr>
      <vt:lpstr>Feature Gaps</vt:lpstr>
      <vt:lpstr>Attribute Gaps</vt:lpstr>
      <vt:lpstr>Value Gaps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Greg Peele</cp:lastModifiedBy>
  <cp:revision/>
  <dcterms:created xsi:type="dcterms:W3CDTF">2019-10-04T16:18:30Z</dcterms:created>
  <dcterms:modified xsi:type="dcterms:W3CDTF">2019-10-23T23:52:46Z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0x010100B1793CE12FD2CF4F99F6E5A268C0A899</vt:lpwstr>
  </property>
</Properties>
</file>