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TA PROY" sheetId="1" r:id="rId4"/>
    <sheet state="visible" name="GYM PROY" sheetId="2" r:id="rId5"/>
    <sheet state="visible" name="CAMARAS-TECNO- PROY" sheetId="3" r:id="rId6"/>
    <sheet state="visible" name="FASE 2 INTERVEN-PROY" sheetId="4" r:id="rId7"/>
    <sheet state="visible" name="SONIDO Y TV PROY" sheetId="5" r:id="rId8"/>
    <sheet state="visible" name="PUERTAS CORTAFUEGO PROY" sheetId="6" r:id="rId9"/>
    <sheet state="visible" name="VALOR CUOTA PROY" sheetId="7" r:id="rId10"/>
    <sheet state="hidden" name="Pelotas " sheetId="8" r:id="rId11"/>
    <sheet state="hidden" name="Mobiliario" sheetId="9" r:id="rId12"/>
    <sheet state="hidden" name="Biometrico" sheetId="10" r:id="rId13"/>
    <sheet state="hidden" name="QR Acrilicos" sheetId="11" r:id="rId14"/>
    <sheet state="hidden" name="SG-SST" sheetId="12" r:id="rId15"/>
    <sheet state="hidden" name="Extintores" sheetId="13" r:id="rId16"/>
  </sheets>
  <definedNames/>
  <calcPr/>
  <extLst>
    <ext uri="GoogleSheetsCustomDataVersion2">
      <go:sheetsCustomData xmlns:go="http://customooxmlschemas.google.com/" r:id="rId17" roundtripDataChecksum="t/f6zZSshHQKpZ9jrlB1J2dS4dpiSvQRXdex7oT1esI="/>
    </ext>
  </extLst>
</workbook>
</file>

<file path=xl/sharedStrings.xml><?xml version="1.0" encoding="utf-8"?>
<sst xmlns="http://schemas.openxmlformats.org/spreadsheetml/2006/main" count="268" uniqueCount="175">
  <si>
    <t>Proyecto</t>
  </si>
  <si>
    <t>Proveedor</t>
  </si>
  <si>
    <t>Descripción</t>
  </si>
  <si>
    <t>Tecnología / Material</t>
  </si>
  <si>
    <t xml:space="preserve">Cantidad </t>
  </si>
  <si>
    <t>Espesor</t>
  </si>
  <si>
    <t>Incluye instalación</t>
  </si>
  <si>
    <t>Garantía manta</t>
  </si>
  <si>
    <t>Garantía enrollador</t>
  </si>
  <si>
    <t>Tiempo de entrega</t>
  </si>
  <si>
    <t>Forma de pago</t>
  </si>
  <si>
    <t>Total a pagar con  IVA</t>
  </si>
  <si>
    <t>COTIZACIÒN</t>
  </si>
  <si>
    <t>Manta Termica</t>
  </si>
  <si>
    <t>Visioners S.A.S</t>
  </si>
  <si>
    <t>manta termica Piscina 22x 7.10m</t>
  </si>
  <si>
    <t>Manta térmica flotante de última generación Geobubble TM modelo Azul Claro</t>
  </si>
  <si>
    <t>500 micras</t>
  </si>
  <si>
    <t>Sí</t>
  </si>
  <si>
    <t>18 meses</t>
  </si>
  <si>
    <t>12 meses</t>
  </si>
  <si>
    <t>3 a 4 semanas</t>
  </si>
  <si>
    <t>60% anticipo / 40% contra entrega</t>
  </si>
  <si>
    <t>..\..\..\..\OneDrive\Documentos\ICONIK68\PROYECTOS 2026\MANTA TERMICA\88 03 26 Manta Iconik 68 modelo RaeGuard.pdf</t>
  </si>
  <si>
    <t>Enrrollador VS-M acero inoxidable</t>
  </si>
  <si>
    <t>VS-M acero inoxidable</t>
  </si>
  <si>
    <t>cubierta reflectiva de almacenamiento</t>
  </si>
  <si>
    <t>No especifica</t>
  </si>
  <si>
    <t xml:space="preserve">Cotización equipos zona fitness </t>
  </si>
  <si>
    <t>Unidades cotizadas</t>
  </si>
  <si>
    <t>Garantía</t>
  </si>
  <si>
    <t>Valor total</t>
  </si>
  <si>
    <t>Enlace cotización</t>
  </si>
  <si>
    <t>ING FIT</t>
  </si>
  <si>
    <t>Discos olimpicos encorchados</t>
  </si>
  <si>
    <t>Si</t>
  </si>
  <si>
    <t>1 año</t>
  </si>
  <si>
    <t>15 dias</t>
  </si>
  <si>
    <t>80% iniciando y 20% entregado</t>
  </si>
  <si>
    <t>Juegos de barras olimpicas</t>
  </si>
  <si>
    <t>soporto RACK para sentadilla libre profesional</t>
  </si>
  <si>
    <t>RACK horizonrtal de 3 niveles para mancuernas</t>
  </si>
  <si>
    <t>flexión de pierna sentado</t>
  </si>
  <si>
    <t xml:space="preserve">multiestación SMITH </t>
  </si>
  <si>
    <t>cajón pliometrico</t>
  </si>
  <si>
    <t>..\..\..\..\OneDrive\Documentos\ICONIK68\PROYECTOS 2026\GYM\COTIZACION EQUIPOS Y EDECUCIONES.pdf</t>
  </si>
  <si>
    <t>step para ejercicios</t>
  </si>
  <si>
    <t>RACK para adaptaciones</t>
  </si>
  <si>
    <t>prensa para npiernas inclinadas 45°</t>
  </si>
  <si>
    <t>banco multiposición</t>
  </si>
  <si>
    <t>banco utilitario espaldar fijo</t>
  </si>
  <si>
    <t>macuerna hexagonal encauchetada</t>
  </si>
  <si>
    <t xml:space="preserve">Soporte para sentadillas </t>
  </si>
  <si>
    <t>RACK soporte vertical</t>
  </si>
  <si>
    <t>tapete x unidades  rompe cabeza</t>
  </si>
  <si>
    <t>tapete x unidades  rompe cabeza con chispas de color</t>
  </si>
  <si>
    <t>soporte de balones</t>
  </si>
  <si>
    <t>bola fitball de gimnasia</t>
  </si>
  <si>
    <t>soporte para TRX en cada tuberia</t>
  </si>
  <si>
    <t>TRX bandas suspensión</t>
  </si>
  <si>
    <t xml:space="preserve">TOTAL </t>
  </si>
  <si>
    <t>Descripciòn</t>
  </si>
  <si>
    <t xml:space="preserve">Valor Total </t>
  </si>
  <si>
    <t xml:space="preserve">Enlace Cotizaciones </t>
  </si>
  <si>
    <t>TECNOLOGIA</t>
  </si>
  <si>
    <t>SEGURIDAD GESTIÒN</t>
  </si>
  <si>
    <t>Central de monitoreo, CCTV sotanos 1 y 2, CCTV plazoleta piso 1, CCTV areas comunes, CCTV por pisos, Cerca electrico</t>
  </si>
  <si>
    <t>..\..\..\..\OneDrive\Documentos\ICONIK68\PROYECTOS 2026\TECNOLOGIA\PROYECTO ICONIK 68 TOTAL MARZO 12 2026.jpg</t>
  </si>
  <si>
    <t>Frente de seguridad, alarma cominitaria en el sector</t>
  </si>
  <si>
    <t>Contrato</t>
  </si>
  <si>
    <t xml:space="preserve">ETAPA 2 </t>
  </si>
  <si>
    <t>CONSTRUCCITY</t>
  </si>
  <si>
    <t xml:space="preserve">Zonas y bienes Comunes
Esenciales
(Esto se encuentra en el
Reglamento de propiedad
horizontal)
 Estructura
 Losas
 Circulaciones
 Ascensores
 Escaleras
 Fachadas
 Tanques Elevados
 Centro de medición Eléctrico
 Centro de medición de Gas
 Centro de medición de Acueducto
 Ductos y red de Internet y Televisión
 Ductos y red de Citofonía
Zonas y bienes comunes
No Esenciales de la zona
Residencial.
 ZONAS COMUNALES
 ZONA CO-WORKING
 CANCHA DE SQUASH (UBICADA EN EL SOTANO 2)
 DOS TERRAZAS CON BBQ
 SALON DE RECREACION INFANTIL
 GIMNASIO BIOSALUDABLE AL AIRE LIBRE
 JUEGOS INFANTILES CON TRICICLODROMO
 SENDERO DE TROTE
 SALON SOCIAL 1 Y 2
 BICICLETERO 1, 2 Y 3
 ZONAS ADMINISTRATIVAS Y DE SOPORTE
 CUARTO DE TRABAJADORES
 SHUT DE BASURAS Y POCETA EN CADA PISO DE CADA
TORRE
 CUARTO GENERAL DE BASURAS EN CADA TORRE
 MALACATE
 ZONAS VERDES Y CIRCULACIONES
 ACCESO VEHICULAR Y PEATONAL A LA
URBANIZACIÓN
NOTA: Si para la fecha de la ejecución de la Etapa 1la constructora ha avanzado
en la entrega de otras zonas comunes, estas se deben auditar en el transcurso
de esta etapa.
 Cubiertas
 Parqueaderos
 Baños zonas comunes
 Redes de servicios públicos
 Equipo de bombeo
 Planta eléctrica
 Subestación Eléctrica
 Red contra incendios
 Equipo de ventilación y extracción
 Hall de acceso zonas comunes
 Shut de Basuras
 Cuarto general de basuras
 Acceso peatonal y vehicular
 Tanques subterráneos
 Tanques Elevados
 Centro de medición Eléctrico
 Centro de medición de Gas
 Centro de medición de Acueducto
 Ductos y red de Internet y Televisión
 Ductos y red de Citofonía
Zonas y bienes comunes
No Esenciales
 ZONAS COMUNALES
 SALA LOUNGE
 CANCHA MULTIPLE
 ZONA DE RECREACION CANINA
 CAFETERIA
 HUERTA
 ZONA PARA BAÑO DE MASCOTAS
 SPA CON SAUNA, TURCO Y JACUZZI
 UNA TERRAZA CON BBQ
 GIMNASIO CON SALON DE CROSSFIT, SPINNING,
AEROBICOS Y MAQUINAS FUNCINALES
 LAVANDERIA
 TEATRINO
 SALON DE ACTIVIDADES
 SALON DE JUEGOS Y VIDEO JUEGOS
 PISCINA CLIMATIZADA PARA ADULTOS
 PISCINA CLIMATIZADA PARA NIÑOS
 ZONAS ADMINISTRATIVAS Y DE SOPORTE
 CUARTO DE MONITOREO DE CAMARAS CCTV
 LOBBY CLUB HOUSE
 OFICINA DE ADMINISTRACIÓN
 CUARTO GENERAL DE BASURAS TORRE 4
 SHUT DE BASURAS Y POCETA EN CADA PISO DE LA
TORRE 4
 ZONAS VERDES Y CIRCULACIONES </t>
  </si>
  <si>
    <t>INTERVENTORIA\25.12.09.ContratoRZC.Iconik68 (2).pdf</t>
  </si>
  <si>
    <t>Cantidad</t>
  </si>
  <si>
    <t>AMENIDADES</t>
  </si>
  <si>
    <t>KTRONIX</t>
  </si>
  <si>
    <t>https://www.ktronix.com/tv-samsung-55-pulgadas-1397-cm-55q7f-4k-uhd-qled-smart-tv/p/8806097146728</t>
  </si>
  <si>
    <t>https://www.ktronix.com/minicomponente-lg-xboom-rnc9-1800-watts-negro-torre-sonido/p/8806091958914</t>
  </si>
  <si>
    <t>PUERTAS CORTA FUEGOS</t>
  </si>
  <si>
    <t>SOLUCIONA SU PROYECTO SAS</t>
  </si>
  <si>
    <t>PUERTAS CORTA FUEGO\Presupuesto - S07013 AGRUPACIÓN DE LOTES URBANIZACION ICONIK 68 ABR 6-026.pdf</t>
  </si>
  <si>
    <t>MANO DE OBRA</t>
  </si>
  <si>
    <t>CONSTRUINSTALACIONES Y ACABADOS YM SAS</t>
  </si>
  <si>
    <t>INSTALACIÒN</t>
  </si>
  <si>
    <t>TOTAL</t>
  </si>
  <si>
    <t>PROYECTO</t>
  </si>
  <si>
    <t xml:space="preserve">VALOR </t>
  </si>
  <si>
    <t>MANTA TERMICA</t>
  </si>
  <si>
    <t>ELEMENTOS GYM</t>
  </si>
  <si>
    <t>TECNOLOGIA-CAMARAS</t>
  </si>
  <si>
    <t>FASE 2 INTERVENTORIA</t>
  </si>
  <si>
    <t>SONIDO Y TV AMENIDADES</t>
  </si>
  <si>
    <t>PUERTAS CORTA FUEGO</t>
  </si>
  <si>
    <t>CARGADORES</t>
  </si>
  <si>
    <t>INMUEBLES</t>
  </si>
  <si>
    <t>VALOR PROMEDIO DE CUOTA</t>
  </si>
  <si>
    <t>Cotizacion pelotas zona kids Club House</t>
  </si>
  <si>
    <t>Valor unidad</t>
  </si>
  <si>
    <t>Costo Total con IVA + Envio</t>
  </si>
  <si>
    <t>INFLAPAS SAS</t>
  </si>
  <si>
    <t>50% anticipo y 50% en la entrtetga</t>
  </si>
  <si>
    <t>https://acrobat.adobe.com/id/urn:aaid:sc:US:7463a354-5991-4f01-9a1d-d60dc45cd686</t>
  </si>
  <si>
    <t>Cotizacion mobiliario Club House</t>
  </si>
  <si>
    <t>Costo Total sin IVA</t>
  </si>
  <si>
    <t>Industrias cruz</t>
  </si>
  <si>
    <t>[11347002000] BANCA VESTIER CLASSIC 150                    • Estructura: Base en tubo redondo Cold Rolled, pintura electrostática.                                                                     • Acabados: Superficie elaborada en madera lacada.        • Dimensiones: Alto: 50 cm. - Ancho: 150 cm. - Fondo: 45 cm.</t>
  </si>
  <si>
    <t>16 días hábiles</t>
  </si>
  <si>
    <t>contado</t>
  </si>
  <si>
    <t>https://acrobat.adobe.com/id/urn:aaid:sc:US:a68f5066-b7db-405c-a8e1-da0c05adbab3</t>
  </si>
  <si>
    <t>[11347002000] BANCA VESTIER CLASSIC 200                    • Estructura: Base en tubo redondo Cold Rolled, pintura electrostática.                                                                     • Acabados: Superficie elaborada en madera lacada.        • Dimensiones: Alto: 50 cm. - Ancho: 200 cm. - Fondo: 45 cm.</t>
  </si>
  <si>
    <t>Cotizacion Sistema de ingreso Biometrico Club House</t>
  </si>
  <si>
    <t xml:space="preserve">Tecnología </t>
  </si>
  <si>
    <t xml:space="preserve">Costo Total con IVA </t>
  </si>
  <si>
    <t>ELECTROCAM</t>
  </si>
  <si>
    <t>SpeedFace V3L (Ficha tecnica en la siguiente pagina)</t>
  </si>
  <si>
    <t>https://drive.google.com/file/d/1_NcSjyGl8N2xNJuU8M2iYmFeaLeLw-EC/view?usp=sharing</t>
  </si>
  <si>
    <t>Cableado y accesorios para la instalación</t>
  </si>
  <si>
    <t>Instalación de controles de acceso y configuración</t>
  </si>
  <si>
    <t>SOLO SOLUCIONES BG</t>
  </si>
  <si>
    <t>Control de Acceso Biometrico Speed Face V3L</t>
  </si>
  <si>
    <t>https://acrobat.adobe.com/id/urn:aaid:sc:US:ab23141f-5ef5-4a32-8ada-f060ea0ac10e</t>
  </si>
  <si>
    <t>Suministro e Instalacion de cableado, accesorios de fijacion y Configuracion general de equipos</t>
  </si>
  <si>
    <t>Incluye Induccion de uso a personal</t>
  </si>
  <si>
    <t>Cotizacion QR en acrilico (Encuestas) por Amenidad Club House</t>
  </si>
  <si>
    <t>Empresa</t>
  </si>
  <si>
    <t>Descripcion</t>
  </si>
  <si>
    <t>Incluye Instalación</t>
  </si>
  <si>
    <t>Incluye Diseño</t>
  </si>
  <si>
    <t>Unidades Cotizadas</t>
  </si>
  <si>
    <t xml:space="preserve">Valor unidad </t>
  </si>
  <si>
    <t xml:space="preserve">TOTAL con IVA </t>
  </si>
  <si>
    <t>AUTOFIL SAS</t>
  </si>
  <si>
    <t>Piezas en acrilico según diseño medidas 15 x 15 cm, Impresión dodigo QR con diseño según imagen enviada</t>
  </si>
  <si>
    <t>NO</t>
  </si>
  <si>
    <t>Defectos de fabrica</t>
  </si>
  <si>
    <t>1 semana</t>
  </si>
  <si>
    <t>50% al iniciar y 50% al finalizar</t>
  </si>
  <si>
    <t>$30,000 + IVA</t>
  </si>
  <si>
    <t>https://acrobat.adobe.com/id/urn:aaid:sc:US:0483382b-7877-4b2b-ae1a-c4be7c2e0029</t>
  </si>
  <si>
    <t>DISE ACRIL</t>
  </si>
  <si>
    <t>cuadros en acrilico cristas 4 mm de 15x15 cm con impresión digital en espejo</t>
  </si>
  <si>
    <t>3 días habiles</t>
  </si>
  <si>
    <t>https://acrobat.adobe.com/id/urn:aaid:sc:us:f5c6296b-0949-4713-8f74-6e0b48d68069</t>
  </si>
  <si>
    <t>ACRIYA SAS</t>
  </si>
  <si>
    <t>VENTA ACRILICO 3mm con impresión digital en espejo medidas. 15*15</t>
  </si>
  <si>
    <t>SI</t>
  </si>
  <si>
    <t xml:space="preserve">12 meses por defectos de fabrica </t>
  </si>
  <si>
    <t>4 días</t>
  </si>
  <si>
    <t>$16,000 + IVA</t>
  </si>
  <si>
    <t>https://publicview.siigo.com/#/quotation/ACRIYASAS?data=7Yi1CEj7I7Uaux%2fdwubgWZBXRZ9sQyg7fquGK3k%2fGKrN0gbS4M30KsDJA8z5cl7jUZVXLL%2f8meOLVmNBCdY25g%3d%3d</t>
  </si>
  <si>
    <t>Aprobado</t>
  </si>
  <si>
    <t>Servicios tecnicos / edicion de archivo.</t>
  </si>
  <si>
    <t>Total a Pagar</t>
  </si>
  <si>
    <t>Descripción de la propuesta</t>
  </si>
  <si>
    <t>Entregables Propuesta</t>
  </si>
  <si>
    <t>Beneficios clave Propuesta</t>
  </si>
  <si>
    <t>STRATEGIC SYSTEMS S.A.S</t>
  </si>
  <si>
    <t>Garantizar el funcionamineto continuo, cumplimiento legal y mejora permanente del SG-SST de la coopropiedad, enfocado en la gestión de personal propio, contratistas y riesgos en zonas comunes. Mediante un acompañamiento técnico permanente durante 12 meses.</t>
  </si>
  <si>
    <t>Enlace de cotización</t>
  </si>
  <si>
    <t>Condiciones comerciales</t>
  </si>
  <si>
    <t>https://acrobat.adobe.com/id/urn:aaid:sc:US:84330cc3-479d-48bc-b99a-c29864910511</t>
  </si>
  <si>
    <t>Duración</t>
  </si>
  <si>
    <t>Valor de la Inversión</t>
  </si>
  <si>
    <t>Forma de Pago</t>
  </si>
  <si>
    <t>12 Meses</t>
  </si>
  <si>
    <t>$4,800,000 + IVA</t>
  </si>
  <si>
    <t>$400,000 mensual + IVA</t>
  </si>
  <si>
    <t>Cotizacion Extintores Club House</t>
  </si>
  <si>
    <t xml:space="preserve"> Total unidad con IVA </t>
  </si>
  <si>
    <t>Total a Pagar con IVA</t>
  </si>
  <si>
    <t>CAMELL EXTINTORES LTDA</t>
  </si>
  <si>
    <r>
      <rPr>
        <rFont val="Aptos Narrow"/>
        <color theme="1"/>
        <sz val="11.0"/>
      </rPr>
      <t xml:space="preserve">EXTINTOR GAS CARBONICO DE CLASE BC Y AGENTE EXPULSOR DE NITROGENO CON SU RESPECTIVA SEÑAL Y SOPORTE A LA PARED </t>
    </r>
    <r>
      <rPr>
        <rFont val="Aptos Narrow"/>
        <b/>
        <color theme="1"/>
        <sz val="11.0"/>
      </rPr>
      <t>5LBS</t>
    </r>
  </si>
  <si>
    <t>https://drive.google.com/file/d/1uH-Erq3YoYrDpTS5Qh_pvrJyjo1IzX-o/view?usp=sharing</t>
  </si>
  <si>
    <r>
      <rPr>
        <rFont val="Aptos Narrow"/>
        <color theme="1"/>
        <sz val="11.0"/>
      </rPr>
      <t xml:space="preserve">EXTINTOR MULTIPROPOSITO DE CLASE ABC Y AGENTE EXPULSOR DE NITROGENO CON SU RESPECTIVA SEÑAL Y SOPORTE PARED </t>
    </r>
    <r>
      <rPr>
        <rFont val="Aptos Narrow"/>
        <b/>
        <color theme="1"/>
        <sz val="11.0"/>
      </rPr>
      <t>10LBS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</si>
</sst>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\ #,##0"/>
    <numFmt numFmtId="165" formatCode="&quot;$&quot;\ #,##0;[Red]\-&quot;$&quot;\ #,##0"/>
    <numFmt numFmtId="166" formatCode="_-&quot;$&quot;\ * #,##0_-;\-&quot;$&quot;\ * #,##0_-;_-&quot;$&quot;\ * &quot;-&quot;??_-;_-@"/>
    <numFmt numFmtId="167" formatCode="_-[$$-240A]\ * #,##0_-;\-[$$-240A]\ * #,##0_-;_-[$$-240A]\ * &quot;-&quot;??_-;_-@"/>
    <numFmt numFmtId="168" formatCode="_-* #,##0.00_-;\-* #,##0.00_-;_-* &quot;-&quot;??_-;_-@"/>
    <numFmt numFmtId="169" formatCode="_-&quot;$&quot;\ * #,##0.00_-;\-&quot;$&quot;\ * #,##0.00_-;_-&quot;$&quot;\ * &quot;-&quot;??_-;_-@"/>
  </numFmts>
  <fonts count="36">
    <font>
      <sz val="11.0"/>
      <color theme="1"/>
      <name val="Aptos Narrow"/>
      <scheme val="minor"/>
    </font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u/>
      <sz val="11.0"/>
      <color theme="10"/>
      <name val="Aptos Narrow"/>
    </font>
    <font/>
    <font>
      <sz val="24.0"/>
      <color theme="1"/>
      <name val="Arial"/>
    </font>
    <font>
      <b/>
      <sz val="16.0"/>
      <color theme="1"/>
      <name val="Aptos Narrow"/>
    </font>
    <font>
      <sz val="12.0"/>
      <color theme="1"/>
      <name val="Arial"/>
    </font>
    <font>
      <u/>
      <sz val="12.0"/>
      <color theme="10"/>
      <name val="Arial"/>
    </font>
    <font>
      <u/>
      <sz val="12.0"/>
      <color theme="10"/>
      <name val="Arial"/>
    </font>
    <font>
      <sz val="11.0"/>
      <color theme="1"/>
      <name val="Aptos Narrow"/>
    </font>
    <font>
      <u/>
      <sz val="11.0"/>
      <color theme="10"/>
      <name val="Aptos Narrow"/>
    </font>
    <font>
      <sz val="12.0"/>
      <color rgb="FF222222"/>
      <name val="Arial"/>
    </font>
    <font>
      <b/>
      <sz val="14.0"/>
      <color theme="1"/>
      <name val="Arial"/>
    </font>
    <font>
      <u/>
      <sz val="12.0"/>
      <color theme="10"/>
      <name val="Arial"/>
    </font>
    <font>
      <u/>
      <sz val="11.0"/>
      <color theme="10"/>
      <name val="Aptos Narrow"/>
    </font>
    <font>
      <u/>
      <sz val="11.0"/>
      <color theme="10"/>
      <name val="Aptos Narrow"/>
    </font>
    <font>
      <u/>
      <sz val="11.0"/>
      <color theme="10"/>
      <name val="Aptos Narrow"/>
    </font>
    <font>
      <b/>
      <sz val="11.0"/>
      <color theme="1"/>
      <name val="Aptos Narrow"/>
    </font>
    <font>
      <sz val="16.0"/>
      <color theme="1"/>
      <name val="Aptos Narrow"/>
    </font>
    <font>
      <color theme="1"/>
      <name val="Aptos Narrow"/>
      <scheme val="minor"/>
    </font>
    <font>
      <b/>
      <sz val="14.0"/>
      <color theme="1"/>
      <name val="Aptos Narrow"/>
    </font>
    <font>
      <u/>
      <sz val="11.0"/>
      <color theme="10"/>
      <name val="Aptos Narrow"/>
    </font>
    <font>
      <sz val="12.0"/>
      <color theme="1"/>
      <name val="Calibri"/>
    </font>
    <font>
      <u/>
      <sz val="11.0"/>
      <color theme="10"/>
      <name val="Aptos Narrow"/>
    </font>
    <font>
      <u/>
      <sz val="11.0"/>
      <color theme="10"/>
      <name val="Aptos Narrow"/>
    </font>
    <font>
      <b/>
      <sz val="20.0"/>
      <color theme="1"/>
      <name val="Aptos Narrow"/>
    </font>
    <font>
      <u/>
      <sz val="11.0"/>
      <color theme="10"/>
      <name val="Aptos Narrow"/>
    </font>
    <font>
      <u/>
      <sz val="11.0"/>
      <color theme="10"/>
      <name val="Aptos Narrow"/>
    </font>
    <font>
      <u/>
      <sz val="11.0"/>
      <color theme="10"/>
      <name val="Aptos Narrow"/>
    </font>
    <font>
      <b/>
      <sz val="10.0"/>
      <color theme="1"/>
      <name val="Arial"/>
    </font>
    <font>
      <b/>
      <sz val="22.0"/>
      <color theme="1"/>
      <name val="Arial"/>
    </font>
    <font>
      <b/>
      <sz val="18.0"/>
      <color theme="1"/>
      <name val="Arial"/>
    </font>
    <font>
      <u/>
      <sz val="11.0"/>
      <color theme="10"/>
      <name val="Aptos Narrow"/>
    </font>
    <font>
      <u/>
      <sz val="11.0"/>
      <color theme="10"/>
      <name val="Aptos Narrow"/>
    </font>
  </fonts>
  <fills count="12">
    <fill>
      <patternFill patternType="none"/>
    </fill>
    <fill>
      <patternFill patternType="lightGray"/>
    </fill>
    <fill>
      <patternFill patternType="solid">
        <fgColor rgb="FFE49EDD"/>
        <bgColor rgb="FFE49EDD"/>
      </patternFill>
    </fill>
    <fill>
      <patternFill patternType="solid">
        <fgColor theme="0"/>
        <bgColor theme="0"/>
      </patternFill>
    </fill>
    <fill>
      <patternFill patternType="solid">
        <fgColor rgb="FFF1A983"/>
        <bgColor rgb="FFF1A983"/>
      </patternFill>
    </fill>
    <fill>
      <patternFill patternType="solid">
        <fgColor rgb="FFF6C6AC"/>
        <bgColor rgb="FFF6C6AC"/>
      </patternFill>
    </fill>
    <fill>
      <patternFill patternType="solid">
        <fgColor rgb="FF47D45A"/>
        <bgColor rgb="FF47D45A"/>
      </patternFill>
    </fill>
    <fill>
      <patternFill patternType="solid">
        <fgColor rgb="FF4D94D8"/>
        <bgColor rgb="FF4D94D8"/>
      </patternFill>
    </fill>
    <fill>
      <patternFill patternType="solid">
        <fgColor rgb="FFD76DCC"/>
        <bgColor rgb="FFD76DCC"/>
      </patternFill>
    </fill>
    <fill>
      <patternFill patternType="solid">
        <fgColor rgb="FFA6C9EB"/>
        <bgColor rgb="FFA6C9EB"/>
      </patternFill>
    </fill>
    <fill>
      <patternFill patternType="solid">
        <fgColor rgb="FF84E291"/>
        <bgColor rgb="FF84E291"/>
      </patternFill>
    </fill>
    <fill>
      <patternFill patternType="solid">
        <fgColor rgb="FF83CAEB"/>
        <bgColor rgb="FF83CAEB"/>
      </patternFill>
    </fill>
  </fills>
  <borders count="23">
    <border/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</border>
    <border>
      <left style="thin">
        <color rgb="FF000000"/>
      </left>
      <right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3" fillId="3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left" shrinkToFit="0" vertical="center" wrapText="1"/>
    </xf>
    <xf borderId="2" fillId="3" fontId="3" numFmtId="0" xfId="0" applyAlignment="1" applyBorder="1" applyFont="1">
      <alignment horizontal="center" shrinkToFit="0" vertical="center" wrapText="1"/>
    </xf>
    <xf borderId="2" fillId="3" fontId="3" numFmtId="164" xfId="0" applyAlignment="1" applyBorder="1" applyFont="1" applyNumberForma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4" fillId="0" fontId="5" numFmtId="0" xfId="0" applyBorder="1" applyFont="1"/>
    <xf borderId="3" fillId="3" fontId="3" numFmtId="0" xfId="0" applyAlignment="1" applyBorder="1" applyFont="1">
      <alignment shrinkToFit="0" vertical="center" wrapText="1"/>
    </xf>
    <xf borderId="5" fillId="0" fontId="5" numFmtId="0" xfId="0" applyBorder="1" applyFont="1"/>
    <xf borderId="6" fillId="4" fontId="6" numFmtId="0" xfId="0" applyAlignment="1" applyBorder="1" applyFill="1" applyFont="1">
      <alignment horizontal="center"/>
    </xf>
    <xf borderId="7" fillId="0" fontId="5" numFmtId="0" xfId="0" applyBorder="1" applyFont="1"/>
    <xf borderId="8" fillId="0" fontId="5" numFmtId="0" xfId="0" applyBorder="1" applyFont="1"/>
    <xf borderId="3" fillId="5" fontId="1" numFmtId="0" xfId="0" applyAlignment="1" applyBorder="1" applyFill="1" applyFon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0" fontId="8" numFmtId="165" xfId="0" applyBorder="1" applyFont="1" applyNumberFormat="1"/>
    <xf borderId="2" fillId="0" fontId="9" numFmtId="0" xfId="0" applyAlignment="1" applyBorder="1" applyFont="1">
      <alignment shrinkToFit="0" vertical="center" wrapText="1"/>
    </xf>
    <xf borderId="10" fillId="0" fontId="5" numFmtId="0" xfId="0" applyBorder="1" applyFont="1"/>
    <xf borderId="4" fillId="0" fontId="10" numFmtId="0" xfId="0" applyAlignment="1" applyBorder="1" applyFont="1">
      <alignment shrinkToFit="0" vertical="center" wrapText="1"/>
    </xf>
    <xf borderId="3" fillId="0" fontId="8" numFmtId="0" xfId="0" applyAlignment="1" applyBorder="1" applyFont="1">
      <alignment horizontal="center" vertical="center"/>
    </xf>
    <xf borderId="3" fillId="0" fontId="8" numFmtId="165" xfId="0" applyAlignment="1" applyBorder="1" applyFont="1" applyNumberFormat="1">
      <alignment horizontal="right" shrinkToFit="0" wrapText="1"/>
    </xf>
    <xf borderId="0" fillId="0" fontId="11" numFmtId="165" xfId="0" applyFont="1" applyNumberFormat="1"/>
    <xf borderId="0" fillId="0" fontId="12" numFmtId="0" xfId="0" applyAlignment="1" applyFont="1">
      <alignment horizontal="center"/>
    </xf>
    <xf borderId="3" fillId="0" fontId="8" numFmtId="166" xfId="0" applyAlignment="1" applyBorder="1" applyFont="1" applyNumberFormat="1">
      <alignment horizontal="right" shrinkToFit="0" vertical="center" wrapText="1"/>
    </xf>
    <xf borderId="3" fillId="0" fontId="13" numFmtId="166" xfId="0" applyAlignment="1" applyBorder="1" applyFont="1" applyNumberFormat="1">
      <alignment vertical="center"/>
    </xf>
    <xf borderId="11" fillId="4" fontId="14" numFmtId="0" xfId="0" applyAlignment="1" applyBorder="1" applyFont="1">
      <alignment horizontal="center"/>
    </xf>
    <xf borderId="3" fillId="4" fontId="14" numFmtId="165" xfId="0" applyBorder="1" applyFont="1" applyNumberFormat="1"/>
    <xf borderId="5" fillId="0" fontId="15" numFmtId="0" xfId="0" applyAlignment="1" applyBorder="1" applyFont="1">
      <alignment shrinkToFit="0" vertical="center" wrapText="1"/>
    </xf>
    <xf borderId="3" fillId="6" fontId="1" numFmtId="0" xfId="0" applyAlignment="1" applyBorder="1" applyFill="1" applyFont="1">
      <alignment horizontal="center" shrinkToFit="0" vertical="center" wrapText="1"/>
    </xf>
    <xf borderId="12" fillId="3" fontId="11" numFmtId="0" xfId="0" applyBorder="1" applyFont="1"/>
    <xf borderId="3" fillId="0" fontId="11" numFmtId="0" xfId="0" applyAlignment="1" applyBorder="1" applyFont="1">
      <alignment horizontal="center"/>
    </xf>
    <xf borderId="3" fillId="0" fontId="11" numFmtId="0" xfId="0" applyBorder="1" applyFont="1"/>
    <xf borderId="3" fillId="0" fontId="11" numFmtId="0" xfId="0" applyAlignment="1" applyBorder="1" applyFont="1">
      <alignment shrinkToFit="0" vertical="top" wrapText="1"/>
    </xf>
    <xf borderId="3" fillId="0" fontId="11" numFmtId="166" xfId="0" applyBorder="1" applyFont="1" applyNumberFormat="1"/>
    <xf borderId="3" fillId="0" fontId="16" numFmtId="0" xfId="0" applyAlignment="1" applyBorder="1" applyFont="1">
      <alignment horizontal="left" shrinkToFit="0" wrapText="1"/>
    </xf>
    <xf borderId="3" fillId="0" fontId="11" numFmtId="167" xfId="0" applyBorder="1" applyFont="1" applyNumberFormat="1"/>
    <xf borderId="0" fillId="0" fontId="11" numFmtId="166" xfId="0" applyFont="1" applyNumberFormat="1"/>
    <xf borderId="3" fillId="7" fontId="1" numFmtId="0" xfId="0" applyAlignment="1" applyBorder="1" applyFill="1" applyFont="1">
      <alignment horizontal="center" shrinkToFit="0" vertical="center" wrapText="1"/>
    </xf>
    <xf borderId="3" fillId="0" fontId="11" numFmtId="0" xfId="0" applyAlignment="1" applyBorder="1" applyFont="1">
      <alignment vertical="center"/>
    </xf>
    <xf borderId="3" fillId="0" fontId="11" numFmtId="0" xfId="0" applyAlignment="1" applyBorder="1" applyFont="1">
      <alignment horizontal="left" shrinkToFit="0" vertical="top" wrapText="1"/>
    </xf>
    <xf borderId="3" fillId="0" fontId="11" numFmtId="166" xfId="0" applyAlignment="1" applyBorder="1" applyFont="1" applyNumberFormat="1">
      <alignment horizontal="center" vertical="center"/>
    </xf>
    <xf borderId="3" fillId="0" fontId="17" numFmtId="0" xfId="0" applyAlignment="1" applyBorder="1" applyFont="1">
      <alignment horizontal="center" shrinkToFit="0" vertical="center" wrapText="1"/>
    </xf>
    <xf borderId="3" fillId="0" fontId="18" numFmtId="0" xfId="0" applyAlignment="1" applyBorder="1" applyFont="1">
      <alignment shrinkToFit="0" wrapText="1"/>
    </xf>
    <xf borderId="3" fillId="0" fontId="3" numFmtId="166" xfId="0" applyAlignment="1" applyBorder="1" applyFont="1" applyNumberFormat="1">
      <alignment horizontal="center" readingOrder="0"/>
    </xf>
    <xf borderId="3" fillId="8" fontId="1" numFmtId="0" xfId="0" applyAlignment="1" applyBorder="1" applyFill="1" applyFont="1">
      <alignment horizontal="center" shrinkToFit="0" vertical="center" wrapText="1"/>
    </xf>
    <xf borderId="3" fillId="0" fontId="11" numFmtId="0" xfId="0" applyAlignment="1" applyBorder="1" applyFont="1">
      <alignment horizontal="center" vertical="center"/>
    </xf>
    <xf borderId="3" fillId="0" fontId="11" numFmtId="166" xfId="0" applyAlignment="1" applyBorder="1" applyFont="1" applyNumberFormat="1">
      <alignment vertical="center"/>
    </xf>
    <xf borderId="3" fillId="0" fontId="11" numFmtId="0" xfId="0" applyAlignment="1" applyBorder="1" applyFont="1">
      <alignment shrinkToFit="0" wrapText="1"/>
    </xf>
    <xf borderId="3" fillId="8" fontId="19" numFmtId="0" xfId="0" applyAlignment="1" applyBorder="1" applyFont="1">
      <alignment horizontal="right"/>
    </xf>
    <xf borderId="3" fillId="8" fontId="19" numFmtId="166" xfId="0" applyBorder="1" applyFont="1" applyNumberFormat="1"/>
    <xf borderId="3" fillId="4" fontId="7" numFmtId="0" xfId="0" applyAlignment="1" applyBorder="1" applyFont="1">
      <alignment horizontal="center"/>
    </xf>
    <xf borderId="3" fillId="0" fontId="20" numFmtId="0" xfId="0" applyBorder="1" applyFont="1"/>
    <xf borderId="3" fillId="0" fontId="20" numFmtId="166" xfId="0" applyBorder="1" applyFont="1" applyNumberFormat="1"/>
    <xf borderId="3" fillId="4" fontId="7" numFmtId="166" xfId="0" applyAlignment="1" applyBorder="1" applyFont="1" applyNumberFormat="1">
      <alignment horizontal="center"/>
    </xf>
    <xf borderId="0" fillId="0" fontId="20" numFmtId="0" xfId="0" applyFont="1"/>
    <xf borderId="0" fillId="0" fontId="21" numFmtId="0" xfId="0" applyFont="1"/>
    <xf borderId="0" fillId="0" fontId="11" numFmtId="168" xfId="0" applyFont="1" applyNumberFormat="1"/>
    <xf borderId="6" fillId="9" fontId="6" numFmtId="0" xfId="0" applyAlignment="1" applyBorder="1" applyFill="1" applyFont="1">
      <alignment horizontal="center"/>
    </xf>
    <xf borderId="3" fillId="0" fontId="2" numFmtId="0" xfId="0" applyAlignment="1" applyBorder="1" applyFont="1">
      <alignment horizontal="center" shrinkToFit="0" vertical="center" wrapText="1"/>
    </xf>
    <xf borderId="3" fillId="0" fontId="22" numFmtId="0" xfId="0" applyAlignment="1" applyBorder="1" applyFont="1">
      <alignment shrinkToFit="0" vertical="center" wrapText="1"/>
    </xf>
    <xf borderId="3" fillId="0" fontId="11" numFmtId="0" xfId="0" applyAlignment="1" applyBorder="1" applyFont="1">
      <alignment horizontal="center" shrinkToFit="0" vertical="center" wrapText="1"/>
    </xf>
    <xf borderId="3" fillId="0" fontId="23" numFmtId="166" xfId="0" applyAlignment="1" applyBorder="1" applyFont="1" applyNumberFormat="1">
      <alignment shrinkToFit="0" vertical="center" wrapText="1"/>
    </xf>
    <xf borderId="3" fillId="0" fontId="1" numFmtId="0" xfId="0" applyAlignment="1" applyBorder="1" applyFont="1">
      <alignment horizontal="center" vertical="center"/>
    </xf>
    <xf borderId="3" fillId="0" fontId="24" numFmtId="0" xfId="0" applyAlignment="1" applyBorder="1" applyFont="1">
      <alignment horizontal="left" shrinkToFit="0" vertical="center" wrapText="1"/>
    </xf>
    <xf borderId="3" fillId="0" fontId="11" numFmtId="166" xfId="0" applyAlignment="1" applyBorder="1" applyFont="1" applyNumberFormat="1">
      <alignment horizontal="center" shrinkToFit="0" vertical="center" wrapText="1"/>
    </xf>
    <xf borderId="3" fillId="0" fontId="11" numFmtId="165" xfId="0" applyAlignment="1" applyBorder="1" applyFont="1" applyNumberFormat="1">
      <alignment shrinkToFit="0" vertical="center" wrapText="1"/>
    </xf>
    <xf borderId="2" fillId="0" fontId="25" numFmtId="165" xfId="0" applyAlignment="1" applyBorder="1" applyFont="1" applyNumberFormat="1">
      <alignment horizontal="center" shrinkToFit="0" vertical="center" wrapText="1"/>
    </xf>
    <xf borderId="5" fillId="0" fontId="24" numFmtId="0" xfId="0" applyAlignment="1" applyBorder="1" applyFont="1">
      <alignment horizontal="left" shrinkToFit="0" vertical="center" wrapText="1"/>
    </xf>
    <xf borderId="3" fillId="0" fontId="11" numFmtId="169" xfId="0" applyAlignment="1" applyBorder="1" applyFont="1" applyNumberFormat="1">
      <alignment vertical="center"/>
    </xf>
    <xf borderId="2" fillId="0" fontId="22" numFmtId="0" xfId="0" applyAlignment="1" applyBorder="1" applyFont="1">
      <alignment horizontal="center" vertical="center"/>
    </xf>
    <xf borderId="3" fillId="0" fontId="11" numFmtId="0" xfId="0" applyAlignment="1" applyBorder="1" applyFont="1">
      <alignment shrinkToFit="0" vertical="center" wrapText="1"/>
    </xf>
    <xf borderId="2" fillId="0" fontId="11" numFmtId="165" xfId="0" applyAlignment="1" applyBorder="1" applyFont="1" applyNumberFormat="1">
      <alignment horizontal="center" vertical="center"/>
    </xf>
    <xf borderId="2" fillId="0" fontId="26" numFmtId="0" xfId="0" applyAlignment="1" applyBorder="1" applyFont="1">
      <alignment horizontal="center" shrinkToFit="0" wrapText="1"/>
    </xf>
    <xf borderId="2" fillId="0" fontId="22" numFmtId="0" xfId="0" applyAlignment="1" applyBorder="1" applyFont="1">
      <alignment horizontal="center" shrinkToFit="0" vertical="center" wrapText="1"/>
    </xf>
    <xf borderId="13" fillId="9" fontId="27" numFmtId="0" xfId="0" applyAlignment="1" applyBorder="1" applyFont="1">
      <alignment horizontal="center"/>
    </xf>
    <xf borderId="14" fillId="0" fontId="5" numFmtId="0" xfId="0" applyBorder="1" applyFont="1"/>
    <xf borderId="9" fillId="0" fontId="5" numFmtId="0" xfId="0" applyBorder="1" applyFont="1"/>
    <xf borderId="15" fillId="0" fontId="5" numFmtId="0" xfId="0" applyBorder="1" applyFont="1"/>
    <xf borderId="16" fillId="0" fontId="5" numFmtId="0" xfId="0" applyBorder="1" applyFont="1"/>
    <xf borderId="17" fillId="0" fontId="5" numFmtId="0" xfId="0" applyBorder="1" applyFont="1"/>
    <xf borderId="3" fillId="0" fontId="22" numFmtId="0" xfId="0" applyBorder="1" applyFont="1"/>
    <xf borderId="6" fillId="0" fontId="22" numFmtId="0" xfId="0" applyAlignment="1" applyBorder="1" applyFont="1">
      <alignment horizontal="center"/>
    </xf>
    <xf borderId="3" fillId="0" fontId="19" numFmtId="0" xfId="0" applyAlignment="1" applyBorder="1" applyFont="1">
      <alignment shrinkToFit="0" wrapText="1"/>
    </xf>
    <xf borderId="3" fillId="0" fontId="19" numFmtId="0" xfId="0" applyAlignment="1" applyBorder="1" applyFont="1">
      <alignment shrinkToFit="0" vertical="center" wrapText="1"/>
    </xf>
    <xf borderId="6" fillId="0" fontId="11" numFmtId="0" xfId="0" applyAlignment="1" applyBorder="1" applyFont="1">
      <alignment horizontal="left" shrinkToFit="0" vertical="center" wrapText="1"/>
    </xf>
    <xf borderId="3" fillId="0" fontId="28" numFmtId="0" xfId="0" applyAlignment="1" applyBorder="1" applyFont="1">
      <alignment horizontal="left" readingOrder="1" shrinkToFit="0" vertical="center" wrapText="1"/>
    </xf>
    <xf borderId="3" fillId="0" fontId="19" numFmtId="0" xfId="0" applyAlignment="1" applyBorder="1" applyFont="1">
      <alignment horizontal="center" vertical="center"/>
    </xf>
    <xf borderId="3" fillId="0" fontId="29" numFmtId="0" xfId="0" applyAlignment="1" applyBorder="1" applyFont="1">
      <alignment horizontal="left" shrinkToFit="0" vertical="center" wrapText="1"/>
    </xf>
    <xf borderId="2" fillId="10" fontId="19" numFmtId="0" xfId="0" applyAlignment="1" applyBorder="1" applyFill="1" applyFont="1">
      <alignment horizontal="center" vertical="center"/>
    </xf>
    <xf borderId="11" fillId="10" fontId="11" numFmtId="0" xfId="0" applyAlignment="1" applyBorder="1" applyFont="1">
      <alignment horizontal="left" shrinkToFit="0" vertical="center" wrapText="1"/>
    </xf>
    <xf borderId="2" fillId="10" fontId="11" numFmtId="0" xfId="0" applyAlignment="1" applyBorder="1" applyFont="1">
      <alignment horizontal="center" vertical="center"/>
    </xf>
    <xf borderId="2" fillId="10" fontId="11" numFmtId="0" xfId="0" applyAlignment="1" applyBorder="1" applyFont="1">
      <alignment horizontal="center" shrinkToFit="0" vertical="center" wrapText="1"/>
    </xf>
    <xf borderId="3" fillId="10" fontId="11" numFmtId="0" xfId="0" applyAlignment="1" applyBorder="1" applyFont="1">
      <alignment horizontal="center" vertical="center"/>
    </xf>
    <xf borderId="3" fillId="10" fontId="11" numFmtId="166" xfId="0" applyAlignment="1" applyBorder="1" applyFont="1" applyNumberFormat="1">
      <alignment horizontal="center" vertical="center"/>
    </xf>
    <xf borderId="2" fillId="10" fontId="30" numFmtId="0" xfId="0" applyAlignment="1" applyBorder="1" applyFont="1">
      <alignment horizontal="center" shrinkToFit="0" wrapText="1"/>
    </xf>
    <xf borderId="18" fillId="10" fontId="19" numFmtId="0" xfId="0" applyAlignment="1" applyBorder="1" applyFont="1">
      <alignment horizontal="center" vertical="center"/>
    </xf>
    <xf borderId="6" fillId="10" fontId="11" numFmtId="0" xfId="0" applyAlignment="1" applyBorder="1" applyFont="1">
      <alignment horizontal="left" shrinkToFit="0" vertical="top" wrapText="1"/>
    </xf>
    <xf borderId="3" fillId="10" fontId="11" numFmtId="0" xfId="0" applyBorder="1" applyFont="1"/>
    <xf borderId="3" fillId="10" fontId="11" numFmtId="166" xfId="0" applyBorder="1" applyFont="1" applyNumberFormat="1"/>
    <xf borderId="19" fillId="0" fontId="5" numFmtId="0" xfId="0" applyBorder="1" applyFont="1"/>
    <xf borderId="6" fillId="10" fontId="19" numFmtId="0" xfId="0" applyAlignment="1" applyBorder="1" applyFont="1">
      <alignment horizontal="center"/>
    </xf>
    <xf borderId="3" fillId="10" fontId="19" numFmtId="166" xfId="0" applyBorder="1" applyFont="1" applyNumberFormat="1"/>
    <xf borderId="3" fillId="0" fontId="14" numFmtId="0" xfId="0" applyBorder="1" applyFont="1"/>
    <xf borderId="6" fillId="0" fontId="14" numFmtId="0" xfId="0" applyAlignment="1" applyBorder="1" applyFont="1">
      <alignment horizontal="center"/>
    </xf>
    <xf borderId="3" fillId="0" fontId="31" numFmtId="0" xfId="0" applyAlignment="1" applyBorder="1" applyFont="1">
      <alignment horizontal="left" shrinkToFit="0" vertical="center" wrapText="1"/>
    </xf>
    <xf borderId="6" fillId="0" fontId="11" numFmtId="0" xfId="0" applyAlignment="1" applyBorder="1" applyFont="1">
      <alignment horizontal="left" shrinkToFit="0" wrapText="1"/>
    </xf>
    <xf borderId="13" fillId="0" fontId="24" numFmtId="0" xfId="0" applyAlignment="1" applyBorder="1" applyFont="1">
      <alignment horizontal="center" shrinkToFit="0" vertical="center" wrapText="1"/>
    </xf>
    <xf borderId="13" fillId="0" fontId="11" numFmtId="0" xfId="0" applyAlignment="1" applyBorder="1" applyFont="1">
      <alignment horizontal="center"/>
    </xf>
    <xf borderId="20" fillId="0" fontId="5" numFmtId="0" xfId="0" applyBorder="1" applyFont="1"/>
    <xf borderId="13" fillId="0" fontId="32" numFmtId="0" xfId="0" applyAlignment="1" applyBorder="1" applyFont="1">
      <alignment horizontal="center"/>
    </xf>
    <xf borderId="13" fillId="10" fontId="33" numFmtId="0" xfId="0" applyAlignment="1" applyBorder="1" applyFont="1">
      <alignment horizontal="center" vertical="center"/>
    </xf>
    <xf borderId="0" fillId="0" fontId="24" numFmtId="0" xfId="0" applyAlignment="1" applyFont="1">
      <alignment vertical="center"/>
    </xf>
    <xf borderId="13" fillId="0" fontId="34" numFmtId="0" xfId="0" applyAlignment="1" applyBorder="1" applyFont="1">
      <alignment horizontal="left" shrinkToFit="0" wrapText="1"/>
    </xf>
    <xf borderId="3" fillId="11" fontId="11" numFmtId="0" xfId="0" applyAlignment="1" applyBorder="1" applyFill="1" applyFont="1">
      <alignment horizontal="center" vertical="center"/>
    </xf>
    <xf borderId="3" fillId="11" fontId="11" numFmtId="0" xfId="0" applyAlignment="1" applyBorder="1" applyFont="1">
      <alignment horizontal="center" shrinkToFit="0" vertical="center" wrapText="1"/>
    </xf>
    <xf borderId="2" fillId="0" fontId="11" numFmtId="0" xfId="0" applyAlignment="1" applyBorder="1" applyFont="1">
      <alignment horizontal="center" vertical="center"/>
    </xf>
    <xf borderId="2" fillId="0" fontId="11" numFmtId="0" xfId="0" applyAlignment="1" applyBorder="1" applyFont="1">
      <alignment horizontal="center" shrinkToFit="0" vertical="center" wrapText="1"/>
    </xf>
    <xf borderId="6" fillId="9" fontId="6" numFmtId="0" xfId="0" applyAlignment="1" applyBorder="1" applyFont="1">
      <alignment horizontal="center" shrinkToFit="0" wrapText="1"/>
    </xf>
    <xf borderId="2" fillId="0" fontId="11" numFmtId="165" xfId="0" applyAlignment="1" applyBorder="1" applyFont="1" applyNumberFormat="1">
      <alignment horizontal="center" shrinkToFit="0" vertical="center" wrapText="1"/>
    </xf>
    <xf borderId="21" fillId="0" fontId="5" numFmtId="0" xfId="0" applyBorder="1" applyFont="1"/>
    <xf borderId="22" fillId="0" fontId="11" numFmtId="0" xfId="0" applyAlignment="1" applyBorder="1" applyFont="1">
      <alignment shrinkToFit="0" vertical="center" wrapText="1"/>
    </xf>
    <xf borderId="22" fillId="0" fontId="11" numFmtId="0" xfId="0" applyAlignment="1" applyBorder="1" applyFont="1">
      <alignment horizontal="center" shrinkToFit="0" vertical="center" wrapText="1"/>
    </xf>
    <xf borderId="22" fillId="0" fontId="11" numFmtId="165" xfId="0" applyAlignment="1" applyBorder="1" applyFont="1" applyNumberFormat="1">
      <alignment shrinkToFit="0" vertical="center" wrapText="1"/>
    </xf>
    <xf borderId="4" fillId="0" fontId="22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shrinkToFit="0" vertical="center" wrapText="1"/>
    </xf>
    <xf borderId="5" fillId="0" fontId="11" numFmtId="0" xfId="0" applyAlignment="1" applyBorder="1" applyFont="1">
      <alignment horizontal="center" shrinkToFit="0" vertical="center" wrapText="1"/>
    </xf>
    <xf borderId="4" fillId="0" fontId="11" numFmtId="165" xfId="0" applyAlignment="1" applyBorder="1" applyFont="1" applyNumberFormat="1">
      <alignment horizontal="center" shrinkToFit="0" vertical="center" wrapText="1"/>
    </xf>
    <xf borderId="5" fillId="0" fontId="11" numFmtId="165" xfId="0" applyAlignment="1" applyBorder="1" applyFont="1" applyNumberFormat="1">
      <alignment horizontal="center" shrinkToFit="0" vertical="center" wrapText="1"/>
    </xf>
    <xf borderId="4" fillId="0" fontId="35" numFmtId="0" xfId="0" applyAlignment="1" applyBorder="1" applyFont="1">
      <alignment horizontal="center"/>
    </xf>
    <xf borderId="3" fillId="0" fontId="11" numFmtId="165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</xdr:row>
      <xdr:rowOff>0</xdr:rowOff>
    </xdr:from>
    <xdr:ext cx="304800" cy="304800"/>
    <xdr:sp>
      <xdr:nvSpPr>
        <xdr:cNvPr descr="algo similar quedaria lo q ofrezco, solo no incluye las sillas, pero si el escritorio.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4</xdr:row>
      <xdr:rowOff>0</xdr:rowOff>
    </xdr:from>
    <xdr:ext cx="304800" cy="304800"/>
    <xdr:sp>
      <xdr:nvSpPr>
        <xdr:cNvPr descr="algo similar quedaria lo q ofrezco, solo no incluye las sillas, pero si el escritorio.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6</xdr:row>
      <xdr:rowOff>0</xdr:rowOff>
    </xdr:from>
    <xdr:ext cx="304800" cy="304800"/>
    <xdr:sp>
      <xdr:nvSpPr>
        <xdr:cNvPr descr="algo similar quedaria lo q ofrezco, solo no incluye las sillas, pero si el escritorio.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6</xdr:row>
      <xdr:rowOff>0</xdr:rowOff>
    </xdr:from>
    <xdr:ext cx="304800" cy="304800"/>
    <xdr:sp>
      <xdr:nvSpPr>
        <xdr:cNvPr descr="algo similar quedaria lo q ofrezco, solo no incluye las sillas, pero si el escritorio.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6</xdr:row>
      <xdr:rowOff>0</xdr:rowOff>
    </xdr:from>
    <xdr:ext cx="304800" cy="304800"/>
    <xdr:sp>
      <xdr:nvSpPr>
        <xdr:cNvPr descr="algo similar quedaria lo q ofrezco, solo no incluye las sillas, pero si el escritorio.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20</xdr:row>
      <xdr:rowOff>0</xdr:rowOff>
    </xdr:from>
    <xdr:ext cx="314325" cy="314325"/>
    <xdr:sp>
      <xdr:nvSpPr>
        <xdr:cNvPr descr="algo similar quedaria lo q ofrezco, solo no incluye las sillas, pero si el escritorio.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20</xdr:row>
      <xdr:rowOff>0</xdr:rowOff>
    </xdr:from>
    <xdr:ext cx="314325" cy="314325"/>
    <xdr:sp>
      <xdr:nvSpPr>
        <xdr:cNvPr descr="algo similar quedaria lo q ofrezco, solo no incluye las sillas, pero si el escritorio.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20</xdr:row>
      <xdr:rowOff>0</xdr:rowOff>
    </xdr:from>
    <xdr:ext cx="314325" cy="314325"/>
    <xdr:sp>
      <xdr:nvSpPr>
        <xdr:cNvPr descr="algo similar quedaria lo q ofrezco, solo no incluye las sillas, pero si el escritorio.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3</xdr:row>
      <xdr:rowOff>0</xdr:rowOff>
    </xdr:from>
    <xdr:ext cx="314325" cy="314325"/>
    <xdr:sp>
      <xdr:nvSpPr>
        <xdr:cNvPr descr="algo similar quedaria lo q ofrezco, solo no incluye las sillas, pero si el escritorio.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6</xdr:row>
      <xdr:rowOff>0</xdr:rowOff>
    </xdr:from>
    <xdr:ext cx="314325" cy="314325"/>
    <xdr:sp>
      <xdr:nvSpPr>
        <xdr:cNvPr descr="algo similar quedaria lo q ofrezco, solo no incluye las sillas, pero si el escritorio.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6</xdr:row>
      <xdr:rowOff>0</xdr:rowOff>
    </xdr:from>
    <xdr:ext cx="314325" cy="314325"/>
    <xdr:sp>
      <xdr:nvSpPr>
        <xdr:cNvPr descr="algo similar quedaria lo q ofrezco, solo no incluye las sillas, pero si el escritorio.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6</xdr:row>
      <xdr:rowOff>0</xdr:rowOff>
    </xdr:from>
    <xdr:ext cx="314325" cy="314325"/>
    <xdr:sp>
      <xdr:nvSpPr>
        <xdr:cNvPr descr="algo similar quedaria lo q ofrezco, solo no incluye las sillas, pero si el escritorio.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20</xdr:row>
      <xdr:rowOff>0</xdr:rowOff>
    </xdr:from>
    <xdr:ext cx="314325" cy="314325"/>
    <xdr:sp>
      <xdr:nvSpPr>
        <xdr:cNvPr descr="algo similar quedaria lo q ofrezco, solo no incluye las sillas, pero si el escritorio.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20</xdr:row>
      <xdr:rowOff>0</xdr:rowOff>
    </xdr:from>
    <xdr:ext cx="314325" cy="314325"/>
    <xdr:sp>
      <xdr:nvSpPr>
        <xdr:cNvPr descr="algo similar quedaria lo q ofrezco, solo no incluye las sillas, pero si el escritorio.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20</xdr:row>
      <xdr:rowOff>0</xdr:rowOff>
    </xdr:from>
    <xdr:ext cx="314325" cy="314325"/>
    <xdr:sp>
      <xdr:nvSpPr>
        <xdr:cNvPr descr="algo similar quedaria lo q ofrezco, solo no incluye las sillas, pero si el escritorio.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6</xdr:row>
      <xdr:rowOff>0</xdr:rowOff>
    </xdr:from>
    <xdr:ext cx="314325" cy="314325"/>
    <xdr:sp>
      <xdr:nvSpPr>
        <xdr:cNvPr descr="algo similar quedaria lo q ofrezco, solo no incluye las sillas, pero si el escritorio.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6</xdr:row>
      <xdr:rowOff>0</xdr:rowOff>
    </xdr:from>
    <xdr:ext cx="314325" cy="314325"/>
    <xdr:sp>
      <xdr:nvSpPr>
        <xdr:cNvPr descr="algo similar quedaria lo q ofrezco, solo no incluye las sillas, pero si el escritorio.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6</xdr:row>
      <xdr:rowOff>0</xdr:rowOff>
    </xdr:from>
    <xdr:ext cx="314325" cy="314325"/>
    <xdr:sp>
      <xdr:nvSpPr>
        <xdr:cNvPr descr="algo similar quedaria lo q ofrezco, solo no incluye las sillas, pero si el escritorio.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22</xdr:row>
      <xdr:rowOff>0</xdr:rowOff>
    </xdr:from>
    <xdr:ext cx="314325" cy="314325"/>
    <xdr:sp>
      <xdr:nvSpPr>
        <xdr:cNvPr descr="algo similar quedaria lo q ofrezco, solo no incluye las sillas, pero si el escritorio.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22</xdr:row>
      <xdr:rowOff>0</xdr:rowOff>
    </xdr:from>
    <xdr:ext cx="314325" cy="314325"/>
    <xdr:sp>
      <xdr:nvSpPr>
        <xdr:cNvPr descr="algo similar quedaria lo q ofrezco, solo no incluye las sillas, pero si el escritorio.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22</xdr:row>
      <xdr:rowOff>0</xdr:rowOff>
    </xdr:from>
    <xdr:ext cx="314325" cy="314325"/>
    <xdr:sp>
      <xdr:nvSpPr>
        <xdr:cNvPr descr="algo similar quedaria lo q ofrezco, solo no incluye las sillas, pero si el escritorio.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152400</xdr:colOff>
      <xdr:row>2</xdr:row>
      <xdr:rowOff>38100</xdr:rowOff>
    </xdr:from>
    <xdr:ext cx="3162300" cy="20574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</xdr:row>
      <xdr:rowOff>190500</xdr:rowOff>
    </xdr:from>
    <xdr:ext cx="3067050" cy="48387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152400</xdr:colOff>
      <xdr:row>2</xdr:row>
      <xdr:rowOff>257175</xdr:rowOff>
    </xdr:from>
    <xdr:ext cx="6734175" cy="250507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3</xdr:row>
      <xdr:rowOff>0</xdr:rowOff>
    </xdr:from>
    <xdr:ext cx="304800" cy="304800"/>
    <xdr:sp>
      <xdr:nvSpPr>
        <xdr:cNvPr descr="algo similar quedaria lo q ofrezco, solo no incluye las sillas, pero si el escritorio.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0</xdr:colOff>
      <xdr:row>3</xdr:row>
      <xdr:rowOff>0</xdr:rowOff>
    </xdr:from>
    <xdr:ext cx="304800" cy="304800"/>
    <xdr:sp>
      <xdr:nvSpPr>
        <xdr:cNvPr descr="algo similar quedaria lo q ofrezco, solo no incluye las sillas, pero si el escritorio.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5</xdr:row>
      <xdr:rowOff>0</xdr:rowOff>
    </xdr:from>
    <xdr:ext cx="304800" cy="295275"/>
    <xdr:sp>
      <xdr:nvSpPr>
        <xdr:cNvPr descr="algo similar quedaria lo q ofrezco, solo no incluye las sillas, pero si el escritorio." id="4" name="Shape 4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5</xdr:row>
      <xdr:rowOff>0</xdr:rowOff>
    </xdr:from>
    <xdr:ext cx="304800" cy="295275"/>
    <xdr:sp>
      <xdr:nvSpPr>
        <xdr:cNvPr descr="algo similar quedaria lo q ofrezco, solo no incluye las sillas, pero si el escritorio." id="4" name="Shape 4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5</xdr:row>
      <xdr:rowOff>0</xdr:rowOff>
    </xdr:from>
    <xdr:ext cx="304800" cy="295275"/>
    <xdr:sp>
      <xdr:nvSpPr>
        <xdr:cNvPr descr="algo similar quedaria lo q ofrezco, solo no incluye las sillas, pero si el escritorio." id="4" name="Shape 4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28575</xdr:colOff>
      <xdr:row>3</xdr:row>
      <xdr:rowOff>38100</xdr:rowOff>
    </xdr:from>
    <xdr:ext cx="3543300" cy="1066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3</xdr:row>
      <xdr:rowOff>28575</xdr:rowOff>
    </xdr:from>
    <xdr:ext cx="1390650" cy="109537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</xdr:colOff>
      <xdr:row>3</xdr:row>
      <xdr:rowOff>47625</xdr:rowOff>
    </xdr:from>
    <xdr:ext cx="1676400" cy="12287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3</xdr:row>
      <xdr:rowOff>0</xdr:rowOff>
    </xdr:from>
    <xdr:ext cx="304800" cy="304800"/>
    <xdr:sp>
      <xdr:nvSpPr>
        <xdr:cNvPr descr="algo similar quedaria lo q ofrezco, solo no incluye las sillas, pero si el escritorio.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0</xdr:colOff>
      <xdr:row>3</xdr:row>
      <xdr:rowOff>0</xdr:rowOff>
    </xdr:from>
    <xdr:ext cx="304800" cy="304800"/>
    <xdr:sp>
      <xdr:nvSpPr>
        <xdr:cNvPr descr="algo similar quedaria lo q ofrezco, solo no incluye las sillas, pero si el escritorio.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5</xdr:row>
      <xdr:rowOff>0</xdr:rowOff>
    </xdr:from>
    <xdr:ext cx="304800" cy="295275"/>
    <xdr:sp>
      <xdr:nvSpPr>
        <xdr:cNvPr descr="algo similar quedaria lo q ofrezco, solo no incluye las sillas, pero si el escritorio." id="4" name="Shape 4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5</xdr:row>
      <xdr:rowOff>0</xdr:rowOff>
    </xdr:from>
    <xdr:ext cx="304800" cy="295275"/>
    <xdr:sp>
      <xdr:nvSpPr>
        <xdr:cNvPr descr="algo similar quedaria lo q ofrezco, solo no incluye las sillas, pero si el escritorio." id="4" name="Shape 4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5</xdr:row>
      <xdr:rowOff>0</xdr:rowOff>
    </xdr:from>
    <xdr:ext cx="304800" cy="295275"/>
    <xdr:sp>
      <xdr:nvSpPr>
        <xdr:cNvPr descr="algo similar quedaria lo q ofrezco, solo no incluye las sillas, pero si el escritorio." id="4" name="Shape 4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4</xdr:row>
      <xdr:rowOff>0</xdr:rowOff>
    </xdr:from>
    <xdr:ext cx="304800" cy="304800"/>
    <xdr:sp>
      <xdr:nvSpPr>
        <xdr:cNvPr descr="algo similar quedaria lo q ofrezco, solo no incluye las sillas, pero si el escritorio.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0</xdr:colOff>
      <xdr:row>4</xdr:row>
      <xdr:rowOff>0</xdr:rowOff>
    </xdr:from>
    <xdr:ext cx="304800" cy="304800"/>
    <xdr:sp>
      <xdr:nvSpPr>
        <xdr:cNvPr descr="algo similar quedaria lo q ofrezco, solo no incluye las sillas, pero si el escritorio.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5</xdr:row>
      <xdr:rowOff>76200</xdr:rowOff>
    </xdr:from>
    <xdr:ext cx="4762500" cy="20669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4</xdr:row>
      <xdr:rowOff>228600</xdr:rowOff>
    </xdr:from>
    <xdr:ext cx="5962650" cy="235267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</xdr:colOff>
      <xdr:row>4</xdr:row>
      <xdr:rowOff>514350</xdr:rowOff>
    </xdr:from>
    <xdr:ext cx="5457825" cy="203835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20</xdr:row>
      <xdr:rowOff>114300</xdr:rowOff>
    </xdr:from>
    <xdr:ext cx="6467475" cy="809625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gym/COTIZACION%20EQUIPOS%20Y%20EDECUCIONES.pdf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tecnologia/PROYECTO%20ICONIK%2068%20TOTAL%20MARZO%2012%202026.jp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tronix.com/tv-samsung-55-pulgadas-1397-cm-55q7f-4k-uhd-qled-smart-tv/p/8806097146728" TargetMode="External"/><Relationship Id="rId2" Type="http://schemas.openxmlformats.org/officeDocument/2006/relationships/hyperlink" Target="https://www.ktronix.com/minicomponente-lg-xboom-rnc9-1800-watts-negro-torre-sonido/p/8806091958914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acrobat.adobe.com/id/urn:aaid:sc:US:7463a354-5991-4f01-9a1d-d60dc45cd686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acrobat.adobe.com/id/urn:aaid:sc:US:a68f5066-b7db-405c-a8e1-da0c05adbab3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_NcSjyGl8N2xNJuU8M2iYmFeaLeLw-EC/view?usp=sharing" TargetMode="External"/><Relationship Id="rId2" Type="http://schemas.openxmlformats.org/officeDocument/2006/relationships/hyperlink" Target="https://acrobat.adobe.com/id/urn:aaid:sc:US:ab23141f-5ef5-4a32-8ada-f060ea0ac10e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acrobat.adobe.com/id/urn:aaid:sc:US:0483382b-7877-4b2b-ae1a-c4be7c2e0029" TargetMode="External"/><Relationship Id="rId2" Type="http://schemas.openxmlformats.org/officeDocument/2006/relationships/hyperlink" Target="https://acrobat.adobe.com/id/urn:aaid:sc:us:f5c6296b-0949-4713-8f74-6e0b48d68069" TargetMode="External"/><Relationship Id="rId3" Type="http://schemas.openxmlformats.org/officeDocument/2006/relationships/hyperlink" Target="https://publicview.siigo.com/" TargetMode="External"/><Relationship Id="rId4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acrobat.adobe.com/id/urn:aaid:sc:US:84330cc3-479d-48bc-b99a-c29864910511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uH-Erq3YoYrDpTS5Qh_pvrJyjo1IzX-o/view?usp=sharing" TargetMode="External"/><Relationship Id="rId2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3" width="10.63"/>
    <col customWidth="1" min="4" max="4" width="15.63"/>
    <col customWidth="1" min="5" max="6" width="10.63"/>
    <col customWidth="1" min="7" max="7" width="15.25"/>
    <col customWidth="1" min="8" max="11" width="10.63"/>
    <col customWidth="1" min="12" max="12" width="13.5"/>
    <col customWidth="1" min="13" max="13" width="50.88"/>
    <col customWidth="1" min="14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>
      <c r="A2" s="2" t="s">
        <v>13</v>
      </c>
      <c r="B2" s="2" t="s">
        <v>14</v>
      </c>
      <c r="C2" s="3" t="s">
        <v>15</v>
      </c>
      <c r="D2" s="4" t="s">
        <v>16</v>
      </c>
      <c r="E2" s="3">
        <v>1.0</v>
      </c>
      <c r="F2" s="3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6">
        <v>2.37288E7</v>
      </c>
      <c r="M2" s="7" t="s">
        <v>23</v>
      </c>
    </row>
    <row r="3" ht="14.25" customHeight="1">
      <c r="A3" s="8"/>
      <c r="B3" s="8"/>
      <c r="C3" s="9" t="s">
        <v>24</v>
      </c>
      <c r="D3" s="4" t="s">
        <v>25</v>
      </c>
      <c r="E3" s="3">
        <v>1.0</v>
      </c>
      <c r="F3" s="3"/>
      <c r="G3" s="8"/>
      <c r="H3" s="8"/>
      <c r="I3" s="8"/>
      <c r="J3" s="8"/>
      <c r="K3" s="8"/>
      <c r="L3" s="8"/>
      <c r="M3" s="8"/>
    </row>
    <row r="4" ht="14.25" customHeight="1">
      <c r="A4" s="10"/>
      <c r="B4" s="10"/>
      <c r="C4" s="9" t="s">
        <v>26</v>
      </c>
      <c r="D4" s="4" t="s">
        <v>27</v>
      </c>
      <c r="E4" s="3">
        <v>1.0</v>
      </c>
      <c r="F4" s="3"/>
      <c r="G4" s="10"/>
      <c r="H4" s="10"/>
      <c r="I4" s="10"/>
      <c r="J4" s="10"/>
      <c r="K4" s="10"/>
      <c r="L4" s="10"/>
      <c r="M4" s="10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L2:L4"/>
    <mergeCell ref="M2:M4"/>
    <mergeCell ref="A2:A4"/>
    <mergeCell ref="B2:B4"/>
    <mergeCell ref="G2:G4"/>
    <mergeCell ref="H2:H4"/>
    <mergeCell ref="I2:I4"/>
    <mergeCell ref="J2:J4"/>
    <mergeCell ref="K2:K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5"/>
    <col customWidth="1" min="2" max="2" width="6.88"/>
    <col customWidth="1" min="3" max="3" width="13.38"/>
    <col customWidth="1" min="4" max="4" width="30.88"/>
    <col customWidth="1" min="5" max="5" width="10.63"/>
    <col customWidth="1" min="6" max="6" width="13.13"/>
    <col customWidth="1" min="7" max="7" width="15.5"/>
    <col customWidth="1" min="8" max="8" width="10.63"/>
    <col customWidth="1" min="9" max="9" width="12.5"/>
    <col customWidth="1" min="10" max="10" width="21.13"/>
    <col customWidth="1" min="11" max="11" width="95.63"/>
    <col customWidth="1" min="12" max="26" width="10.63"/>
  </cols>
  <sheetData>
    <row r="1" ht="14.25" customHeight="1"/>
    <row r="2" ht="31.5" customHeight="1">
      <c r="C2" s="11" t="s">
        <v>28</v>
      </c>
      <c r="D2" s="12"/>
      <c r="E2" s="12"/>
      <c r="F2" s="12"/>
      <c r="G2" s="12"/>
      <c r="H2" s="12"/>
      <c r="I2" s="12"/>
      <c r="J2" s="12"/>
      <c r="K2" s="13"/>
    </row>
    <row r="3" ht="45.0" customHeight="1">
      <c r="C3" s="14" t="s">
        <v>1</v>
      </c>
      <c r="D3" s="14" t="s">
        <v>2</v>
      </c>
      <c r="E3" s="14" t="s">
        <v>29</v>
      </c>
      <c r="F3" s="14" t="s">
        <v>6</v>
      </c>
      <c r="G3" s="14" t="s">
        <v>30</v>
      </c>
      <c r="H3" s="14" t="s">
        <v>9</v>
      </c>
      <c r="I3" s="14" t="s">
        <v>10</v>
      </c>
      <c r="J3" s="14" t="s">
        <v>31</v>
      </c>
      <c r="K3" s="14" t="s">
        <v>32</v>
      </c>
    </row>
    <row r="4" ht="31.5" customHeight="1">
      <c r="C4" s="15" t="s">
        <v>33</v>
      </c>
      <c r="D4" s="16" t="s">
        <v>34</v>
      </c>
      <c r="E4" s="17">
        <v>28.0</v>
      </c>
      <c r="F4" s="18" t="s">
        <v>35</v>
      </c>
      <c r="G4" s="18" t="s">
        <v>36</v>
      </c>
      <c r="H4" s="18" t="s">
        <v>37</v>
      </c>
      <c r="I4" s="18" t="s">
        <v>38</v>
      </c>
      <c r="J4" s="19">
        <v>4827000.0</v>
      </c>
      <c r="K4" s="20"/>
    </row>
    <row r="5" ht="34.5" customHeight="1">
      <c r="C5" s="21"/>
      <c r="D5" s="16" t="s">
        <v>39</v>
      </c>
      <c r="E5" s="17">
        <v>4.0</v>
      </c>
      <c r="F5" s="8"/>
      <c r="G5" s="8"/>
      <c r="H5" s="8"/>
      <c r="I5" s="8"/>
      <c r="J5" s="19">
        <v>2000000.0</v>
      </c>
      <c r="K5" s="22"/>
    </row>
    <row r="6" ht="36.0" customHeight="1">
      <c r="C6" s="21"/>
      <c r="D6" s="16" t="s">
        <v>40</v>
      </c>
      <c r="E6" s="23">
        <v>1.0</v>
      </c>
      <c r="F6" s="8"/>
      <c r="G6" s="8"/>
      <c r="H6" s="8"/>
      <c r="I6" s="8"/>
      <c r="J6" s="19">
        <v>2100000.0</v>
      </c>
      <c r="K6" s="22"/>
    </row>
    <row r="7" ht="51.0" customHeight="1">
      <c r="C7" s="21"/>
      <c r="D7" s="16" t="s">
        <v>41</v>
      </c>
      <c r="E7" s="17">
        <v>1.0</v>
      </c>
      <c r="F7" s="8"/>
      <c r="G7" s="8"/>
      <c r="H7" s="8"/>
      <c r="I7" s="8"/>
      <c r="J7" s="24">
        <v>900000.0</v>
      </c>
      <c r="K7" s="22"/>
      <c r="M7" s="25"/>
      <c r="N7" s="25"/>
    </row>
    <row r="8" ht="39.0" customHeight="1">
      <c r="C8" s="21"/>
      <c r="D8" s="16" t="s">
        <v>42</v>
      </c>
      <c r="E8" s="23">
        <v>1.0</v>
      </c>
      <c r="F8" s="8"/>
      <c r="G8" s="8"/>
      <c r="H8" s="8"/>
      <c r="I8" s="8"/>
      <c r="J8" s="24">
        <v>5100000.0</v>
      </c>
      <c r="K8" s="22"/>
      <c r="M8" s="25"/>
      <c r="N8" s="25"/>
    </row>
    <row r="9" ht="39.0" customHeight="1">
      <c r="C9" s="21"/>
      <c r="D9" s="16" t="s">
        <v>43</v>
      </c>
      <c r="E9" s="23">
        <v>1.0</v>
      </c>
      <c r="F9" s="8"/>
      <c r="G9" s="8"/>
      <c r="H9" s="8"/>
      <c r="I9" s="8"/>
      <c r="J9" s="24">
        <v>9900000.0</v>
      </c>
      <c r="K9" s="22"/>
      <c r="M9" s="25"/>
      <c r="N9" s="25"/>
    </row>
    <row r="10" ht="39.0" customHeight="1">
      <c r="C10" s="21"/>
      <c r="D10" s="16" t="s">
        <v>44</v>
      </c>
      <c r="E10" s="23">
        <v>2.0</v>
      </c>
      <c r="F10" s="8"/>
      <c r="G10" s="8"/>
      <c r="H10" s="8"/>
      <c r="I10" s="8"/>
      <c r="J10" s="24">
        <v>1340000.0</v>
      </c>
      <c r="K10" s="26" t="s">
        <v>45</v>
      </c>
      <c r="M10" s="25"/>
      <c r="N10" s="25"/>
    </row>
    <row r="11" ht="39.0" customHeight="1">
      <c r="C11" s="21"/>
      <c r="D11" s="16" t="s">
        <v>46</v>
      </c>
      <c r="E11" s="23">
        <v>4.0</v>
      </c>
      <c r="F11" s="8"/>
      <c r="G11" s="8"/>
      <c r="H11" s="8"/>
      <c r="I11" s="8"/>
      <c r="J11" s="24">
        <v>1140000.0</v>
      </c>
      <c r="K11" s="22"/>
      <c r="M11" s="25"/>
      <c r="N11" s="25"/>
    </row>
    <row r="12" ht="39.0" customHeight="1">
      <c r="C12" s="21"/>
      <c r="D12" s="16" t="s">
        <v>47</v>
      </c>
      <c r="E12" s="23">
        <v>1.0</v>
      </c>
      <c r="F12" s="8"/>
      <c r="G12" s="8"/>
      <c r="H12" s="8"/>
      <c r="I12" s="8"/>
      <c r="J12" s="24">
        <v>890000.0</v>
      </c>
      <c r="K12" s="22"/>
      <c r="M12" s="25"/>
      <c r="N12" s="25"/>
    </row>
    <row r="13" ht="39.0" customHeight="1">
      <c r="C13" s="21"/>
      <c r="D13" s="16" t="s">
        <v>48</v>
      </c>
      <c r="E13" s="23">
        <v>1.0</v>
      </c>
      <c r="F13" s="8"/>
      <c r="G13" s="8"/>
      <c r="H13" s="8"/>
      <c r="I13" s="8"/>
      <c r="J13" s="24">
        <v>7500000.0</v>
      </c>
      <c r="K13" s="22"/>
      <c r="M13" s="25"/>
      <c r="N13" s="25"/>
    </row>
    <row r="14" ht="39.0" customHeight="1">
      <c r="C14" s="21"/>
      <c r="D14" s="16" t="s">
        <v>49</v>
      </c>
      <c r="E14" s="23">
        <v>1.0</v>
      </c>
      <c r="F14" s="8"/>
      <c r="G14" s="8"/>
      <c r="H14" s="8"/>
      <c r="I14" s="8"/>
      <c r="J14" s="24">
        <v>2250000.0</v>
      </c>
      <c r="K14" s="22"/>
      <c r="M14" s="25"/>
      <c r="N14" s="25"/>
    </row>
    <row r="15" ht="39.0" customHeight="1">
      <c r="C15" s="21"/>
      <c r="D15" s="16" t="s">
        <v>50</v>
      </c>
      <c r="E15" s="23">
        <v>1.0</v>
      </c>
      <c r="F15" s="8"/>
      <c r="G15" s="8"/>
      <c r="H15" s="8"/>
      <c r="I15" s="8"/>
      <c r="J15" s="24">
        <v>1200000.0</v>
      </c>
      <c r="K15" s="22"/>
      <c r="M15" s="25"/>
      <c r="N15" s="25"/>
    </row>
    <row r="16" ht="39.0" customHeight="1">
      <c r="C16" s="21"/>
      <c r="D16" s="16" t="s">
        <v>49</v>
      </c>
      <c r="E16" s="23">
        <v>1.0</v>
      </c>
      <c r="F16" s="8"/>
      <c r="G16" s="8"/>
      <c r="H16" s="8"/>
      <c r="I16" s="8"/>
      <c r="J16" s="24">
        <v>3900000.0</v>
      </c>
      <c r="K16" s="22"/>
      <c r="M16" s="25"/>
      <c r="N16" s="25"/>
    </row>
    <row r="17" ht="39.0" customHeight="1">
      <c r="C17" s="21"/>
      <c r="D17" s="16" t="s">
        <v>51</v>
      </c>
      <c r="E17" s="23">
        <v>20.0</v>
      </c>
      <c r="F17" s="8"/>
      <c r="G17" s="8"/>
      <c r="H17" s="8"/>
      <c r="I17" s="8"/>
      <c r="J17" s="24">
        <v>2207924.0</v>
      </c>
      <c r="K17" s="22"/>
      <c r="M17" s="25"/>
      <c r="N17" s="25"/>
    </row>
    <row r="18" ht="39.0" customHeight="1">
      <c r="C18" s="21"/>
      <c r="D18" s="16" t="s">
        <v>52</v>
      </c>
      <c r="E18" s="23">
        <v>4.0</v>
      </c>
      <c r="F18" s="8"/>
      <c r="G18" s="8"/>
      <c r="H18" s="8"/>
      <c r="I18" s="8"/>
      <c r="J18" s="24">
        <v>700000.0</v>
      </c>
      <c r="K18" s="22"/>
      <c r="M18" s="25"/>
      <c r="N18" s="25"/>
    </row>
    <row r="19" ht="59.25" customHeight="1">
      <c r="C19" s="21"/>
      <c r="D19" s="16" t="s">
        <v>53</v>
      </c>
      <c r="E19" s="17">
        <v>1.0</v>
      </c>
      <c r="F19" s="10"/>
      <c r="G19" s="10"/>
      <c r="H19" s="10"/>
      <c r="I19" s="10"/>
      <c r="J19" s="27">
        <v>800000.0</v>
      </c>
      <c r="K19" s="22"/>
      <c r="M19" s="25"/>
      <c r="N19" s="25"/>
    </row>
    <row r="20" ht="59.25" customHeight="1">
      <c r="C20" s="21"/>
      <c r="D20" s="16" t="s">
        <v>54</v>
      </c>
      <c r="E20" s="17">
        <v>320.0</v>
      </c>
      <c r="F20" s="18"/>
      <c r="G20" s="18"/>
      <c r="H20" s="18"/>
      <c r="I20" s="18"/>
      <c r="J20" s="28">
        <v>5440000.0</v>
      </c>
      <c r="K20" s="22"/>
      <c r="M20" s="25"/>
      <c r="N20" s="25"/>
    </row>
    <row r="21" ht="36.75" customHeight="1">
      <c r="C21" s="21"/>
      <c r="D21" s="16" t="s">
        <v>55</v>
      </c>
      <c r="E21" s="17">
        <v>320.0</v>
      </c>
      <c r="F21" s="8"/>
      <c r="G21" s="8"/>
      <c r="H21" s="8"/>
      <c r="I21" s="8"/>
      <c r="J21" s="28">
        <v>6080000.0</v>
      </c>
      <c r="K21" s="22"/>
      <c r="M21" s="25"/>
      <c r="N21" s="25"/>
    </row>
    <row r="22" ht="15.0" customHeight="1">
      <c r="C22" s="21"/>
      <c r="D22" s="16" t="s">
        <v>56</v>
      </c>
      <c r="E22" s="23">
        <v>2.0</v>
      </c>
      <c r="F22" s="8"/>
      <c r="G22" s="8"/>
      <c r="H22" s="8"/>
      <c r="I22" s="8"/>
      <c r="J22" s="28">
        <v>700000.0</v>
      </c>
      <c r="K22" s="22"/>
      <c r="M22" s="25"/>
      <c r="N22" s="25"/>
    </row>
    <row r="23" ht="15.0" customHeight="1">
      <c r="C23" s="21"/>
      <c r="D23" s="16" t="s">
        <v>57</v>
      </c>
      <c r="E23" s="17">
        <v>10.0</v>
      </c>
      <c r="F23" s="8"/>
      <c r="G23" s="8"/>
      <c r="H23" s="8"/>
      <c r="I23" s="8"/>
      <c r="J23" s="28">
        <v>5500000.0</v>
      </c>
      <c r="K23" s="22"/>
      <c r="M23" s="25"/>
    </row>
    <row r="24" ht="14.25" customHeight="1">
      <c r="C24" s="21"/>
      <c r="D24" s="16" t="s">
        <v>58</v>
      </c>
      <c r="E24" s="23">
        <v>1.0</v>
      </c>
      <c r="F24" s="8"/>
      <c r="G24" s="8"/>
      <c r="H24" s="8"/>
      <c r="I24" s="8"/>
      <c r="J24" s="28">
        <v>1800000.0</v>
      </c>
      <c r="K24" s="22"/>
      <c r="M24" s="25"/>
    </row>
    <row r="25" ht="15.0" customHeight="1">
      <c r="C25" s="21"/>
      <c r="D25" s="16" t="s">
        <v>59</v>
      </c>
      <c r="E25" s="23">
        <v>10.0</v>
      </c>
      <c r="F25" s="10"/>
      <c r="G25" s="10"/>
      <c r="H25" s="10"/>
      <c r="I25" s="10"/>
      <c r="J25" s="28">
        <v>1350000.0</v>
      </c>
      <c r="K25" s="22"/>
    </row>
    <row r="26" ht="27.0" customHeight="1">
      <c r="D26" s="29" t="s">
        <v>60</v>
      </c>
      <c r="E26" s="12"/>
      <c r="F26" s="12"/>
      <c r="G26" s="12"/>
      <c r="H26" s="12"/>
      <c r="I26" s="13"/>
      <c r="J26" s="30">
        <f>SUM(J4:J25)</f>
        <v>67624924</v>
      </c>
      <c r="K26" s="31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G20:G25"/>
    <mergeCell ref="H20:H25"/>
    <mergeCell ref="I20:I25"/>
    <mergeCell ref="D26:I26"/>
    <mergeCell ref="C2:K2"/>
    <mergeCell ref="C4:C25"/>
    <mergeCell ref="F4:F19"/>
    <mergeCell ref="G4:G19"/>
    <mergeCell ref="H4:H19"/>
    <mergeCell ref="I4:I19"/>
    <mergeCell ref="F20:F25"/>
  </mergeCells>
  <hyperlinks>
    <hyperlink r:id="rId1" ref="K10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20.63"/>
    <col customWidth="1" min="3" max="3" width="49.5"/>
    <col customWidth="1" min="4" max="4" width="17.88"/>
    <col customWidth="1" min="5" max="5" width="51.5"/>
    <col customWidth="1" min="6" max="26" width="10.63"/>
  </cols>
  <sheetData>
    <row r="1" ht="14.25" customHeight="1">
      <c r="A1" s="32" t="s">
        <v>0</v>
      </c>
      <c r="B1" s="32" t="s">
        <v>1</v>
      </c>
      <c r="C1" s="32" t="s">
        <v>61</v>
      </c>
      <c r="D1" s="32" t="s">
        <v>62</v>
      </c>
      <c r="E1" s="32" t="s">
        <v>63</v>
      </c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4.25" customHeight="1">
      <c r="A2" s="34" t="s">
        <v>64</v>
      </c>
      <c r="B2" s="35" t="s">
        <v>65</v>
      </c>
      <c r="C2" s="36" t="s">
        <v>66</v>
      </c>
      <c r="D2" s="37">
        <v>3.88387031E8</v>
      </c>
      <c r="E2" s="38" t="s">
        <v>67</v>
      </c>
    </row>
    <row r="3" ht="14.25" customHeight="1">
      <c r="C3" s="35" t="s">
        <v>68</v>
      </c>
      <c r="D3" s="39">
        <v>6600000.0</v>
      </c>
    </row>
    <row r="4" ht="14.25" customHeight="1">
      <c r="D4" s="40">
        <f>SUM(D2:D3)</f>
        <v>394987031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E2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6.0"/>
    <col customWidth="1" min="3" max="3" width="67.5"/>
    <col customWidth="1" min="4" max="4" width="31.5"/>
    <col customWidth="1" min="5" max="5" width="21.5"/>
    <col customWidth="1" min="6" max="26" width="10.63"/>
  </cols>
  <sheetData>
    <row r="1" ht="14.25" customHeight="1">
      <c r="A1" s="41" t="s">
        <v>0</v>
      </c>
      <c r="B1" s="41" t="s">
        <v>1</v>
      </c>
      <c r="C1" s="41" t="s">
        <v>61</v>
      </c>
      <c r="D1" s="41" t="s">
        <v>62</v>
      </c>
      <c r="E1" s="41" t="s">
        <v>69</v>
      </c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4.25" customHeight="1">
      <c r="A2" s="42" t="s">
        <v>70</v>
      </c>
      <c r="B2" s="42" t="s">
        <v>71</v>
      </c>
      <c r="C2" s="43" t="s">
        <v>72</v>
      </c>
      <c r="D2" s="44">
        <v>4.3827E7</v>
      </c>
      <c r="E2" s="45" t="s">
        <v>73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E2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63"/>
    <col customWidth="1" min="2" max="3" width="13.38"/>
    <col customWidth="1" min="4" max="4" width="49.13"/>
    <col customWidth="1" min="5" max="5" width="25.38"/>
    <col customWidth="1" min="6" max="6" width="25.25"/>
    <col customWidth="1" min="7" max="26" width="10.63"/>
  </cols>
  <sheetData>
    <row r="1" ht="14.25" customHeight="1"/>
    <row r="2" ht="14.25" customHeight="1">
      <c r="A2" s="32" t="s">
        <v>0</v>
      </c>
      <c r="B2" s="32" t="s">
        <v>1</v>
      </c>
      <c r="C2" s="32" t="s">
        <v>74</v>
      </c>
      <c r="D2" s="32" t="s">
        <v>61</v>
      </c>
      <c r="E2" s="32" t="s">
        <v>62</v>
      </c>
      <c r="F2" s="32" t="s">
        <v>63</v>
      </c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177.0" customHeight="1">
      <c r="A3" s="35" t="s">
        <v>75</v>
      </c>
      <c r="B3" s="35" t="s">
        <v>76</v>
      </c>
      <c r="C3" s="35">
        <v>1.0</v>
      </c>
      <c r="D3" s="35"/>
      <c r="E3" s="37">
        <v>3899999.0</v>
      </c>
      <c r="F3" s="46" t="s">
        <v>77</v>
      </c>
    </row>
    <row r="4" ht="408.75" customHeight="1">
      <c r="A4" s="35" t="s">
        <v>75</v>
      </c>
      <c r="B4" s="35" t="s">
        <v>76</v>
      </c>
      <c r="C4" s="35">
        <v>2.0</v>
      </c>
      <c r="D4" s="35"/>
      <c r="E4" s="47">
        <v>1999900.0</v>
      </c>
      <c r="F4" s="46" t="s">
        <v>78</v>
      </c>
    </row>
    <row r="5" ht="14.25" customHeight="1">
      <c r="E5" s="40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hyperlinks>
    <hyperlink r:id="rId1" ref="F3"/>
    <hyperlink r:id="rId2" ref="F4"/>
  </hyperlinks>
  <printOptions/>
  <pageMargins bottom="0.75" footer="0.0" header="0.0" left="0.7" right="0.7" top="0.75"/>
  <pageSetup orientation="landscape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26.5"/>
    <col customWidth="1" min="3" max="3" width="10.38"/>
    <col customWidth="1" min="4" max="4" width="102.88"/>
    <col customWidth="1" min="5" max="5" width="22.25"/>
    <col customWidth="1" min="6" max="6" width="25.38"/>
    <col customWidth="1" min="7" max="26" width="10.63"/>
  </cols>
  <sheetData>
    <row r="1" ht="14.25" customHeight="1"/>
    <row r="2" ht="14.25" customHeight="1">
      <c r="A2" s="48" t="s">
        <v>0</v>
      </c>
      <c r="B2" s="48" t="s">
        <v>1</v>
      </c>
      <c r="C2" s="48" t="s">
        <v>74</v>
      </c>
      <c r="D2" s="48" t="s">
        <v>61</v>
      </c>
      <c r="E2" s="48" t="s">
        <v>62</v>
      </c>
      <c r="F2" s="48" t="s">
        <v>63</v>
      </c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234.0" customHeight="1">
      <c r="A3" s="49" t="s">
        <v>79</v>
      </c>
      <c r="B3" s="49" t="s">
        <v>80</v>
      </c>
      <c r="C3" s="49">
        <v>80.0</v>
      </c>
      <c r="D3" s="35"/>
      <c r="E3" s="50">
        <v>7.3727503E7</v>
      </c>
      <c r="F3" s="45" t="s">
        <v>81</v>
      </c>
    </row>
    <row r="4" ht="14.25" customHeight="1">
      <c r="A4" s="49" t="s">
        <v>82</v>
      </c>
      <c r="B4" s="51" t="s">
        <v>83</v>
      </c>
      <c r="C4" s="34">
        <v>80.0</v>
      </c>
      <c r="D4" s="35" t="s">
        <v>84</v>
      </c>
      <c r="E4" s="37">
        <v>7000000.0</v>
      </c>
      <c r="F4" s="35"/>
    </row>
    <row r="5" ht="14.25" customHeight="1">
      <c r="D5" s="52" t="s">
        <v>85</v>
      </c>
      <c r="E5" s="53">
        <f>SUM(E3:E4)</f>
        <v>80727503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F3"/>
  </hyperlinks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8.5"/>
    <col customWidth="1" min="3" max="3" width="24.63"/>
    <col customWidth="1" min="4" max="26" width="10.63"/>
  </cols>
  <sheetData>
    <row r="1" ht="14.25" customHeight="1"/>
    <row r="2" ht="14.25" customHeight="1">
      <c r="B2" s="54" t="s">
        <v>86</v>
      </c>
      <c r="C2" s="54" t="s">
        <v>87</v>
      </c>
    </row>
    <row r="3" ht="14.25" customHeight="1">
      <c r="B3" s="55" t="s">
        <v>88</v>
      </c>
      <c r="C3" s="56">
        <v>2.37288E7</v>
      </c>
    </row>
    <row r="4" ht="14.25" customHeight="1">
      <c r="B4" s="55" t="s">
        <v>89</v>
      </c>
      <c r="C4" s="56">
        <v>6.7624924E7</v>
      </c>
    </row>
    <row r="5" ht="14.25" customHeight="1">
      <c r="B5" s="55" t="s">
        <v>90</v>
      </c>
      <c r="C5" s="56">
        <v>3.94987031E8</v>
      </c>
    </row>
    <row r="6" ht="14.25" customHeight="1">
      <c r="B6" s="55" t="s">
        <v>91</v>
      </c>
      <c r="C6" s="56">
        <v>4.3827E7</v>
      </c>
    </row>
    <row r="7" ht="14.25" customHeight="1">
      <c r="B7" s="55" t="s">
        <v>92</v>
      </c>
      <c r="C7" s="56">
        <v>7899799.0</v>
      </c>
    </row>
    <row r="8" ht="14.25" customHeight="1">
      <c r="B8" s="55" t="s">
        <v>93</v>
      </c>
      <c r="C8" s="56">
        <v>4.0727503E7</v>
      </c>
    </row>
    <row r="9" ht="14.25" customHeight="1">
      <c r="B9" s="55" t="s">
        <v>94</v>
      </c>
      <c r="C9" s="56">
        <f>40000000*1.19</f>
        <v>47600000</v>
      </c>
    </row>
    <row r="10" ht="14.25" customHeight="1">
      <c r="B10" s="54" t="s">
        <v>85</v>
      </c>
      <c r="C10" s="57">
        <f>SUM(C3:C9)</f>
        <v>626395057</v>
      </c>
    </row>
    <row r="11" ht="14.25" customHeight="1"/>
    <row r="12" ht="14.25" customHeight="1">
      <c r="B12" s="58" t="s">
        <v>95</v>
      </c>
      <c r="C12" s="59">
        <v>620.0</v>
      </c>
    </row>
    <row r="13" ht="14.25" customHeight="1"/>
    <row r="14" ht="14.25" customHeight="1">
      <c r="B14" s="60" t="s">
        <v>96</v>
      </c>
      <c r="C14" s="60">
        <f>+C10/C12</f>
        <v>1010314.608</v>
      </c>
    </row>
    <row r="15" ht="14.25" customHeight="1"/>
    <row r="16" ht="14.25" customHeight="1"/>
    <row r="17" ht="14.25" customHeight="1">
      <c r="C17" s="60">
        <v>9.4962E7</v>
      </c>
    </row>
    <row r="18" ht="14.25" customHeight="1">
      <c r="C18" s="60">
        <f>+C17/620</f>
        <v>153164.5161</v>
      </c>
    </row>
    <row r="19" ht="14.25" customHeight="1">
      <c r="C19" s="59">
        <v>137000.0</v>
      </c>
    </row>
    <row r="20" ht="14.25" customHeight="1">
      <c r="C20" s="60">
        <f>+C18-C19</f>
        <v>16164.51613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63"/>
    <col customWidth="1" min="2" max="2" width="20.88"/>
    <col customWidth="1" min="3" max="3" width="54.13"/>
    <col customWidth="1" min="4" max="6" width="14.5"/>
    <col customWidth="1" min="7" max="7" width="14.88"/>
    <col customWidth="1" min="8" max="8" width="21.88"/>
    <col customWidth="1" min="9" max="9" width="27.13"/>
    <col customWidth="1" min="10" max="10" width="16.5"/>
    <col customWidth="1" min="11" max="26" width="10.63"/>
  </cols>
  <sheetData>
    <row r="1" ht="14.25" customHeight="1"/>
    <row r="2" ht="31.5" customHeight="1">
      <c r="B2" s="61" t="s">
        <v>97</v>
      </c>
      <c r="C2" s="12"/>
      <c r="D2" s="12"/>
      <c r="E2" s="12"/>
      <c r="F2" s="12"/>
      <c r="G2" s="12"/>
      <c r="H2" s="12"/>
      <c r="I2" s="12"/>
      <c r="J2" s="13"/>
    </row>
    <row r="3" ht="37.5" customHeight="1">
      <c r="B3" s="62" t="s">
        <v>1</v>
      </c>
      <c r="C3" s="62" t="s">
        <v>3</v>
      </c>
      <c r="D3" s="62" t="s">
        <v>29</v>
      </c>
      <c r="E3" s="62" t="s">
        <v>30</v>
      </c>
      <c r="F3" s="62" t="s">
        <v>9</v>
      </c>
      <c r="G3" s="62" t="s">
        <v>10</v>
      </c>
      <c r="H3" s="62" t="s">
        <v>98</v>
      </c>
      <c r="I3" s="62" t="s">
        <v>99</v>
      </c>
      <c r="J3" s="62" t="s">
        <v>32</v>
      </c>
    </row>
    <row r="4" ht="102.75" customHeight="1">
      <c r="B4" s="63" t="s">
        <v>100</v>
      </c>
      <c r="C4" s="35"/>
      <c r="D4" s="49">
        <v>500.0</v>
      </c>
      <c r="E4" s="49" t="s">
        <v>27</v>
      </c>
      <c r="F4" s="49" t="s">
        <v>27</v>
      </c>
      <c r="G4" s="64" t="s">
        <v>101</v>
      </c>
      <c r="H4" s="35"/>
      <c r="I4" s="37"/>
      <c r="J4" s="65" t="s">
        <v>102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J2"/>
  </mergeCells>
  <hyperlinks>
    <hyperlink r:id="rId1" ref="J4"/>
  </hyperlinks>
  <printOptions/>
  <pageMargins bottom="0.75" footer="0.0" header="0.0" left="0.7" right="0.7" top="0.75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63"/>
    <col customWidth="1" min="2" max="2" width="20.88"/>
    <col customWidth="1" min="3" max="3" width="54.13"/>
    <col customWidth="1" min="4" max="6" width="14.5"/>
    <col customWidth="1" min="7" max="7" width="14.88"/>
    <col customWidth="1" min="8" max="8" width="13.0"/>
    <col customWidth="1" min="9" max="9" width="41.5"/>
    <col customWidth="1" min="10" max="10" width="16.5"/>
    <col customWidth="1" min="11" max="26" width="10.63"/>
  </cols>
  <sheetData>
    <row r="1" ht="14.25" customHeight="1"/>
    <row r="2" ht="31.5" customHeight="1">
      <c r="B2" s="61" t="s">
        <v>103</v>
      </c>
      <c r="C2" s="12"/>
      <c r="D2" s="12"/>
      <c r="E2" s="12"/>
      <c r="F2" s="12"/>
      <c r="G2" s="12"/>
      <c r="H2" s="12"/>
      <c r="I2" s="12"/>
      <c r="J2" s="13"/>
    </row>
    <row r="3" ht="37.5" customHeight="1">
      <c r="B3" s="62" t="s">
        <v>1</v>
      </c>
      <c r="C3" s="62" t="s">
        <v>3</v>
      </c>
      <c r="D3" s="62" t="s">
        <v>29</v>
      </c>
      <c r="E3" s="62" t="s">
        <v>30</v>
      </c>
      <c r="F3" s="62" t="s">
        <v>9</v>
      </c>
      <c r="G3" s="62" t="s">
        <v>10</v>
      </c>
      <c r="H3" s="62" t="s">
        <v>98</v>
      </c>
      <c r="I3" s="62" t="s">
        <v>104</v>
      </c>
      <c r="J3" s="62" t="s">
        <v>32</v>
      </c>
    </row>
    <row r="4" ht="14.25" customHeight="1">
      <c r="B4" s="66" t="s">
        <v>105</v>
      </c>
      <c r="C4" s="67" t="s">
        <v>106</v>
      </c>
      <c r="D4" s="64">
        <v>4.0</v>
      </c>
      <c r="E4" s="64" t="s">
        <v>20</v>
      </c>
      <c r="F4" s="64" t="s">
        <v>107</v>
      </c>
      <c r="G4" s="64" t="s">
        <v>108</v>
      </c>
      <c r="H4" s="68">
        <v>660000.0</v>
      </c>
      <c r="I4" s="69">
        <v>2240000.0</v>
      </c>
      <c r="J4" s="70" t="s">
        <v>109</v>
      </c>
    </row>
    <row r="5" ht="102.75" customHeight="1">
      <c r="B5" s="66" t="s">
        <v>105</v>
      </c>
      <c r="C5" s="71" t="s">
        <v>110</v>
      </c>
      <c r="D5" s="64">
        <v>4.0</v>
      </c>
      <c r="E5" s="64" t="s">
        <v>20</v>
      </c>
      <c r="F5" s="64" t="s">
        <v>107</v>
      </c>
      <c r="G5" s="64" t="s">
        <v>108</v>
      </c>
      <c r="H5" s="72">
        <v>792000.0</v>
      </c>
      <c r="I5" s="69">
        <v>3168000.0</v>
      </c>
      <c r="J5" s="10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2:J2"/>
    <mergeCell ref="J4:J5"/>
  </mergeCells>
  <hyperlinks>
    <hyperlink r:id="rId1" ref="J4"/>
  </hyperlinks>
  <printOptions/>
  <pageMargins bottom="0.75" footer="0.0" header="0.0" left="0.7" right="0.7" top="0.75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63"/>
    <col customWidth="1" min="2" max="2" width="17.5"/>
    <col customWidth="1" min="3" max="3" width="54.13"/>
    <col customWidth="1" min="4" max="5" width="14.5"/>
    <col customWidth="1" min="6" max="6" width="14.88"/>
    <col customWidth="1" min="7" max="7" width="13.0"/>
    <col customWidth="1" min="8" max="8" width="14.5"/>
    <col customWidth="1" min="9" max="9" width="14.13"/>
    <col customWidth="1" min="10" max="10" width="24.5"/>
    <col customWidth="1" min="11" max="26" width="10.63"/>
  </cols>
  <sheetData>
    <row r="1" ht="14.25" customHeight="1"/>
    <row r="2" ht="31.5" customHeight="1">
      <c r="B2" s="61" t="s">
        <v>111</v>
      </c>
      <c r="C2" s="12"/>
      <c r="D2" s="12"/>
      <c r="E2" s="12"/>
      <c r="F2" s="12"/>
      <c r="G2" s="12"/>
      <c r="H2" s="12"/>
      <c r="I2" s="12"/>
      <c r="J2" s="13"/>
    </row>
    <row r="3" ht="37.5" customHeight="1">
      <c r="B3" s="62" t="s">
        <v>1</v>
      </c>
      <c r="C3" s="62" t="s">
        <v>112</v>
      </c>
      <c r="D3" s="62" t="s">
        <v>29</v>
      </c>
      <c r="E3" s="62" t="s">
        <v>30</v>
      </c>
      <c r="F3" s="62" t="s">
        <v>9</v>
      </c>
      <c r="G3" s="62" t="s">
        <v>10</v>
      </c>
      <c r="H3" s="62" t="s">
        <v>98</v>
      </c>
      <c r="I3" s="62" t="s">
        <v>113</v>
      </c>
      <c r="J3" s="62" t="s">
        <v>32</v>
      </c>
    </row>
    <row r="4" ht="31.5" customHeight="1">
      <c r="B4" s="73" t="s">
        <v>114</v>
      </c>
      <c r="C4" s="74" t="s">
        <v>115</v>
      </c>
      <c r="D4" s="64">
        <v>2.0</v>
      </c>
      <c r="E4" s="74" t="s">
        <v>20</v>
      </c>
      <c r="F4" s="74" t="s">
        <v>27</v>
      </c>
      <c r="G4" s="74" t="s">
        <v>27</v>
      </c>
      <c r="H4" s="69">
        <v>850000.0</v>
      </c>
      <c r="I4" s="75">
        <v>3000000.0</v>
      </c>
      <c r="J4" s="76" t="s">
        <v>116</v>
      </c>
    </row>
    <row r="5" ht="21.0" customHeight="1">
      <c r="B5" s="8"/>
      <c r="C5" s="74" t="s">
        <v>117</v>
      </c>
      <c r="D5" s="64">
        <v>1.0</v>
      </c>
      <c r="E5" s="74" t="s">
        <v>20</v>
      </c>
      <c r="F5" s="74" t="s">
        <v>27</v>
      </c>
      <c r="G5" s="74" t="s">
        <v>27</v>
      </c>
      <c r="H5" s="69">
        <v>300000.0</v>
      </c>
      <c r="I5" s="8"/>
      <c r="J5" s="8"/>
    </row>
    <row r="6" ht="23.25" customHeight="1">
      <c r="B6" s="10"/>
      <c r="C6" s="35" t="s">
        <v>118</v>
      </c>
      <c r="D6" s="49">
        <v>1.0</v>
      </c>
      <c r="E6" s="74" t="s">
        <v>20</v>
      </c>
      <c r="F6" s="74" t="s">
        <v>27</v>
      </c>
      <c r="G6" s="74" t="s">
        <v>27</v>
      </c>
      <c r="H6" s="37">
        <v>1000000.0</v>
      </c>
      <c r="I6" s="10"/>
      <c r="J6" s="10"/>
    </row>
    <row r="7" ht="27.0" customHeight="1">
      <c r="B7" s="77" t="s">
        <v>119</v>
      </c>
      <c r="C7" s="74" t="s">
        <v>120</v>
      </c>
      <c r="D7" s="64">
        <v>2.0</v>
      </c>
      <c r="E7" s="74" t="s">
        <v>20</v>
      </c>
      <c r="F7" s="74" t="s">
        <v>27</v>
      </c>
      <c r="G7" s="74" t="s">
        <v>27</v>
      </c>
      <c r="H7" s="74" t="s">
        <v>27</v>
      </c>
      <c r="I7" s="75">
        <v>3040000.0</v>
      </c>
      <c r="J7" s="76" t="s">
        <v>121</v>
      </c>
    </row>
    <row r="8" ht="34.5" customHeight="1">
      <c r="B8" s="8"/>
      <c r="C8" s="74" t="s">
        <v>122</v>
      </c>
      <c r="D8" s="64">
        <v>1.0</v>
      </c>
      <c r="E8" s="74" t="s">
        <v>20</v>
      </c>
      <c r="F8" s="74" t="s">
        <v>27</v>
      </c>
      <c r="G8" s="74" t="s">
        <v>27</v>
      </c>
      <c r="H8" s="74" t="s">
        <v>27</v>
      </c>
      <c r="I8" s="8"/>
      <c r="J8" s="8"/>
    </row>
    <row r="9" ht="15.0" customHeight="1">
      <c r="B9" s="10"/>
      <c r="C9" s="35" t="s">
        <v>123</v>
      </c>
      <c r="D9" s="49"/>
      <c r="E9" s="74"/>
      <c r="F9" s="74"/>
      <c r="G9" s="74"/>
      <c r="H9" s="74">
        <v>0.0</v>
      </c>
      <c r="I9" s="10"/>
      <c r="J9" s="10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B2:J2"/>
    <mergeCell ref="B4:B6"/>
    <mergeCell ref="I4:I6"/>
    <mergeCell ref="J4:J6"/>
    <mergeCell ref="B7:B9"/>
    <mergeCell ref="I7:I9"/>
    <mergeCell ref="J7:J9"/>
  </mergeCells>
  <hyperlinks>
    <hyperlink r:id="rId1" ref="J4"/>
    <hyperlink r:id="rId2" ref="J7"/>
  </hyperlinks>
  <printOptions/>
  <pageMargins bottom="0.75" footer="0.0" header="0.0" left="0.7" right="0.7" top="0.75"/>
  <pageSetup orientation="landscape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63"/>
    <col customWidth="1" min="2" max="2" width="12.88"/>
    <col customWidth="1" min="3" max="5" width="10.63"/>
    <col customWidth="1" min="6" max="7" width="13.0"/>
    <col customWidth="1" min="8" max="11" width="10.63"/>
    <col customWidth="1" min="12" max="13" width="14.0"/>
    <col customWidth="1" min="14" max="14" width="18.5"/>
    <col customWidth="1" min="15" max="26" width="10.63"/>
  </cols>
  <sheetData>
    <row r="1" ht="14.25" customHeight="1"/>
    <row r="2" ht="14.25" customHeight="1"/>
    <row r="3" ht="15.0" customHeight="1">
      <c r="B3" s="78" t="s">
        <v>124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80"/>
    </row>
    <row r="4" ht="15.0" customHeight="1">
      <c r="B4" s="81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3"/>
    </row>
    <row r="5" ht="14.25" customHeight="1">
      <c r="B5" s="84" t="s">
        <v>125</v>
      </c>
      <c r="C5" s="85" t="s">
        <v>126</v>
      </c>
      <c r="D5" s="12"/>
      <c r="E5" s="13"/>
      <c r="F5" s="62" t="s">
        <v>127</v>
      </c>
      <c r="G5" s="62" t="s">
        <v>128</v>
      </c>
      <c r="H5" s="62" t="s">
        <v>30</v>
      </c>
      <c r="I5" s="62" t="s">
        <v>9</v>
      </c>
      <c r="J5" s="62" t="s">
        <v>10</v>
      </c>
      <c r="K5" s="86" t="s">
        <v>129</v>
      </c>
      <c r="L5" s="62" t="s">
        <v>130</v>
      </c>
      <c r="M5" s="62" t="s">
        <v>131</v>
      </c>
      <c r="N5" s="62" t="s">
        <v>32</v>
      </c>
    </row>
    <row r="6" ht="59.25" customHeight="1">
      <c r="B6" s="87" t="s">
        <v>132</v>
      </c>
      <c r="C6" s="88" t="s">
        <v>133</v>
      </c>
      <c r="D6" s="12"/>
      <c r="E6" s="13"/>
      <c r="F6" s="64" t="s">
        <v>134</v>
      </c>
      <c r="G6" s="64" t="s">
        <v>134</v>
      </c>
      <c r="H6" s="64" t="s">
        <v>135</v>
      </c>
      <c r="I6" s="64" t="s">
        <v>136</v>
      </c>
      <c r="J6" s="64" t="s">
        <v>137</v>
      </c>
      <c r="K6" s="64">
        <v>15.0</v>
      </c>
      <c r="L6" s="68" t="s">
        <v>138</v>
      </c>
      <c r="M6" s="68">
        <v>535500.0</v>
      </c>
      <c r="N6" s="89" t="s">
        <v>139</v>
      </c>
    </row>
    <row r="7" ht="78.75" customHeight="1">
      <c r="B7" s="90" t="s">
        <v>140</v>
      </c>
      <c r="C7" s="88" t="s">
        <v>141</v>
      </c>
      <c r="D7" s="12"/>
      <c r="E7" s="13"/>
      <c r="F7" s="64" t="s">
        <v>134</v>
      </c>
      <c r="G7" s="64" t="s">
        <v>134</v>
      </c>
      <c r="H7" s="64" t="s">
        <v>135</v>
      </c>
      <c r="I7" s="64" t="s">
        <v>142</v>
      </c>
      <c r="J7" s="64" t="s">
        <v>137</v>
      </c>
      <c r="K7" s="64">
        <v>15.0</v>
      </c>
      <c r="L7" s="44">
        <v>15000.0</v>
      </c>
      <c r="M7" s="44">
        <v>225000.0</v>
      </c>
      <c r="N7" s="91" t="s">
        <v>143</v>
      </c>
    </row>
    <row r="8" ht="64.5" customHeight="1">
      <c r="B8" s="92" t="s">
        <v>144</v>
      </c>
      <c r="C8" s="93" t="s">
        <v>145</v>
      </c>
      <c r="D8" s="12"/>
      <c r="E8" s="13"/>
      <c r="F8" s="94" t="s">
        <v>134</v>
      </c>
      <c r="G8" s="94" t="s">
        <v>146</v>
      </c>
      <c r="H8" s="95" t="s">
        <v>147</v>
      </c>
      <c r="I8" s="95" t="s">
        <v>148</v>
      </c>
      <c r="J8" s="95" t="s">
        <v>137</v>
      </c>
      <c r="K8" s="96">
        <v>15.0</v>
      </c>
      <c r="L8" s="97" t="s">
        <v>149</v>
      </c>
      <c r="M8" s="97">
        <v>285600.0</v>
      </c>
      <c r="N8" s="98" t="s">
        <v>150</v>
      </c>
      <c r="O8" s="99" t="s">
        <v>151</v>
      </c>
    </row>
    <row r="9" ht="31.5" customHeight="1">
      <c r="B9" s="10"/>
      <c r="C9" s="100" t="s">
        <v>152</v>
      </c>
      <c r="D9" s="12"/>
      <c r="E9" s="13"/>
      <c r="F9" s="10"/>
      <c r="G9" s="10"/>
      <c r="H9" s="10"/>
      <c r="I9" s="10"/>
      <c r="J9" s="10"/>
      <c r="K9" s="96">
        <v>1.0</v>
      </c>
      <c r="L9" s="101" t="s">
        <v>138</v>
      </c>
      <c r="M9" s="102">
        <v>35700.0</v>
      </c>
      <c r="N9" s="10"/>
      <c r="O9" s="103"/>
    </row>
    <row r="10" ht="14.25" customHeight="1">
      <c r="K10" s="104" t="s">
        <v>153</v>
      </c>
      <c r="L10" s="13"/>
      <c r="M10" s="105">
        <f>M8+M9</f>
        <v>321300</v>
      </c>
    </row>
    <row r="11" ht="14.25" customHeight="1">
      <c r="M11" s="40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G8:G9"/>
    <mergeCell ref="H8:H9"/>
    <mergeCell ref="I8:I9"/>
    <mergeCell ref="J8:J9"/>
    <mergeCell ref="K10:L10"/>
    <mergeCell ref="N8:N9"/>
    <mergeCell ref="O8:O9"/>
    <mergeCell ref="B3:N4"/>
    <mergeCell ref="C5:E5"/>
    <mergeCell ref="C6:E6"/>
    <mergeCell ref="C7:E7"/>
    <mergeCell ref="B8:B9"/>
    <mergeCell ref="C8:E8"/>
    <mergeCell ref="F8:F9"/>
    <mergeCell ref="C9:E9"/>
  </mergeCells>
  <hyperlinks>
    <hyperlink r:id="rId1" ref="N6"/>
    <hyperlink r:id="rId2" ref="N7"/>
    <hyperlink r:id="rId3" location="/quotation/ACRIYASAS?data=7Yi1CEj7I7Uaux%2fdwubgWZBXRZ9sQyg7fquGK3k%2fGKrN0gbS4M30KsDJA8z5cl7jUZVXLL%2f8meOLVmNBCdY25g%3d%3d" ref="N8"/>
  </hyperlinks>
  <printOptions/>
  <pageMargins bottom="0.75" footer="0.0" header="0.0" left="0.7" right="0.7" top="0.75"/>
  <pageSetup paperSize="9" orientation="portrait"/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5"/>
    <col customWidth="1" min="2" max="2" width="13.13"/>
    <col customWidth="1" min="3" max="5" width="10.63"/>
    <col customWidth="1" min="6" max="6" width="23.0"/>
    <col customWidth="1" min="7" max="9" width="10.63"/>
    <col customWidth="1" min="10" max="10" width="15.13"/>
    <col customWidth="1" min="11" max="11" width="13.5"/>
    <col customWidth="1" min="12" max="13" width="10.63"/>
    <col customWidth="1" min="14" max="14" width="5.13"/>
    <col customWidth="1" min="15" max="26" width="10.63"/>
  </cols>
  <sheetData>
    <row r="1" ht="14.25" customHeight="1"/>
    <row r="2" ht="14.25" customHeight="1"/>
    <row r="3" ht="14.25" customHeight="1"/>
    <row r="4" ht="14.25" customHeight="1">
      <c r="B4" s="106" t="s">
        <v>125</v>
      </c>
      <c r="C4" s="107" t="s">
        <v>154</v>
      </c>
      <c r="D4" s="12"/>
      <c r="E4" s="12"/>
      <c r="F4" s="13"/>
      <c r="G4" s="107" t="s">
        <v>155</v>
      </c>
      <c r="H4" s="12"/>
      <c r="I4" s="12"/>
      <c r="J4" s="12"/>
      <c r="K4" s="12"/>
      <c r="L4" s="12"/>
      <c r="M4" s="12"/>
      <c r="N4" s="13"/>
      <c r="O4" s="107" t="s">
        <v>156</v>
      </c>
      <c r="P4" s="12"/>
      <c r="Q4" s="12"/>
      <c r="R4" s="12"/>
      <c r="S4" s="12"/>
      <c r="T4" s="12"/>
      <c r="U4" s="13"/>
    </row>
    <row r="5" ht="92.25" customHeight="1">
      <c r="B5" s="108" t="s">
        <v>157</v>
      </c>
      <c r="C5" s="109" t="s">
        <v>158</v>
      </c>
      <c r="D5" s="12"/>
      <c r="E5" s="12"/>
      <c r="F5" s="13"/>
      <c r="G5" s="110"/>
      <c r="H5" s="79"/>
      <c r="I5" s="79"/>
      <c r="J5" s="79"/>
      <c r="K5" s="79"/>
      <c r="L5" s="79"/>
      <c r="M5" s="79"/>
      <c r="N5" s="80"/>
      <c r="O5" s="111"/>
      <c r="P5" s="79"/>
      <c r="Q5" s="79"/>
      <c r="R5" s="79"/>
      <c r="S5" s="79"/>
      <c r="T5" s="79"/>
      <c r="U5" s="80"/>
    </row>
    <row r="6" ht="15.75" customHeight="1">
      <c r="B6" s="111"/>
      <c r="C6" s="79"/>
      <c r="D6" s="79"/>
      <c r="E6" s="79"/>
      <c r="F6" s="80"/>
      <c r="G6" s="112"/>
      <c r="N6" s="21"/>
      <c r="O6" s="112"/>
      <c r="U6" s="21"/>
    </row>
    <row r="7" ht="15.75" customHeight="1">
      <c r="B7" s="112"/>
      <c r="F7" s="21"/>
      <c r="G7" s="112"/>
      <c r="N7" s="21"/>
      <c r="O7" s="112"/>
      <c r="U7" s="21"/>
    </row>
    <row r="8" ht="15.75" customHeight="1">
      <c r="B8" s="112"/>
      <c r="F8" s="21"/>
      <c r="G8" s="112"/>
      <c r="N8" s="21"/>
      <c r="O8" s="112"/>
      <c r="U8" s="21"/>
    </row>
    <row r="9" ht="15.75" customHeight="1">
      <c r="B9" s="112"/>
      <c r="F9" s="21"/>
      <c r="G9" s="112"/>
      <c r="N9" s="21"/>
      <c r="O9" s="112"/>
      <c r="U9" s="21"/>
    </row>
    <row r="10" ht="15.75" customHeight="1">
      <c r="B10" s="112"/>
      <c r="F10" s="21"/>
      <c r="G10" s="112"/>
      <c r="N10" s="21"/>
      <c r="O10" s="112"/>
      <c r="U10" s="21"/>
    </row>
    <row r="11" ht="15.75" customHeight="1">
      <c r="B11" s="112"/>
      <c r="F11" s="21"/>
      <c r="G11" s="112"/>
      <c r="N11" s="21"/>
      <c r="O11" s="112"/>
      <c r="U11" s="21"/>
    </row>
    <row r="12" ht="14.25" customHeight="1">
      <c r="B12" s="112"/>
      <c r="F12" s="21"/>
      <c r="G12" s="112"/>
      <c r="N12" s="21"/>
      <c r="O12" s="112"/>
      <c r="U12" s="21"/>
    </row>
    <row r="13" ht="15.75" customHeight="1">
      <c r="B13" s="112"/>
      <c r="F13" s="21"/>
      <c r="G13" s="112"/>
      <c r="N13" s="21"/>
      <c r="O13" s="112"/>
      <c r="U13" s="21"/>
    </row>
    <row r="14" ht="15.75" customHeight="1">
      <c r="B14" s="112"/>
      <c r="F14" s="21"/>
      <c r="G14" s="112"/>
      <c r="N14" s="21"/>
      <c r="O14" s="112"/>
      <c r="U14" s="21"/>
    </row>
    <row r="15" ht="50.25" customHeight="1">
      <c r="B15" s="81"/>
      <c r="C15" s="82"/>
      <c r="D15" s="82"/>
      <c r="E15" s="82"/>
      <c r="F15" s="83"/>
      <c r="G15" s="81"/>
      <c r="H15" s="82"/>
      <c r="I15" s="82"/>
      <c r="J15" s="82"/>
      <c r="K15" s="82"/>
      <c r="L15" s="82"/>
      <c r="M15" s="82"/>
      <c r="N15" s="83"/>
      <c r="O15" s="81"/>
      <c r="P15" s="82"/>
      <c r="Q15" s="82"/>
      <c r="R15" s="82"/>
      <c r="S15" s="82"/>
      <c r="T15" s="82"/>
      <c r="U15" s="83"/>
    </row>
    <row r="16" ht="14.25" customHeight="1">
      <c r="B16" s="113" t="s">
        <v>159</v>
      </c>
      <c r="C16" s="79"/>
      <c r="D16" s="79"/>
      <c r="E16" s="79"/>
      <c r="F16" s="80"/>
      <c r="G16" s="114" t="s">
        <v>160</v>
      </c>
      <c r="H16" s="79"/>
      <c r="I16" s="79"/>
      <c r="J16" s="79"/>
      <c r="K16" s="79"/>
      <c r="L16" s="79"/>
      <c r="M16" s="79"/>
      <c r="N16" s="80"/>
      <c r="P16" s="115"/>
    </row>
    <row r="17" ht="14.25" customHeight="1">
      <c r="B17" s="81"/>
      <c r="C17" s="82"/>
      <c r="D17" s="82"/>
      <c r="E17" s="82"/>
      <c r="F17" s="83"/>
      <c r="G17" s="81"/>
      <c r="H17" s="82"/>
      <c r="I17" s="82"/>
      <c r="J17" s="82"/>
      <c r="K17" s="82"/>
      <c r="L17" s="82"/>
      <c r="M17" s="82"/>
      <c r="N17" s="83"/>
      <c r="P17" s="115"/>
    </row>
    <row r="18" ht="14.25" customHeight="1">
      <c r="B18" s="116" t="s">
        <v>161</v>
      </c>
      <c r="C18" s="79"/>
      <c r="D18" s="79"/>
      <c r="E18" s="79"/>
      <c r="F18" s="80"/>
      <c r="P18" s="115"/>
    </row>
    <row r="19" ht="14.25" customHeight="1">
      <c r="B19" s="81"/>
      <c r="C19" s="82"/>
      <c r="D19" s="82"/>
      <c r="E19" s="82"/>
      <c r="F19" s="83"/>
      <c r="I19" s="117" t="s">
        <v>162</v>
      </c>
      <c r="J19" s="118" t="s">
        <v>163</v>
      </c>
      <c r="K19" s="118" t="s">
        <v>164</v>
      </c>
      <c r="P19" s="115"/>
    </row>
    <row r="20" ht="14.25" customHeight="1">
      <c r="I20" s="119" t="s">
        <v>165</v>
      </c>
      <c r="J20" s="120" t="s">
        <v>166</v>
      </c>
      <c r="K20" s="120" t="s">
        <v>167</v>
      </c>
    </row>
    <row r="21" ht="14.25" customHeight="1">
      <c r="G21" s="111"/>
      <c r="H21" s="79"/>
      <c r="I21" s="79"/>
      <c r="J21" s="79"/>
      <c r="K21" s="79"/>
      <c r="L21" s="79"/>
      <c r="M21" s="79"/>
      <c r="N21" s="80"/>
    </row>
    <row r="22" ht="14.25" customHeight="1">
      <c r="G22" s="112"/>
      <c r="N22" s="21"/>
    </row>
    <row r="23" ht="14.25" customHeight="1">
      <c r="G23" s="112"/>
      <c r="N23" s="21"/>
    </row>
    <row r="24" ht="14.25" customHeight="1">
      <c r="G24" s="112"/>
      <c r="N24" s="21"/>
    </row>
    <row r="25" ht="14.25" customHeight="1">
      <c r="G25" s="112"/>
      <c r="N25" s="21"/>
    </row>
    <row r="26" ht="14.25" customHeight="1">
      <c r="G26" s="81"/>
      <c r="H26" s="82"/>
      <c r="I26" s="82"/>
      <c r="J26" s="82"/>
      <c r="K26" s="82"/>
      <c r="L26" s="82"/>
      <c r="M26" s="82"/>
      <c r="N26" s="83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B16:F17"/>
    <mergeCell ref="G16:N17"/>
    <mergeCell ref="B18:F19"/>
    <mergeCell ref="G21:N26"/>
    <mergeCell ref="C4:F4"/>
    <mergeCell ref="G4:N4"/>
    <mergeCell ref="O4:U4"/>
    <mergeCell ref="C5:F5"/>
    <mergeCell ref="G5:N15"/>
    <mergeCell ref="O5:U15"/>
    <mergeCell ref="B6:F15"/>
  </mergeCells>
  <hyperlinks>
    <hyperlink r:id="rId1" ref="B18"/>
  </hyperlinks>
  <printOptions/>
  <pageMargins bottom="0.75" footer="0.0" header="0.0" left="0.7" right="0.7" top="0.75"/>
  <pageSetup orientation="landscape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63"/>
    <col customWidth="1" min="2" max="2" width="19.5"/>
    <col customWidth="1" min="3" max="3" width="46.13"/>
    <col customWidth="1" min="4" max="7" width="10.63"/>
    <col customWidth="1" min="8" max="8" width="14.5"/>
    <col customWidth="1" min="9" max="10" width="10.63"/>
    <col customWidth="1" min="11" max="11" width="23.13"/>
    <col customWidth="1" min="12" max="26" width="10.63"/>
  </cols>
  <sheetData>
    <row r="1" ht="14.25" customHeight="1"/>
    <row r="2" ht="14.25" customHeight="1"/>
    <row r="3" ht="14.25" customHeight="1">
      <c r="B3" s="121" t="s">
        <v>168</v>
      </c>
      <c r="C3" s="12"/>
      <c r="D3" s="12"/>
      <c r="E3" s="12"/>
      <c r="F3" s="12"/>
      <c r="G3" s="12"/>
      <c r="H3" s="12"/>
      <c r="I3" s="12"/>
      <c r="J3" s="12"/>
      <c r="K3" s="13"/>
    </row>
    <row r="4" ht="14.25" customHeight="1">
      <c r="B4" s="62" t="s">
        <v>1</v>
      </c>
      <c r="C4" s="62" t="s">
        <v>112</v>
      </c>
      <c r="D4" s="62" t="s">
        <v>29</v>
      </c>
      <c r="E4" s="62" t="s">
        <v>30</v>
      </c>
      <c r="F4" s="62" t="s">
        <v>9</v>
      </c>
      <c r="G4" s="62" t="s">
        <v>10</v>
      </c>
      <c r="H4" s="62" t="s">
        <v>98</v>
      </c>
      <c r="I4" s="62" t="s">
        <v>169</v>
      </c>
      <c r="J4" s="62" t="s">
        <v>170</v>
      </c>
      <c r="K4" s="62" t="s">
        <v>32</v>
      </c>
    </row>
    <row r="5" ht="14.25" customHeight="1">
      <c r="B5" s="77" t="s">
        <v>171</v>
      </c>
      <c r="C5" s="74" t="s">
        <v>172</v>
      </c>
      <c r="D5" s="64">
        <v>2.0</v>
      </c>
      <c r="E5" s="74"/>
      <c r="F5" s="74"/>
      <c r="G5" s="74"/>
      <c r="H5" s="69">
        <v>210000.0</v>
      </c>
      <c r="I5" s="69">
        <v>420000.0</v>
      </c>
      <c r="J5" s="122">
        <v>696150.0</v>
      </c>
      <c r="K5" s="76" t="s">
        <v>173</v>
      </c>
    </row>
    <row r="6" ht="14.25" customHeight="1">
      <c r="B6" s="123"/>
      <c r="C6" s="124" t="s">
        <v>174</v>
      </c>
      <c r="D6" s="125">
        <v>3.0</v>
      </c>
      <c r="E6" s="124"/>
      <c r="F6" s="124"/>
      <c r="G6" s="124"/>
      <c r="H6" s="126">
        <v>55000.0</v>
      </c>
      <c r="I6" s="126">
        <v>165000.0</v>
      </c>
      <c r="J6" s="123"/>
      <c r="K6" s="123"/>
    </row>
    <row r="7" ht="14.25" customHeight="1">
      <c r="B7" s="127"/>
      <c r="C7" s="128"/>
      <c r="D7" s="129"/>
      <c r="E7" s="128"/>
      <c r="F7" s="128"/>
      <c r="G7" s="128"/>
      <c r="H7" s="128"/>
      <c r="I7" s="130"/>
      <c r="J7" s="131"/>
      <c r="K7" s="132"/>
    </row>
    <row r="8" ht="14.25" customHeight="1">
      <c r="B8" s="8"/>
      <c r="C8" s="74"/>
      <c r="D8" s="64"/>
      <c r="E8" s="74"/>
      <c r="F8" s="74"/>
      <c r="G8" s="74"/>
      <c r="H8" s="74"/>
      <c r="I8" s="8"/>
      <c r="J8" s="133"/>
      <c r="K8" s="8"/>
    </row>
    <row r="9" ht="14.25" customHeight="1">
      <c r="B9" s="10"/>
      <c r="C9" s="51"/>
      <c r="D9" s="64"/>
      <c r="E9" s="74"/>
      <c r="F9" s="74"/>
      <c r="G9" s="74"/>
      <c r="H9" s="74"/>
      <c r="I9" s="10"/>
      <c r="J9" s="133"/>
      <c r="K9" s="10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B3:K3"/>
    <mergeCell ref="B5:B6"/>
    <mergeCell ref="J5:J6"/>
    <mergeCell ref="K5:K6"/>
    <mergeCell ref="B7:B9"/>
    <mergeCell ref="I7:I9"/>
    <mergeCell ref="K7:K9"/>
  </mergeCells>
  <hyperlinks>
    <hyperlink r:id="rId1" ref="K5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2026-01-30T23:43:46Z</dcterms:created>
  <dc:creator>Katherin Brochero</dc:creator>
</cp:coreProperties>
</file>