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000" tabRatio="742" activeTab="2"/>
  </bookViews>
  <sheets>
    <sheet name="Portada" sheetId="32478" r:id="rId1"/>
    <sheet name="Resumen" sheetId="32480" r:id="rId2"/>
    <sheet name="Índice" sheetId="32479" r:id="rId3"/>
    <sheet name="Medias mensuales" sheetId="32453" r:id="rId4"/>
    <sheet name="Series desestacionalizadas" sheetId="32454" r:id="rId5"/>
    <sheet name="Convenios Especiales" sheetId="32397" r:id="rId6"/>
    <sheet name="Empresas R.General" sheetId="32464" r:id="rId7"/>
    <sheet name="Empresas R.Mar" sheetId="32465" r:id="rId8"/>
    <sheet name="Empresas R.Carbón" sheetId="32466" r:id="rId9"/>
    <sheet name="Empresas Total Sistema" sheetId="32467" r:id="rId10"/>
    <sheet name="Diaria y media mensual" sheetId="32459" r:id="rId11"/>
    <sheet name="Evolución por Género" sheetId="32406" r:id="rId12"/>
    <sheet name="Evolución por regímenes" sheetId="32461" r:id="rId13"/>
    <sheet name="Evolución trab. Extranjeros" sheetId="32407" r:id="rId14"/>
    <sheet name="Evolución total sistema" sheetId="16" r:id="rId15"/>
    <sheet name="Evolución R.General" sheetId="10" r:id="rId16"/>
    <sheet name="Sectores R.General" sheetId="32469" r:id="rId17"/>
    <sheet name="Adm. Públicas" sheetId="32468" r:id="rId18"/>
    <sheet name="Evolución R.Autónomos" sheetId="32470" r:id="rId19"/>
    <sheet name="Sectores R.Autónomos" sheetId="32414" r:id="rId20"/>
    <sheet name="Evolución R.Mar" sheetId="13" r:id="rId21"/>
    <sheet name="Evolución R.Carbón" sheetId="3" r:id="rId22"/>
    <sheet name="Por regímenes" sheetId="32460" r:id="rId23"/>
    <sheet name="Provincias y CCAA" sheetId="32392" r:id="rId24"/>
    <sheet name="Prov y CCAA -R.General" sheetId="32437" r:id="rId25"/>
    <sheet name="Prov y CCAA -Variación" sheetId="32383" r:id="rId26"/>
    <sheet name="ERTE por Provincias y CCAA" sheetId="32482" r:id="rId27"/>
    <sheet name="ERTE por Sectores de Actividad" sheetId="32483" r:id="rId28"/>
    <sheet name="Prestación Autónomos" sheetId="32484" r:id="rId29"/>
    <sheet name="Último día mes Provincias-CCAA" sheetId="32485" r:id="rId30"/>
    <sheet name="Afiliación diaria 2020" sheetId="32486" r:id="rId31"/>
  </sheets>
  <externalReferences>
    <externalReference r:id="rId32"/>
    <externalReference r:id="rId33"/>
    <externalReference r:id="rId34"/>
    <externalReference r:id="rId35"/>
  </externalReferences>
  <definedNames>
    <definedName name="AA" localSheetId="8">#REF!</definedName>
    <definedName name="AA" localSheetId="7">#REF!</definedName>
    <definedName name="AA" localSheetId="9">#REF!</definedName>
    <definedName name="aaa" localSheetId="30">#REF!</definedName>
    <definedName name="aaa" localSheetId="27">#REF!</definedName>
    <definedName name="aaa" localSheetId="28">#REF!</definedName>
    <definedName name="aaa" localSheetId="1">#REF!</definedName>
    <definedName name="aaa" localSheetId="29">#REF!</definedName>
    <definedName name="aaa">#REF!</definedName>
    <definedName name="AAAAAAAA" localSheetId="8">#REF!</definedName>
    <definedName name="AAAAAAAA" localSheetId="7">#REF!</definedName>
    <definedName name="AAAAAAAA" localSheetId="9">#REF!</definedName>
    <definedName name="AAAAAAAAAAAAAAAAAAAAAAA">#REF!</definedName>
    <definedName name="_xlnm.Print_Area" localSheetId="17">'Adm. Públicas'!$B$1:$G$61</definedName>
    <definedName name="_xlnm.Print_Area" localSheetId="30">'Afiliación diaria 2020'!$C$1:$C$67</definedName>
    <definedName name="_xlnm.Print_Area" localSheetId="5">'Convenios Especiales'!$B$1:$D$39</definedName>
    <definedName name="_xlnm.Print_Area" localSheetId="10">'Diaria y media mensual'!$B$1:$G$28</definedName>
    <definedName name="_xlnm.Print_Area" localSheetId="8">'Empresas R.Carbón'!$B$1:$I$160</definedName>
    <definedName name="_xlnm.Print_Area" localSheetId="6">'Empresas R.General'!$B$1:$I$161</definedName>
    <definedName name="_xlnm.Print_Area" localSheetId="7">'Empresas R.Mar'!$B$1:$I$160</definedName>
    <definedName name="_xlnm.Print_Area" localSheetId="9">'Empresas Total Sistema'!$B$1:$G$161</definedName>
    <definedName name="_xlnm.Print_Area" localSheetId="26">'ERTE por Provincias y CCAA'!$C$1:$L$68</definedName>
    <definedName name="_xlnm.Print_Area" localSheetId="27">'ERTE por Sectores de Actividad'!$C$1:$L$6</definedName>
    <definedName name="_xlnm.Print_Area" localSheetId="11">'Evolución por Género'!$B$3:$J$189</definedName>
    <definedName name="_xlnm.Print_Area" localSheetId="12">'Evolución por regímenes'!$B$1:$I$43</definedName>
    <definedName name="_xlnm.Print_Area" localSheetId="18">'Evolución R.Autónomos'!$B$1:$G$270</definedName>
    <definedName name="_xlnm.Print_Area" localSheetId="21">'Evolución R.Carbón'!$B$3:$G$271</definedName>
    <definedName name="_xlnm.Print_Area" localSheetId="15">'Evolución R.General'!$B$1:$G$271</definedName>
    <definedName name="_xlnm.Print_Area" localSheetId="20">'Evolución R.Mar'!$B$1:$G$271</definedName>
    <definedName name="_xlnm.Print_Area" localSheetId="14">'Evolución total sistema'!$B$1:$G$271</definedName>
    <definedName name="_xlnm.Print_Area" localSheetId="13">'Evolución trab. Extranjeros'!$B$1:$I$187</definedName>
    <definedName name="_xlnm.Print_Area" localSheetId="2">Índice!$A$1:$C$36</definedName>
    <definedName name="_xlnm.Print_Area" localSheetId="3">'Medias mensuales'!$B$1:$J$283</definedName>
    <definedName name="_xlnm.Print_Area" localSheetId="22">'Por regímenes'!$B$1:$G$20</definedName>
    <definedName name="_xlnm.Print_Area" localSheetId="0">Portada!$A$1:$G$46</definedName>
    <definedName name="_xlnm.Print_Area" localSheetId="28">'Prestación Autónomos'!$D$1:$D$58</definedName>
    <definedName name="_xlnm.Print_Area" localSheetId="24">'Prov y CCAA -R.General'!$C$1:$G$67</definedName>
    <definedName name="_xlnm.Print_Area" localSheetId="25">'Prov y CCAA -Variación'!$C$1:$H$67</definedName>
    <definedName name="_xlnm.Print_Area" localSheetId="23">'Provincias y CCAA'!$C$1:$H$68</definedName>
    <definedName name="_xlnm.Print_Area" localSheetId="1">Resumen!$A$1:$M$56</definedName>
    <definedName name="_xlnm.Print_Area" localSheetId="19">'Sectores R.Autónomos'!$B$3:$G$29</definedName>
    <definedName name="_xlnm.Print_Area" localSheetId="16">'Sectores R.General'!$B$1:$G$34</definedName>
    <definedName name="_xlnm.Print_Area" localSheetId="4">'Series desestacionalizadas'!$B$1:$K$280</definedName>
    <definedName name="_xlnm.Print_Area" localSheetId="29">'Último día mes Provincias-CCAA'!$C$1:$D$60</definedName>
    <definedName name="_xlnm.Auto_Open">#REF!</definedName>
    <definedName name="Auto_Open" localSheetId="30">#REF!</definedName>
    <definedName name="Auto_Open" localSheetId="8">#REF!</definedName>
    <definedName name="Auto_Open" localSheetId="7">#REF!</definedName>
    <definedName name="Auto_Open" localSheetId="9">#REF!</definedName>
    <definedName name="Auto_Open" localSheetId="27">#REF!</definedName>
    <definedName name="Auto_Open" localSheetId="22">#REF!</definedName>
    <definedName name="Auto_Open" localSheetId="28">#REF!</definedName>
    <definedName name="Auto_Open" localSheetId="24">#REF!</definedName>
    <definedName name="Auto_Open" localSheetId="1">#REF!</definedName>
    <definedName name="Auto_Open" localSheetId="29">#REF!</definedName>
    <definedName name="Auto_Open">#REF!</definedName>
    <definedName name="CCAA" localSheetId="1">[1]CC.AA!$H$3:$H$3000</definedName>
    <definedName name="CCAA">[2]CC.AA!$H$3:$H$3000</definedName>
    <definedName name="CCCCCCCCCCCCC">#REF!</definedName>
    <definedName name="D" localSheetId="30">#REF!</definedName>
    <definedName name="D" localSheetId="28">#REF!</definedName>
    <definedName name="D">#REF!</definedName>
    <definedName name="Datos" localSheetId="30">#REF!</definedName>
    <definedName name="Datos" localSheetId="27">#REF!</definedName>
    <definedName name="Datos" localSheetId="2">#REF!</definedName>
    <definedName name="Datos" localSheetId="22">[3]graf!$A$6:$R$1507</definedName>
    <definedName name="Datos" localSheetId="0">#REF!</definedName>
    <definedName name="Datos" localSheetId="28">#REF!</definedName>
    <definedName name="Datos" localSheetId="1">[4]graf!$A$6:$R$1505</definedName>
    <definedName name="Datos" localSheetId="29">#REF!</definedName>
    <definedName name="Datos">#REF!</definedName>
    <definedName name="ererfdfgdfgdfg">#REF!</definedName>
    <definedName name="FREEFORM97">#REF!</definedName>
    <definedName name="I" localSheetId="30">#REF!</definedName>
    <definedName name="I" localSheetId="28">#REF!</definedName>
    <definedName name="I">#REF!</definedName>
    <definedName name="Macro1" localSheetId="30">#REF!</definedName>
    <definedName name="Macro1" localSheetId="8">#REF!</definedName>
    <definedName name="Macro1" localSheetId="7">#REF!</definedName>
    <definedName name="Macro1" localSheetId="9">#REF!</definedName>
    <definedName name="Macro1" localSheetId="27">#REF!</definedName>
    <definedName name="Macro1" localSheetId="22">#REF!</definedName>
    <definedName name="Macro1" localSheetId="28">#REF!</definedName>
    <definedName name="Macro1" localSheetId="1">#REF!</definedName>
    <definedName name="Macro1" localSheetId="29">#REF!</definedName>
    <definedName name="Macro1">#REF!</definedName>
    <definedName name="Macro10" localSheetId="30">#REF!</definedName>
    <definedName name="Macro10" localSheetId="8">#REF!</definedName>
    <definedName name="Macro10" localSheetId="7">#REF!</definedName>
    <definedName name="Macro10" localSheetId="9">#REF!</definedName>
    <definedName name="Macro10" localSheetId="27">#REF!</definedName>
    <definedName name="Macro10" localSheetId="22">#REF!</definedName>
    <definedName name="Macro10" localSheetId="28">#REF!</definedName>
    <definedName name="Macro10" localSheetId="1">#REF!</definedName>
    <definedName name="Macro10" localSheetId="29">#REF!</definedName>
    <definedName name="Macro10">#REF!</definedName>
    <definedName name="Macro2" localSheetId="30">#REF!</definedName>
    <definedName name="Macro2" localSheetId="8">#REF!</definedName>
    <definedName name="Macro2" localSheetId="7">#REF!</definedName>
    <definedName name="Macro2" localSheetId="9">#REF!</definedName>
    <definedName name="Macro2" localSheetId="27">#REF!</definedName>
    <definedName name="Macro2" localSheetId="22">#REF!</definedName>
    <definedName name="Macro2" localSheetId="28">#REF!</definedName>
    <definedName name="Macro2" localSheetId="1">#REF!</definedName>
    <definedName name="Macro2" localSheetId="29">#REF!</definedName>
    <definedName name="Macro2">#REF!</definedName>
    <definedName name="Macro3" localSheetId="30">#REF!</definedName>
    <definedName name="Macro3" localSheetId="8">#REF!</definedName>
    <definedName name="Macro3" localSheetId="7">#REF!</definedName>
    <definedName name="Macro3" localSheetId="9">#REF!</definedName>
    <definedName name="Macro3" localSheetId="27">#REF!</definedName>
    <definedName name="Macro3" localSheetId="22">#REF!</definedName>
    <definedName name="Macro3" localSheetId="28">#REF!</definedName>
    <definedName name="Macro3" localSheetId="1">#REF!</definedName>
    <definedName name="Macro3" localSheetId="29">#REF!</definedName>
    <definedName name="Macro3">#REF!</definedName>
    <definedName name="Macro4" localSheetId="30">#REF!</definedName>
    <definedName name="Macro4" localSheetId="8">#REF!</definedName>
    <definedName name="Macro4" localSheetId="7">#REF!</definedName>
    <definedName name="Macro4" localSheetId="9">#REF!</definedName>
    <definedName name="Macro4" localSheetId="27">#REF!</definedName>
    <definedName name="Macro4" localSheetId="22">#REF!</definedName>
    <definedName name="Macro4" localSheetId="28">#REF!</definedName>
    <definedName name="Macro4" localSheetId="1">#REF!</definedName>
    <definedName name="Macro4" localSheetId="29">#REF!</definedName>
    <definedName name="Macro4">#REF!</definedName>
    <definedName name="Macro5" localSheetId="30">#REF!</definedName>
    <definedName name="Macro5" localSheetId="8">#REF!</definedName>
    <definedName name="Macro5" localSheetId="7">#REF!</definedName>
    <definedName name="Macro5" localSheetId="9">#REF!</definedName>
    <definedName name="Macro5" localSheetId="27">#REF!</definedName>
    <definedName name="Macro5" localSheetId="22">#REF!</definedName>
    <definedName name="Macro5" localSheetId="28">#REF!</definedName>
    <definedName name="Macro5" localSheetId="1">#REF!</definedName>
    <definedName name="Macro5" localSheetId="29">#REF!</definedName>
    <definedName name="Macro5">#REF!</definedName>
    <definedName name="Macro6" localSheetId="30">#REF!</definedName>
    <definedName name="Macro6" localSheetId="8">#REF!</definedName>
    <definedName name="Macro6" localSheetId="7">#REF!</definedName>
    <definedName name="Macro6" localSheetId="9">#REF!</definedName>
    <definedName name="Macro6" localSheetId="27">#REF!</definedName>
    <definedName name="Macro6" localSheetId="22">#REF!</definedName>
    <definedName name="Macro6" localSheetId="28">#REF!</definedName>
    <definedName name="Macro6" localSheetId="1">#REF!</definedName>
    <definedName name="Macro6" localSheetId="29">#REF!</definedName>
    <definedName name="Macro6">#REF!</definedName>
    <definedName name="Macro7" localSheetId="30">#REF!</definedName>
    <definedName name="Macro7" localSheetId="8">#REF!</definedName>
    <definedName name="Macro7" localSheetId="7">#REF!</definedName>
    <definedName name="Macro7" localSheetId="9">#REF!</definedName>
    <definedName name="Macro7" localSheetId="27">#REF!</definedName>
    <definedName name="Macro7" localSheetId="22">#REF!</definedName>
    <definedName name="Macro7" localSheetId="28">#REF!</definedName>
    <definedName name="Macro7" localSheetId="1">#REF!</definedName>
    <definedName name="Macro7" localSheetId="29">#REF!</definedName>
    <definedName name="Macro7">#REF!</definedName>
    <definedName name="Macro8" localSheetId="30">#REF!</definedName>
    <definedName name="Macro8" localSheetId="8">#REF!</definedName>
    <definedName name="Macro8" localSheetId="7">#REF!</definedName>
    <definedName name="Macro8" localSheetId="9">#REF!</definedName>
    <definedName name="Macro8" localSheetId="27">#REF!</definedName>
    <definedName name="Macro8" localSheetId="22">#REF!</definedName>
    <definedName name="Macro8" localSheetId="28">#REF!</definedName>
    <definedName name="Macro8" localSheetId="1">#REF!</definedName>
    <definedName name="Macro8" localSheetId="29">#REF!</definedName>
    <definedName name="Macro8">#REF!</definedName>
    <definedName name="Macro9" localSheetId="30">#REF!</definedName>
    <definedName name="Macro9" localSheetId="8">#REF!</definedName>
    <definedName name="Macro9" localSheetId="7">#REF!</definedName>
    <definedName name="Macro9" localSheetId="9">#REF!</definedName>
    <definedName name="Macro9" localSheetId="27">#REF!</definedName>
    <definedName name="Macro9" localSheetId="22">#REF!</definedName>
    <definedName name="Macro9" localSheetId="28">#REF!</definedName>
    <definedName name="Macro9" localSheetId="1">#REF!</definedName>
    <definedName name="Macro9" localSheetId="29">#REF!</definedName>
    <definedName name="Macro9">#REF!</definedName>
    <definedName name="NombreTabla">"Dummy"</definedName>
    <definedName name="OLE_LINK1" localSheetId="12">'Evolución por regímenes'!$D$52</definedName>
    <definedName name="Print_Area" localSheetId="17">'Adm. Públicas'!$B$1:$G$39</definedName>
    <definedName name="Print_Area" localSheetId="5">'Convenios Especiales'!$B$1:$D$38</definedName>
    <definedName name="Print_Area" localSheetId="10">'Diaria y media mensual'!$B$1:$G$36</definedName>
    <definedName name="Print_Area" localSheetId="8">'Empresas R.Carbón'!$B$1:$I$108</definedName>
    <definedName name="Print_Area" localSheetId="6">'Empresas R.General'!$B$1:$I$161</definedName>
    <definedName name="Print_Area" localSheetId="7">'Empresas R.Mar'!$B$1:$I$108</definedName>
    <definedName name="Print_Area" localSheetId="9">'Empresas Total Sistema'!$B$1:$G$161</definedName>
    <definedName name="Print_Area" localSheetId="11">'Evolución por Género'!$B$3:$J$137</definedName>
    <definedName name="Print_Area" localSheetId="12">'Evolución por regímenes'!$B$1:$I$43</definedName>
    <definedName name="Print_Area" localSheetId="18">'Evolución R.Autónomos'!$B$1:$G$231</definedName>
    <definedName name="Print_Area" localSheetId="21">'Evolución R.Carbón'!$B$1:$G$232</definedName>
    <definedName name="Print_Area" localSheetId="15">'Evolución R.General'!$B$1:$G$232</definedName>
    <definedName name="Print_Area" localSheetId="20">'Evolución R.Mar'!$B$1:$G$232</definedName>
    <definedName name="Print_Area" localSheetId="14">'Evolución total sistema'!$B$1:$G$232</definedName>
    <definedName name="Print_Area" localSheetId="13">'Evolución trab. Extranjeros'!$B$1:$I$135</definedName>
    <definedName name="Print_Area" localSheetId="2">Índice!$B$1:$B$36</definedName>
    <definedName name="Print_Area" localSheetId="3">'Medias mensuales'!$B$1:$J$266</definedName>
    <definedName name="Print_Area" localSheetId="22">'Por regímenes'!$B$1:$G$20</definedName>
    <definedName name="Print_Area" localSheetId="24">'Prov y CCAA -R.General'!$C$1:$G$68</definedName>
    <definedName name="Print_Area" localSheetId="25">'Prov y CCAA -Variación'!$C$1:$H$67</definedName>
    <definedName name="Print_Area" localSheetId="23">'Provincias y CCAA'!$C$1:$H$69</definedName>
    <definedName name="Print_Area" localSheetId="19">'Sectores R.Autónomos'!$B$1:$G$30</definedName>
    <definedName name="Print_Area" localSheetId="16">'Sectores R.General'!$B$1:$G$34</definedName>
    <definedName name="Print_Area" localSheetId="4">'Series desestacionalizadas'!$B$1:$I$227</definedName>
    <definedName name="PROVINCIA" localSheetId="1">[1]PROVINCIAS!$R$3:$R$3000</definedName>
    <definedName name="PROVINCIA">[2]PROVINCIAS!$R$3:$R$3000</definedName>
    <definedName name="Recover" localSheetId="30">#REF!</definedName>
    <definedName name="Recover" localSheetId="8">#REF!</definedName>
    <definedName name="Recover" localSheetId="7">#REF!</definedName>
    <definedName name="Recover" localSheetId="9">#REF!</definedName>
    <definedName name="Recover" localSheetId="27">#REF!</definedName>
    <definedName name="Recover" localSheetId="22">#REF!</definedName>
    <definedName name="Recover" localSheetId="28">#REF!</definedName>
    <definedName name="Recover" localSheetId="1">#REF!</definedName>
    <definedName name="Recover" localSheetId="29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>#REF!</definedName>
    <definedName name="rtertgfgh">#REF!</definedName>
    <definedName name="S" localSheetId="30">#REF!</definedName>
    <definedName name="S" localSheetId="28">#REF!</definedName>
    <definedName name="S">#REF!</definedName>
    <definedName name="serie1" localSheetId="8">#REF!</definedName>
    <definedName name="serie1" localSheetId="7">#REF!</definedName>
    <definedName name="serie1" localSheetId="9">#REF!</definedName>
    <definedName name="serie2" localSheetId="8">#REF!</definedName>
    <definedName name="serie2" localSheetId="7">#REF!</definedName>
    <definedName name="serie2" localSheetId="9">#REF!</definedName>
    <definedName name="seriea" localSheetId="8">#REF!</definedName>
    <definedName name="seriea" localSheetId="7">#REF!</definedName>
    <definedName name="seriea" localSheetId="9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30">#REF!</definedName>
    <definedName name="U" localSheetId="28">#REF!</definedName>
    <definedName name="U">#REF!</definedName>
  </definedNames>
  <calcPr calcId="145621"/>
</workbook>
</file>

<file path=xl/calcChain.xml><?xml version="1.0" encoding="utf-8"?>
<calcChain xmlns="http://schemas.openxmlformats.org/spreadsheetml/2006/main">
  <c r="L75" i="32482" l="1"/>
  <c r="E129" i="32486" l="1"/>
  <c r="D129" i="32486"/>
  <c r="E128" i="32486"/>
  <c r="D128" i="32486"/>
  <c r="E127" i="32486"/>
  <c r="D127" i="32486"/>
  <c r="E126" i="32486"/>
  <c r="D126" i="32486"/>
  <c r="E125" i="32486"/>
  <c r="D125" i="32486"/>
  <c r="E124" i="32486"/>
  <c r="D124" i="32486"/>
  <c r="E123" i="32486"/>
  <c r="D123" i="32486"/>
  <c r="E122" i="32486"/>
  <c r="D122" i="32486"/>
  <c r="E121" i="32486"/>
  <c r="D121" i="32486"/>
  <c r="E120" i="32486"/>
  <c r="D120" i="32486"/>
  <c r="E119" i="32486"/>
  <c r="D119" i="32486"/>
  <c r="E118" i="32486"/>
  <c r="D118" i="32486"/>
  <c r="E117" i="32486"/>
  <c r="D117" i="32486"/>
  <c r="E116" i="32486"/>
  <c r="D116" i="32486"/>
  <c r="E115" i="32486"/>
  <c r="D115" i="32486"/>
  <c r="E114" i="32486"/>
  <c r="D114" i="32486"/>
  <c r="E113" i="32486"/>
  <c r="D113" i="32486"/>
  <c r="E112" i="32486"/>
  <c r="D112" i="32486"/>
  <c r="E111" i="32486"/>
  <c r="D111" i="32486"/>
  <c r="E110" i="32486"/>
  <c r="D110" i="32486"/>
  <c r="E109" i="32486"/>
  <c r="D109" i="32486"/>
  <c r="E108" i="32486"/>
  <c r="D108" i="32486"/>
  <c r="E107" i="32486"/>
  <c r="D107" i="32486"/>
  <c r="I59" i="32484" l="1"/>
  <c r="I59" i="32486"/>
  <c r="I59" i="32485"/>
  <c r="I51" i="32484"/>
  <c r="I51" i="32486"/>
  <c r="I51" i="32485"/>
  <c r="I48" i="32484"/>
  <c r="I48" i="32486"/>
  <c r="I48" i="32485"/>
  <c r="I44" i="32484"/>
  <c r="I44" i="32486"/>
  <c r="I44" i="32485"/>
  <c r="I39" i="32484"/>
  <c r="I39" i="32486"/>
  <c r="I39" i="32485"/>
  <c r="I29" i="32484"/>
  <c r="I29" i="32486"/>
  <c r="I29" i="32485"/>
  <c r="I23" i="32484"/>
  <c r="I23" i="32486"/>
  <c r="I23" i="32485"/>
  <c r="I19" i="32484"/>
  <c r="I19" i="32486"/>
  <c r="I19" i="32485"/>
  <c r="I13" i="32484"/>
  <c r="I13" i="32486"/>
  <c r="I13" i="32485"/>
  <c r="I4" i="32484"/>
  <c r="I4" i="32486"/>
  <c r="I4" i="32485"/>
  <c r="I66" i="32485"/>
  <c r="G265" i="10" l="1"/>
  <c r="C28" i="32459"/>
  <c r="F27" i="32459"/>
  <c r="F26" i="32459"/>
  <c r="F25" i="32459"/>
  <c r="F24" i="32459"/>
  <c r="F23" i="32459"/>
  <c r="F22" i="32459"/>
  <c r="F21" i="32459"/>
  <c r="F20" i="32459"/>
  <c r="F19" i="32459"/>
  <c r="F18" i="32459"/>
  <c r="F17" i="32459"/>
  <c r="F16" i="32459"/>
  <c r="F15" i="32459"/>
  <c r="F14" i="32459"/>
  <c r="F13" i="32459"/>
  <c r="F12" i="32459"/>
  <c r="F11" i="32459"/>
  <c r="F10" i="32459"/>
  <c r="F9" i="32459"/>
  <c r="F8" i="32459"/>
  <c r="F7" i="32459"/>
  <c r="F6" i="32459"/>
  <c r="G6" i="32459" s="1"/>
  <c r="D265" i="10" l="1"/>
  <c r="E265" i="10"/>
  <c r="F265" i="10"/>
  <c r="G7" i="32459"/>
  <c r="G8" i="32459" s="1"/>
  <c r="G9" i="32459" s="1"/>
  <c r="G10" i="32459" s="1"/>
  <c r="G11" i="32459" s="1"/>
  <c r="G12" i="32459" s="1"/>
  <c r="G13" i="32459" s="1"/>
  <c r="G14" i="32459" s="1"/>
  <c r="G15" i="32459" s="1"/>
  <c r="G16" i="32459" s="1"/>
  <c r="G17" i="32459" s="1"/>
  <c r="G18" i="32459" s="1"/>
  <c r="G19" i="32459" s="1"/>
  <c r="G20" i="32459" s="1"/>
  <c r="G21" i="32459" s="1"/>
  <c r="G22" i="32459" s="1"/>
  <c r="G23" i="32459" s="1"/>
  <c r="G24" i="32459"/>
  <c r="G25" i="32459" s="1"/>
  <c r="G26" i="32459"/>
  <c r="G27" i="32459" s="1"/>
  <c r="W12" i="32482"/>
  <c r="E106" i="32486" l="1"/>
  <c r="D106" i="32486"/>
  <c r="E105" i="32486"/>
  <c r="D105" i="32486"/>
  <c r="E104" i="32486"/>
  <c r="D104" i="32486"/>
  <c r="E103" i="32486"/>
  <c r="D103" i="32486"/>
  <c r="E102" i="32486"/>
  <c r="D102" i="32486"/>
  <c r="E101" i="32486"/>
  <c r="D101" i="32486"/>
  <c r="E100" i="32486"/>
  <c r="D100" i="32486"/>
  <c r="E99" i="32486"/>
  <c r="D99" i="32486"/>
  <c r="E98" i="32486"/>
  <c r="D98" i="32486"/>
  <c r="E97" i="32486"/>
  <c r="D97" i="32486"/>
  <c r="E96" i="32486"/>
  <c r="D96" i="32486"/>
  <c r="E95" i="32486"/>
  <c r="D95" i="32486"/>
  <c r="E94" i="32486"/>
  <c r="D94" i="32486"/>
  <c r="E93" i="32486"/>
  <c r="D93" i="32486"/>
  <c r="E92" i="32486"/>
  <c r="D92" i="32486"/>
  <c r="E91" i="32486"/>
  <c r="D91" i="32486"/>
  <c r="E90" i="32486"/>
  <c r="D90" i="32486"/>
  <c r="E89" i="32486"/>
  <c r="D89" i="32486"/>
  <c r="E88" i="32486"/>
  <c r="D88" i="32486"/>
  <c r="E87" i="32486"/>
  <c r="D87" i="32486"/>
  <c r="E86" i="32486"/>
  <c r="D86" i="32486"/>
  <c r="E85" i="32486"/>
  <c r="D85" i="32486"/>
  <c r="E84" i="32486"/>
  <c r="D84" i="32486"/>
  <c r="E83" i="32486"/>
  <c r="D83" i="32486"/>
  <c r="E82" i="32486"/>
  <c r="D82" i="32486"/>
  <c r="E81" i="32486"/>
  <c r="D81" i="32486"/>
  <c r="E80" i="32486"/>
  <c r="D80" i="32486"/>
  <c r="E79" i="32486"/>
  <c r="D79" i="32486"/>
  <c r="E78" i="32486"/>
  <c r="D78" i="32486"/>
  <c r="E77" i="32486"/>
  <c r="D77" i="32486"/>
  <c r="E76" i="32486"/>
  <c r="D76" i="32486"/>
  <c r="E75" i="32486"/>
  <c r="D75" i="32486"/>
  <c r="E74" i="32486"/>
  <c r="D74" i="32486"/>
  <c r="E73" i="32486"/>
  <c r="D73" i="32486"/>
  <c r="E72" i="32486"/>
  <c r="D72" i="32486"/>
  <c r="E71" i="32486"/>
  <c r="D71" i="32486"/>
  <c r="E70" i="32486"/>
  <c r="D70" i="32486"/>
  <c r="E69" i="32486"/>
  <c r="D69" i="32486"/>
  <c r="E68" i="32486"/>
  <c r="D68" i="32486"/>
  <c r="E67" i="32486"/>
  <c r="D67" i="32486"/>
  <c r="E66" i="32486"/>
  <c r="D66" i="32486"/>
  <c r="E65" i="32486"/>
  <c r="D65" i="32486"/>
  <c r="E64" i="32486"/>
  <c r="D64" i="32486"/>
  <c r="E63" i="32486"/>
  <c r="D63" i="32486"/>
  <c r="E62" i="32486"/>
  <c r="D62" i="32486"/>
  <c r="E61" i="32486"/>
  <c r="D61" i="32486"/>
  <c r="E60" i="32486"/>
  <c r="D60" i="32486"/>
  <c r="E59" i="32486"/>
  <c r="D59" i="32486"/>
  <c r="E58" i="32486"/>
  <c r="D58" i="32486"/>
  <c r="E57" i="32486"/>
  <c r="D57" i="32486"/>
  <c r="E56" i="32486"/>
  <c r="D56" i="32486"/>
  <c r="E55" i="32486"/>
  <c r="D55" i="32486"/>
  <c r="E54" i="32486"/>
  <c r="D54" i="32486"/>
  <c r="E53" i="32486"/>
  <c r="D53" i="32486"/>
  <c r="E52" i="32486"/>
  <c r="D52" i="32486"/>
  <c r="E51" i="32486"/>
  <c r="D51" i="32486"/>
  <c r="E50" i="32486"/>
  <c r="D50" i="32486"/>
  <c r="E49" i="32486"/>
  <c r="D49" i="32486"/>
  <c r="E48" i="32486"/>
  <c r="D48" i="32486"/>
  <c r="E47" i="32486"/>
  <c r="D47" i="32486"/>
  <c r="E46" i="32486"/>
  <c r="D46" i="32486"/>
  <c r="E45" i="32486"/>
  <c r="D45" i="32486"/>
  <c r="E44" i="32486"/>
  <c r="D44" i="32486"/>
  <c r="E43" i="32486"/>
  <c r="D43" i="32486"/>
  <c r="E42" i="32486"/>
  <c r="D42" i="32486"/>
  <c r="E41" i="32486"/>
  <c r="D41" i="32486"/>
  <c r="E40" i="32486"/>
  <c r="D40" i="32486"/>
  <c r="E39" i="32486"/>
  <c r="D39" i="32486"/>
  <c r="E38" i="32486"/>
  <c r="D38" i="32486"/>
  <c r="E37" i="32486"/>
  <c r="D37" i="32486"/>
  <c r="E36" i="32486"/>
  <c r="D36" i="32486"/>
  <c r="E35" i="32486"/>
  <c r="D35" i="32486"/>
  <c r="E34" i="32486"/>
  <c r="D34" i="32486"/>
  <c r="E33" i="32486"/>
  <c r="D33" i="32486"/>
  <c r="E32" i="32486"/>
  <c r="D32" i="32486"/>
  <c r="E31" i="32486"/>
  <c r="D31" i="32486"/>
  <c r="E30" i="32486"/>
  <c r="D30" i="32486"/>
  <c r="E29" i="32486"/>
  <c r="D29" i="32486"/>
  <c r="E28" i="32486"/>
  <c r="D28" i="32486"/>
  <c r="E27" i="32486"/>
  <c r="D27" i="32486"/>
  <c r="E26" i="32486"/>
  <c r="D26" i="32486"/>
  <c r="E25" i="32486"/>
  <c r="D25" i="32486"/>
  <c r="E24" i="32486"/>
  <c r="D24" i="32486"/>
  <c r="E23" i="32486"/>
  <c r="D23" i="32486"/>
  <c r="E22" i="32486"/>
  <c r="D22" i="32486"/>
  <c r="E21" i="32486"/>
  <c r="D21" i="32486"/>
  <c r="E20" i="32486"/>
  <c r="D20" i="32486"/>
  <c r="E19" i="32486"/>
  <c r="D19" i="32486"/>
  <c r="E18" i="32486"/>
  <c r="D18" i="32486"/>
  <c r="E17" i="32486"/>
  <c r="D17" i="32486"/>
  <c r="E16" i="32486"/>
  <c r="D16" i="32486"/>
  <c r="E15" i="32486"/>
  <c r="D15" i="32486"/>
  <c r="E14" i="32486"/>
  <c r="D14" i="32486"/>
  <c r="E13" i="32486"/>
  <c r="D13" i="32486"/>
  <c r="E12" i="32486"/>
  <c r="D12" i="32486"/>
  <c r="E11" i="32486"/>
  <c r="D11" i="32486"/>
  <c r="E10" i="32486"/>
  <c r="D10" i="32486"/>
  <c r="E9" i="32486"/>
  <c r="D9" i="32486"/>
  <c r="E8" i="32486"/>
  <c r="D8" i="32486"/>
  <c r="E7" i="32486"/>
  <c r="D7" i="32486"/>
  <c r="E6" i="32486"/>
  <c r="D6" i="32486"/>
  <c r="H66" i="32485"/>
  <c r="G66" i="32485"/>
  <c r="F66" i="32485"/>
  <c r="E66" i="32485"/>
  <c r="D66" i="32485"/>
  <c r="H4" i="32485"/>
  <c r="G4" i="32485"/>
  <c r="F4" i="32485"/>
  <c r="E4" i="32485"/>
  <c r="D4" i="32485"/>
  <c r="P95" i="32483"/>
  <c r="O95" i="32483"/>
  <c r="N95" i="32483"/>
  <c r="M95" i="32483"/>
  <c r="L95" i="32483"/>
  <c r="K95" i="32483"/>
  <c r="I95" i="32483"/>
  <c r="H95" i="32483"/>
  <c r="G95" i="32483"/>
  <c r="F95" i="32483"/>
  <c r="E95" i="32483"/>
  <c r="D95" i="32483"/>
  <c r="W93" i="32483"/>
  <c r="V93" i="32483"/>
  <c r="U93" i="32483"/>
  <c r="T93" i="32483"/>
  <c r="S93" i="32483"/>
  <c r="R93" i="32483"/>
  <c r="W92" i="32483"/>
  <c r="V92" i="32483"/>
  <c r="U92" i="32483"/>
  <c r="T92" i="32483"/>
  <c r="S92" i="32483"/>
  <c r="R92" i="32483"/>
  <c r="W91" i="32483"/>
  <c r="V91" i="32483"/>
  <c r="U91" i="32483"/>
  <c r="T91" i="32483"/>
  <c r="S91" i="32483"/>
  <c r="R91" i="32483"/>
  <c r="W90" i="32483"/>
  <c r="V90" i="32483"/>
  <c r="U90" i="32483"/>
  <c r="T90" i="32483"/>
  <c r="S90" i="32483"/>
  <c r="R90" i="32483"/>
  <c r="W89" i="32483"/>
  <c r="V89" i="32483"/>
  <c r="U89" i="32483"/>
  <c r="T89" i="32483"/>
  <c r="S89" i="32483"/>
  <c r="R89" i="32483"/>
  <c r="W88" i="32483"/>
  <c r="V88" i="32483"/>
  <c r="U88" i="32483"/>
  <c r="T88" i="32483"/>
  <c r="S88" i="32483"/>
  <c r="R88" i="32483"/>
  <c r="W87" i="32483"/>
  <c r="V87" i="32483"/>
  <c r="U87" i="32483"/>
  <c r="T87" i="32483"/>
  <c r="S87" i="32483"/>
  <c r="R87" i="32483"/>
  <c r="W86" i="32483"/>
  <c r="V86" i="32483"/>
  <c r="U86" i="32483"/>
  <c r="T86" i="32483"/>
  <c r="S86" i="32483"/>
  <c r="R86" i="32483"/>
  <c r="W85" i="32483"/>
  <c r="V85" i="32483"/>
  <c r="U85" i="32483"/>
  <c r="T85" i="32483"/>
  <c r="S85" i="32483"/>
  <c r="R85" i="32483"/>
  <c r="W84" i="32483"/>
  <c r="V84" i="32483"/>
  <c r="U84" i="32483"/>
  <c r="T84" i="32483"/>
  <c r="S84" i="32483"/>
  <c r="R84" i="32483"/>
  <c r="W83" i="32483"/>
  <c r="V83" i="32483"/>
  <c r="U83" i="32483"/>
  <c r="T83" i="32483"/>
  <c r="S83" i="32483"/>
  <c r="R83" i="32483"/>
  <c r="W82" i="32483"/>
  <c r="V82" i="32483"/>
  <c r="U82" i="32483"/>
  <c r="T82" i="32483"/>
  <c r="S82" i="32483"/>
  <c r="R82" i="32483"/>
  <c r="W81" i="32483"/>
  <c r="V81" i="32483"/>
  <c r="U81" i="32483"/>
  <c r="T81" i="32483"/>
  <c r="S81" i="32483"/>
  <c r="R81" i="32483"/>
  <c r="W80" i="32483"/>
  <c r="V80" i="32483"/>
  <c r="U80" i="32483"/>
  <c r="T80" i="32483"/>
  <c r="S80" i="32483"/>
  <c r="R80" i="32483"/>
  <c r="W79" i="32483"/>
  <c r="V79" i="32483"/>
  <c r="U79" i="32483"/>
  <c r="T79" i="32483"/>
  <c r="S79" i="32483"/>
  <c r="R79" i="32483"/>
  <c r="W78" i="32483"/>
  <c r="V78" i="32483"/>
  <c r="U78" i="32483"/>
  <c r="T78" i="32483"/>
  <c r="S78" i="32483"/>
  <c r="R78" i="32483"/>
  <c r="W77" i="32483"/>
  <c r="V77" i="32483"/>
  <c r="U77" i="32483"/>
  <c r="T77" i="32483"/>
  <c r="S77" i="32483"/>
  <c r="R77" i="32483"/>
  <c r="W76" i="32483"/>
  <c r="V76" i="32483"/>
  <c r="U76" i="32483"/>
  <c r="T76" i="32483"/>
  <c r="S76" i="32483"/>
  <c r="R76" i="32483"/>
  <c r="W75" i="32483"/>
  <c r="V75" i="32483"/>
  <c r="U75" i="32483"/>
  <c r="T75" i="32483"/>
  <c r="S75" i="32483"/>
  <c r="R75" i="32483"/>
  <c r="W74" i="32483"/>
  <c r="V74" i="32483"/>
  <c r="U74" i="32483"/>
  <c r="T74" i="32483"/>
  <c r="S74" i="32483"/>
  <c r="R74" i="32483"/>
  <c r="W73" i="32483"/>
  <c r="V73" i="32483"/>
  <c r="U73" i="32483"/>
  <c r="T73" i="32483"/>
  <c r="S73" i="32483"/>
  <c r="R73" i="32483"/>
  <c r="W72" i="32483"/>
  <c r="V72" i="32483"/>
  <c r="U72" i="32483"/>
  <c r="T72" i="32483"/>
  <c r="S72" i="32483"/>
  <c r="R72" i="32483"/>
  <c r="W71" i="32483"/>
  <c r="V71" i="32483"/>
  <c r="U71" i="32483"/>
  <c r="T71" i="32483"/>
  <c r="S71" i="32483"/>
  <c r="R71" i="32483"/>
  <c r="W70" i="32483"/>
  <c r="V70" i="32483"/>
  <c r="U70" i="32483"/>
  <c r="T70" i="32483"/>
  <c r="S70" i="32483"/>
  <c r="R70" i="32483"/>
  <c r="W69" i="32483"/>
  <c r="V69" i="32483"/>
  <c r="U69" i="32483"/>
  <c r="T69" i="32483"/>
  <c r="S69" i="32483"/>
  <c r="R69" i="32483"/>
  <c r="W68" i="32483"/>
  <c r="V68" i="32483"/>
  <c r="U68" i="32483"/>
  <c r="T68" i="32483"/>
  <c r="S68" i="32483"/>
  <c r="R68" i="32483"/>
  <c r="W67" i="32483"/>
  <c r="V67" i="32483"/>
  <c r="U67" i="32483"/>
  <c r="T67" i="32483"/>
  <c r="S67" i="32483"/>
  <c r="R67" i="32483"/>
  <c r="W66" i="32483"/>
  <c r="V66" i="32483"/>
  <c r="U66" i="32483"/>
  <c r="T66" i="32483"/>
  <c r="S66" i="32483"/>
  <c r="R66" i="32483"/>
  <c r="W65" i="32483"/>
  <c r="V65" i="32483"/>
  <c r="U65" i="32483"/>
  <c r="T65" i="32483"/>
  <c r="S65" i="32483"/>
  <c r="R65" i="32483"/>
  <c r="W64" i="32483"/>
  <c r="V64" i="32483"/>
  <c r="U64" i="32483"/>
  <c r="T64" i="32483"/>
  <c r="S64" i="32483"/>
  <c r="R64" i="32483"/>
  <c r="W63" i="32483"/>
  <c r="V63" i="32483"/>
  <c r="U63" i="32483"/>
  <c r="T63" i="32483"/>
  <c r="S63" i="32483"/>
  <c r="R63" i="32483"/>
  <c r="W62" i="32483"/>
  <c r="V62" i="32483"/>
  <c r="U62" i="32483"/>
  <c r="T62" i="32483"/>
  <c r="S62" i="32483"/>
  <c r="R62" i="32483"/>
  <c r="W61" i="32483"/>
  <c r="V61" i="32483"/>
  <c r="U61" i="32483"/>
  <c r="T61" i="32483"/>
  <c r="S61" i="32483"/>
  <c r="R61" i="32483"/>
  <c r="W60" i="32483"/>
  <c r="V60" i="32483"/>
  <c r="U60" i="32483"/>
  <c r="T60" i="32483"/>
  <c r="S60" i="32483"/>
  <c r="R60" i="32483"/>
  <c r="W59" i="32483"/>
  <c r="V59" i="32483"/>
  <c r="U59" i="32483"/>
  <c r="T59" i="32483"/>
  <c r="S59" i="32483"/>
  <c r="R59" i="32483"/>
  <c r="W58" i="32483"/>
  <c r="V58" i="32483"/>
  <c r="U58" i="32483"/>
  <c r="T58" i="32483"/>
  <c r="S58" i="32483"/>
  <c r="R58" i="32483"/>
  <c r="W57" i="32483"/>
  <c r="V57" i="32483"/>
  <c r="U57" i="32483"/>
  <c r="T57" i="32483"/>
  <c r="S57" i="32483"/>
  <c r="R57" i="32483"/>
  <c r="W56" i="32483"/>
  <c r="V56" i="32483"/>
  <c r="U56" i="32483"/>
  <c r="T56" i="32483"/>
  <c r="S56" i="32483"/>
  <c r="R56" i="32483"/>
  <c r="W55" i="32483"/>
  <c r="V55" i="32483"/>
  <c r="U55" i="32483"/>
  <c r="T55" i="32483"/>
  <c r="S55" i="32483"/>
  <c r="R55" i="32483"/>
  <c r="W54" i="32483"/>
  <c r="V54" i="32483"/>
  <c r="U54" i="32483"/>
  <c r="T54" i="32483"/>
  <c r="S54" i="32483"/>
  <c r="R54" i="32483"/>
  <c r="W53" i="32483"/>
  <c r="V53" i="32483"/>
  <c r="U53" i="32483"/>
  <c r="T53" i="32483"/>
  <c r="S53" i="32483"/>
  <c r="R53" i="32483"/>
  <c r="W52" i="32483"/>
  <c r="V52" i="32483"/>
  <c r="U52" i="32483"/>
  <c r="T52" i="32483"/>
  <c r="S52" i="32483"/>
  <c r="R52" i="32483"/>
  <c r="W51" i="32483"/>
  <c r="V51" i="32483"/>
  <c r="U51" i="32483"/>
  <c r="T51" i="32483"/>
  <c r="S51" i="32483"/>
  <c r="R51" i="32483"/>
  <c r="W50" i="32483"/>
  <c r="V50" i="32483"/>
  <c r="U50" i="32483"/>
  <c r="T50" i="32483"/>
  <c r="S50" i="32483"/>
  <c r="R50" i="32483"/>
  <c r="W49" i="32483"/>
  <c r="V49" i="32483"/>
  <c r="U49" i="32483"/>
  <c r="T49" i="32483"/>
  <c r="S49" i="32483"/>
  <c r="R49" i="32483"/>
  <c r="W48" i="32483"/>
  <c r="V48" i="32483"/>
  <c r="U48" i="32483"/>
  <c r="T48" i="32483"/>
  <c r="S48" i="32483"/>
  <c r="R48" i="32483"/>
  <c r="W47" i="32483"/>
  <c r="V47" i="32483"/>
  <c r="U47" i="32483"/>
  <c r="T47" i="32483"/>
  <c r="S47" i="32483"/>
  <c r="R47" i="32483"/>
  <c r="W46" i="32483"/>
  <c r="V46" i="32483"/>
  <c r="U46" i="32483"/>
  <c r="T46" i="32483"/>
  <c r="S46" i="32483"/>
  <c r="R46" i="32483"/>
  <c r="W45" i="32483"/>
  <c r="V45" i="32483"/>
  <c r="U45" i="32483"/>
  <c r="T45" i="32483"/>
  <c r="S45" i="32483"/>
  <c r="R45" i="32483"/>
  <c r="W44" i="32483"/>
  <c r="V44" i="32483"/>
  <c r="U44" i="32483"/>
  <c r="T44" i="32483"/>
  <c r="S44" i="32483"/>
  <c r="R44" i="32483"/>
  <c r="W43" i="32483"/>
  <c r="V43" i="32483"/>
  <c r="U43" i="32483"/>
  <c r="T43" i="32483"/>
  <c r="S43" i="32483"/>
  <c r="R43" i="32483"/>
  <c r="W42" i="32483"/>
  <c r="V42" i="32483"/>
  <c r="U42" i="32483"/>
  <c r="T42" i="32483"/>
  <c r="S42" i="32483"/>
  <c r="R42" i="32483"/>
  <c r="W41" i="32483"/>
  <c r="V41" i="32483"/>
  <c r="U41" i="32483"/>
  <c r="T41" i="32483"/>
  <c r="S41" i="32483"/>
  <c r="R41" i="32483"/>
  <c r="W40" i="32483"/>
  <c r="V40" i="32483"/>
  <c r="U40" i="32483"/>
  <c r="T40" i="32483"/>
  <c r="S40" i="32483"/>
  <c r="R40" i="32483"/>
  <c r="W39" i="32483"/>
  <c r="V39" i="32483"/>
  <c r="U39" i="32483"/>
  <c r="T39" i="32483"/>
  <c r="S39" i="32483"/>
  <c r="R39" i="32483"/>
  <c r="W38" i="32483"/>
  <c r="V38" i="32483"/>
  <c r="U38" i="32483"/>
  <c r="T38" i="32483"/>
  <c r="S38" i="32483"/>
  <c r="R38" i="32483"/>
  <c r="W37" i="32483"/>
  <c r="V37" i="32483"/>
  <c r="U37" i="32483"/>
  <c r="T37" i="32483"/>
  <c r="S37" i="32483"/>
  <c r="R37" i="32483"/>
  <c r="W36" i="32483"/>
  <c r="V36" i="32483"/>
  <c r="U36" i="32483"/>
  <c r="T36" i="32483"/>
  <c r="S36" i="32483"/>
  <c r="R36" i="32483"/>
  <c r="W35" i="32483"/>
  <c r="V35" i="32483"/>
  <c r="U35" i="32483"/>
  <c r="T35" i="32483"/>
  <c r="S35" i="32483"/>
  <c r="R35" i="32483"/>
  <c r="W34" i="32483"/>
  <c r="V34" i="32483"/>
  <c r="U34" i="32483"/>
  <c r="T34" i="32483"/>
  <c r="S34" i="32483"/>
  <c r="R34" i="32483"/>
  <c r="W33" i="32483"/>
  <c r="V33" i="32483"/>
  <c r="U33" i="32483"/>
  <c r="T33" i="32483"/>
  <c r="S33" i="32483"/>
  <c r="R33" i="32483"/>
  <c r="W32" i="32483"/>
  <c r="V32" i="32483"/>
  <c r="U32" i="32483"/>
  <c r="T32" i="32483"/>
  <c r="S32" i="32483"/>
  <c r="R32" i="32483"/>
  <c r="W31" i="32483"/>
  <c r="V31" i="32483"/>
  <c r="U31" i="32483"/>
  <c r="T31" i="32483"/>
  <c r="S31" i="32483"/>
  <c r="R31" i="32483"/>
  <c r="W30" i="32483"/>
  <c r="V30" i="32483"/>
  <c r="U30" i="32483"/>
  <c r="T30" i="32483"/>
  <c r="S30" i="32483"/>
  <c r="R30" i="32483"/>
  <c r="W29" i="32483"/>
  <c r="V29" i="32483"/>
  <c r="U29" i="32483"/>
  <c r="T29" i="32483"/>
  <c r="S29" i="32483"/>
  <c r="R29" i="32483"/>
  <c r="W28" i="32483"/>
  <c r="V28" i="32483"/>
  <c r="U28" i="32483"/>
  <c r="T28" i="32483"/>
  <c r="S28" i="32483"/>
  <c r="R28" i="32483"/>
  <c r="W27" i="32483"/>
  <c r="V27" i="32483"/>
  <c r="U27" i="32483"/>
  <c r="T27" i="32483"/>
  <c r="S27" i="32483"/>
  <c r="R27" i="32483"/>
  <c r="W26" i="32483"/>
  <c r="V26" i="32483"/>
  <c r="U26" i="32483"/>
  <c r="T26" i="32483"/>
  <c r="S26" i="32483"/>
  <c r="R26" i="32483"/>
  <c r="W25" i="32483"/>
  <c r="V25" i="32483"/>
  <c r="U25" i="32483"/>
  <c r="T25" i="32483"/>
  <c r="S25" i="32483"/>
  <c r="R25" i="32483"/>
  <c r="W24" i="32483"/>
  <c r="V24" i="32483"/>
  <c r="U24" i="32483"/>
  <c r="T24" i="32483"/>
  <c r="S24" i="32483"/>
  <c r="R24" i="32483"/>
  <c r="W23" i="32483"/>
  <c r="V23" i="32483"/>
  <c r="U23" i="32483"/>
  <c r="T23" i="32483"/>
  <c r="S23" i="32483"/>
  <c r="R23" i="32483"/>
  <c r="W22" i="32483"/>
  <c r="V22" i="32483"/>
  <c r="U22" i="32483"/>
  <c r="T22" i="32483"/>
  <c r="S22" i="32483"/>
  <c r="R22" i="32483"/>
  <c r="W21" i="32483"/>
  <c r="V21" i="32483"/>
  <c r="U21" i="32483"/>
  <c r="T21" i="32483"/>
  <c r="S21" i="32483"/>
  <c r="R21" i="32483"/>
  <c r="W20" i="32483"/>
  <c r="V20" i="32483"/>
  <c r="U20" i="32483"/>
  <c r="T20" i="32483"/>
  <c r="S20" i="32483"/>
  <c r="R20" i="32483"/>
  <c r="W19" i="32483"/>
  <c r="V19" i="32483"/>
  <c r="U19" i="32483"/>
  <c r="T19" i="32483"/>
  <c r="S19" i="32483"/>
  <c r="R19" i="32483"/>
  <c r="W18" i="32483"/>
  <c r="V18" i="32483"/>
  <c r="U18" i="32483"/>
  <c r="T18" i="32483"/>
  <c r="S18" i="32483"/>
  <c r="R18" i="32483"/>
  <c r="W17" i="32483"/>
  <c r="V17" i="32483"/>
  <c r="U17" i="32483"/>
  <c r="T17" i="32483"/>
  <c r="S17" i="32483"/>
  <c r="R17" i="32483"/>
  <c r="W16" i="32483"/>
  <c r="V16" i="32483"/>
  <c r="U16" i="32483"/>
  <c r="T16" i="32483"/>
  <c r="S16" i="32483"/>
  <c r="R16" i="32483"/>
  <c r="W15" i="32483"/>
  <c r="V15" i="32483"/>
  <c r="U15" i="32483"/>
  <c r="T15" i="32483"/>
  <c r="S15" i="32483"/>
  <c r="R15" i="32483"/>
  <c r="W14" i="32483"/>
  <c r="V14" i="32483"/>
  <c r="U14" i="32483"/>
  <c r="T14" i="32483"/>
  <c r="S14" i="32483"/>
  <c r="R14" i="32483"/>
  <c r="W13" i="32483"/>
  <c r="V13" i="32483"/>
  <c r="U13" i="32483"/>
  <c r="T13" i="32483"/>
  <c r="S13" i="32483"/>
  <c r="R13" i="32483"/>
  <c r="W12" i="32483"/>
  <c r="V12" i="32483"/>
  <c r="U12" i="32483"/>
  <c r="T12" i="32483"/>
  <c r="S12" i="32483"/>
  <c r="R12" i="32483"/>
  <c r="W11" i="32483"/>
  <c r="V11" i="32483"/>
  <c r="U11" i="32483"/>
  <c r="T11" i="32483"/>
  <c r="S11" i="32483"/>
  <c r="R11" i="32483"/>
  <c r="W10" i="32483"/>
  <c r="V10" i="32483"/>
  <c r="U10" i="32483"/>
  <c r="T10" i="32483"/>
  <c r="S10" i="32483"/>
  <c r="R10" i="32483"/>
  <c r="W9" i="32483"/>
  <c r="V9" i="32483"/>
  <c r="U9" i="32483"/>
  <c r="T9" i="32483"/>
  <c r="S9" i="32483"/>
  <c r="R9" i="32483"/>
  <c r="W8" i="32483"/>
  <c r="V8" i="32483"/>
  <c r="U8" i="32483"/>
  <c r="T8" i="32483"/>
  <c r="S8" i="32483"/>
  <c r="R8" i="32483"/>
  <c r="W7" i="32483"/>
  <c r="V7" i="32483"/>
  <c r="U7" i="32483"/>
  <c r="T7" i="32483"/>
  <c r="S7" i="32483"/>
  <c r="R7" i="32483"/>
  <c r="W6" i="32483"/>
  <c r="V6" i="32483"/>
  <c r="U6" i="32483"/>
  <c r="U95" i="32483" s="1"/>
  <c r="T6" i="32483"/>
  <c r="S6" i="32483"/>
  <c r="S95" i="32483" s="1"/>
  <c r="R6" i="32483"/>
  <c r="R95" i="32483" s="1"/>
  <c r="Q75" i="32482"/>
  <c r="P75" i="32482"/>
  <c r="O75" i="32482"/>
  <c r="N75" i="32482"/>
  <c r="M75" i="32482"/>
  <c r="K75" i="32482"/>
  <c r="J75" i="32482"/>
  <c r="I75" i="32482"/>
  <c r="H75" i="32482"/>
  <c r="G75" i="32482"/>
  <c r="F75" i="32482"/>
  <c r="E75" i="32482"/>
  <c r="D75" i="32482"/>
  <c r="W74" i="32482"/>
  <c r="V74" i="32482"/>
  <c r="U74" i="32482"/>
  <c r="T74" i="32482"/>
  <c r="S74" i="32482"/>
  <c r="R74" i="32482"/>
  <c r="W73" i="32482"/>
  <c r="V73" i="32482"/>
  <c r="U73" i="32482"/>
  <c r="T73" i="32482"/>
  <c r="S73" i="32482"/>
  <c r="R73" i="32482"/>
  <c r="W72" i="32482"/>
  <c r="V72" i="32482"/>
  <c r="U72" i="32482"/>
  <c r="T72" i="32482"/>
  <c r="S72" i="32482"/>
  <c r="R72" i="32482"/>
  <c r="W71" i="32482"/>
  <c r="V71" i="32482"/>
  <c r="U71" i="32482"/>
  <c r="T71" i="32482"/>
  <c r="S71" i="32482"/>
  <c r="R71" i="32482"/>
  <c r="W70" i="32482"/>
  <c r="V70" i="32482"/>
  <c r="U70" i="32482"/>
  <c r="T70" i="32482"/>
  <c r="S70" i="32482"/>
  <c r="R70" i="32482"/>
  <c r="W69" i="32482"/>
  <c r="V69" i="32482"/>
  <c r="U69" i="32482"/>
  <c r="T69" i="32482"/>
  <c r="S69" i="32482"/>
  <c r="R69" i="32482"/>
  <c r="W68" i="32482"/>
  <c r="V68" i="32482"/>
  <c r="U68" i="32482"/>
  <c r="T68" i="32482"/>
  <c r="S68" i="32482"/>
  <c r="R68" i="32482"/>
  <c r="W67" i="32482"/>
  <c r="V67" i="32482"/>
  <c r="U67" i="32482"/>
  <c r="T67" i="32482"/>
  <c r="S67" i="32482"/>
  <c r="R67" i="32482"/>
  <c r="W66" i="32482"/>
  <c r="V66" i="32482"/>
  <c r="U66" i="32482"/>
  <c r="T66" i="32482"/>
  <c r="S66" i="32482"/>
  <c r="R66" i="32482"/>
  <c r="W65" i="32482"/>
  <c r="V65" i="32482"/>
  <c r="U65" i="32482"/>
  <c r="T65" i="32482"/>
  <c r="S65" i="32482"/>
  <c r="R65" i="32482"/>
  <c r="W64" i="32482"/>
  <c r="V64" i="32482"/>
  <c r="U64" i="32482"/>
  <c r="T64" i="32482"/>
  <c r="S64" i="32482"/>
  <c r="R64" i="32482"/>
  <c r="W63" i="32482"/>
  <c r="V63" i="32482"/>
  <c r="U63" i="32482"/>
  <c r="T63" i="32482"/>
  <c r="S63" i="32482"/>
  <c r="R63" i="32482"/>
  <c r="W62" i="32482"/>
  <c r="V62" i="32482"/>
  <c r="U62" i="32482"/>
  <c r="T62" i="32482"/>
  <c r="S62" i="32482"/>
  <c r="R62" i="32482"/>
  <c r="W61" i="32482"/>
  <c r="V61" i="32482"/>
  <c r="U61" i="32482"/>
  <c r="T61" i="32482"/>
  <c r="S61" i="32482"/>
  <c r="R61" i="32482"/>
  <c r="W60" i="32482"/>
  <c r="V60" i="32482"/>
  <c r="U60" i="32482"/>
  <c r="T60" i="32482"/>
  <c r="S60" i="32482"/>
  <c r="R60" i="32482"/>
  <c r="W59" i="32482"/>
  <c r="V59" i="32482"/>
  <c r="U59" i="32482"/>
  <c r="T59" i="32482"/>
  <c r="S59" i="32482"/>
  <c r="R59" i="32482"/>
  <c r="W58" i="32482"/>
  <c r="V58" i="32482"/>
  <c r="U58" i="32482"/>
  <c r="T58" i="32482"/>
  <c r="S58" i="32482"/>
  <c r="R58" i="32482"/>
  <c r="W57" i="32482"/>
  <c r="V57" i="32482"/>
  <c r="U57" i="32482"/>
  <c r="T57" i="32482"/>
  <c r="S57" i="32482"/>
  <c r="R57" i="32482"/>
  <c r="W56" i="32482"/>
  <c r="V56" i="32482"/>
  <c r="U56" i="32482"/>
  <c r="T56" i="32482"/>
  <c r="S56" i="32482"/>
  <c r="R56" i="32482"/>
  <c r="W55" i="32482"/>
  <c r="V55" i="32482"/>
  <c r="U55" i="32482"/>
  <c r="T55" i="32482"/>
  <c r="S55" i="32482"/>
  <c r="R55" i="32482"/>
  <c r="W54" i="32482"/>
  <c r="V54" i="32482"/>
  <c r="U54" i="32482"/>
  <c r="T54" i="32482"/>
  <c r="S54" i="32482"/>
  <c r="R54" i="32482"/>
  <c r="W53" i="32482"/>
  <c r="V53" i="32482"/>
  <c r="U53" i="32482"/>
  <c r="T53" i="32482"/>
  <c r="S53" i="32482"/>
  <c r="R53" i="32482"/>
  <c r="W52" i="32482"/>
  <c r="V52" i="32482"/>
  <c r="U52" i="32482"/>
  <c r="T52" i="32482"/>
  <c r="S52" i="32482"/>
  <c r="R52" i="32482"/>
  <c r="W51" i="32482"/>
  <c r="V51" i="32482"/>
  <c r="U51" i="32482"/>
  <c r="T51" i="32482"/>
  <c r="S51" i="32482"/>
  <c r="R51" i="32482"/>
  <c r="W50" i="32482"/>
  <c r="V50" i="32482"/>
  <c r="U50" i="32482"/>
  <c r="T50" i="32482"/>
  <c r="S50" i="32482"/>
  <c r="R50" i="32482"/>
  <c r="W49" i="32482"/>
  <c r="V49" i="32482"/>
  <c r="U49" i="32482"/>
  <c r="T49" i="32482"/>
  <c r="S49" i="32482"/>
  <c r="R49" i="32482"/>
  <c r="W48" i="32482"/>
  <c r="V48" i="32482"/>
  <c r="U48" i="32482"/>
  <c r="T48" i="32482"/>
  <c r="S48" i="32482"/>
  <c r="R48" i="32482"/>
  <c r="W47" i="32482"/>
  <c r="V47" i="32482"/>
  <c r="U47" i="32482"/>
  <c r="T47" i="32482"/>
  <c r="S47" i="32482"/>
  <c r="R47" i="32482"/>
  <c r="W46" i="32482"/>
  <c r="V46" i="32482"/>
  <c r="U46" i="32482"/>
  <c r="T46" i="32482"/>
  <c r="S46" i="32482"/>
  <c r="R46" i="32482"/>
  <c r="W45" i="32482"/>
  <c r="V45" i="32482"/>
  <c r="U45" i="32482"/>
  <c r="T45" i="32482"/>
  <c r="S45" i="32482"/>
  <c r="R45" i="32482"/>
  <c r="W44" i="32482"/>
  <c r="V44" i="32482"/>
  <c r="U44" i="32482"/>
  <c r="T44" i="32482"/>
  <c r="S44" i="32482"/>
  <c r="R44" i="32482"/>
  <c r="W43" i="32482"/>
  <c r="V43" i="32482"/>
  <c r="U43" i="32482"/>
  <c r="T43" i="32482"/>
  <c r="S43" i="32482"/>
  <c r="R43" i="32482"/>
  <c r="W42" i="32482"/>
  <c r="V42" i="32482"/>
  <c r="U42" i="32482"/>
  <c r="T42" i="32482"/>
  <c r="S42" i="32482"/>
  <c r="R42" i="32482"/>
  <c r="W41" i="32482"/>
  <c r="V41" i="32482"/>
  <c r="U41" i="32482"/>
  <c r="T41" i="32482"/>
  <c r="S41" i="32482"/>
  <c r="R41" i="32482"/>
  <c r="W40" i="32482"/>
  <c r="V40" i="32482"/>
  <c r="U40" i="32482"/>
  <c r="T40" i="32482"/>
  <c r="S40" i="32482"/>
  <c r="R40" i="32482"/>
  <c r="W39" i="32482"/>
  <c r="V39" i="32482"/>
  <c r="U39" i="32482"/>
  <c r="T39" i="32482"/>
  <c r="S39" i="32482"/>
  <c r="R39" i="32482"/>
  <c r="W38" i="32482"/>
  <c r="V38" i="32482"/>
  <c r="U38" i="32482"/>
  <c r="T38" i="32482"/>
  <c r="S38" i="32482"/>
  <c r="R38" i="32482"/>
  <c r="W37" i="32482"/>
  <c r="V37" i="32482"/>
  <c r="U37" i="32482"/>
  <c r="T37" i="32482"/>
  <c r="S37" i="32482"/>
  <c r="R37" i="32482"/>
  <c r="W36" i="32482"/>
  <c r="V36" i="32482"/>
  <c r="U36" i="32482"/>
  <c r="T36" i="32482"/>
  <c r="S36" i="32482"/>
  <c r="R36" i="32482"/>
  <c r="W35" i="32482"/>
  <c r="V35" i="32482"/>
  <c r="U35" i="32482"/>
  <c r="T35" i="32482"/>
  <c r="S35" i="32482"/>
  <c r="R35" i="32482"/>
  <c r="W34" i="32482"/>
  <c r="V34" i="32482"/>
  <c r="U34" i="32482"/>
  <c r="T34" i="32482"/>
  <c r="S34" i="32482"/>
  <c r="R34" i="32482"/>
  <c r="W33" i="32482"/>
  <c r="V33" i="32482"/>
  <c r="U33" i="32482"/>
  <c r="T33" i="32482"/>
  <c r="S33" i="32482"/>
  <c r="R33" i="32482"/>
  <c r="W32" i="32482"/>
  <c r="V32" i="32482"/>
  <c r="U32" i="32482"/>
  <c r="T32" i="32482"/>
  <c r="S32" i="32482"/>
  <c r="R32" i="32482"/>
  <c r="W31" i="32482"/>
  <c r="V31" i="32482"/>
  <c r="U31" i="32482"/>
  <c r="T31" i="32482"/>
  <c r="S31" i="32482"/>
  <c r="R31" i="32482"/>
  <c r="W30" i="32482"/>
  <c r="V30" i="32482"/>
  <c r="U30" i="32482"/>
  <c r="T30" i="32482"/>
  <c r="S30" i="32482"/>
  <c r="R30" i="32482"/>
  <c r="W29" i="32482"/>
  <c r="V29" i="32482"/>
  <c r="U29" i="32482"/>
  <c r="T29" i="32482"/>
  <c r="S29" i="32482"/>
  <c r="R29" i="32482"/>
  <c r="W28" i="32482"/>
  <c r="V28" i="32482"/>
  <c r="U28" i="32482"/>
  <c r="T28" i="32482"/>
  <c r="S28" i="32482"/>
  <c r="R28" i="32482"/>
  <c r="W27" i="32482"/>
  <c r="V27" i="32482"/>
  <c r="U27" i="32482"/>
  <c r="T27" i="32482"/>
  <c r="S27" i="32482"/>
  <c r="R27" i="32482"/>
  <c r="W26" i="32482"/>
  <c r="V26" i="32482"/>
  <c r="U26" i="32482"/>
  <c r="T26" i="32482"/>
  <c r="S26" i="32482"/>
  <c r="R26" i="32482"/>
  <c r="W25" i="32482"/>
  <c r="V25" i="32482"/>
  <c r="U25" i="32482"/>
  <c r="T25" i="32482"/>
  <c r="S25" i="32482"/>
  <c r="R25" i="32482"/>
  <c r="W24" i="32482"/>
  <c r="V24" i="32482"/>
  <c r="U24" i="32482"/>
  <c r="T24" i="32482"/>
  <c r="S24" i="32482"/>
  <c r="R24" i="32482"/>
  <c r="W23" i="32482"/>
  <c r="V23" i="32482"/>
  <c r="U23" i="32482"/>
  <c r="T23" i="32482"/>
  <c r="S23" i="32482"/>
  <c r="R23" i="32482"/>
  <c r="W22" i="32482"/>
  <c r="V22" i="32482"/>
  <c r="U22" i="32482"/>
  <c r="T22" i="32482"/>
  <c r="S22" i="32482"/>
  <c r="R22" i="32482"/>
  <c r="W21" i="32482"/>
  <c r="V21" i="32482"/>
  <c r="U21" i="32482"/>
  <c r="T21" i="32482"/>
  <c r="S21" i="32482"/>
  <c r="R21" i="32482"/>
  <c r="W20" i="32482"/>
  <c r="V20" i="32482"/>
  <c r="U20" i="32482"/>
  <c r="T20" i="32482"/>
  <c r="S20" i="32482"/>
  <c r="R20" i="32482"/>
  <c r="W19" i="32482"/>
  <c r="V19" i="32482"/>
  <c r="U19" i="32482"/>
  <c r="T19" i="32482"/>
  <c r="S19" i="32482"/>
  <c r="R19" i="32482"/>
  <c r="W18" i="32482"/>
  <c r="V18" i="32482"/>
  <c r="U18" i="32482"/>
  <c r="T18" i="32482"/>
  <c r="S18" i="32482"/>
  <c r="R18" i="32482"/>
  <c r="W17" i="32482"/>
  <c r="V17" i="32482"/>
  <c r="U17" i="32482"/>
  <c r="T17" i="32482"/>
  <c r="S17" i="32482"/>
  <c r="R17" i="32482"/>
  <c r="W16" i="32482"/>
  <c r="V16" i="32482"/>
  <c r="U16" i="32482"/>
  <c r="T16" i="32482"/>
  <c r="S16" i="32482"/>
  <c r="R16" i="32482"/>
  <c r="W15" i="32482"/>
  <c r="V15" i="32482"/>
  <c r="U15" i="32482"/>
  <c r="T15" i="32482"/>
  <c r="S15" i="32482"/>
  <c r="R15" i="32482"/>
  <c r="W14" i="32482"/>
  <c r="V14" i="32482"/>
  <c r="U14" i="32482"/>
  <c r="T14" i="32482"/>
  <c r="S14" i="32482"/>
  <c r="R14" i="32482"/>
  <c r="W13" i="32482"/>
  <c r="V13" i="32482"/>
  <c r="U13" i="32482"/>
  <c r="T13" i="32482"/>
  <c r="S13" i="32482"/>
  <c r="R13" i="32482"/>
  <c r="V12" i="32482"/>
  <c r="U12" i="32482"/>
  <c r="T12" i="32482"/>
  <c r="S12" i="32482"/>
  <c r="R12" i="32482"/>
  <c r="W11" i="32482"/>
  <c r="V11" i="32482"/>
  <c r="U11" i="32482"/>
  <c r="T11" i="32482"/>
  <c r="S11" i="32482"/>
  <c r="R11" i="32482"/>
  <c r="W10" i="32482"/>
  <c r="V10" i="32482"/>
  <c r="U10" i="32482"/>
  <c r="T10" i="32482"/>
  <c r="S10" i="32482"/>
  <c r="R10" i="32482"/>
  <c r="W9" i="32482"/>
  <c r="V9" i="32482"/>
  <c r="U9" i="32482"/>
  <c r="T9" i="32482"/>
  <c r="S9" i="32482"/>
  <c r="R9" i="32482"/>
  <c r="W8" i="32482"/>
  <c r="V8" i="32482"/>
  <c r="U8" i="32482"/>
  <c r="T8" i="32482"/>
  <c r="S8" i="32482"/>
  <c r="R8" i="32482"/>
  <c r="W7" i="32482"/>
  <c r="V7" i="32482"/>
  <c r="U7" i="32482"/>
  <c r="T7" i="32482"/>
  <c r="S7" i="32482"/>
  <c r="R7" i="32482"/>
  <c r="W6" i="32482"/>
  <c r="V6" i="32482"/>
  <c r="U6" i="32482"/>
  <c r="T6" i="32482"/>
  <c r="S6" i="32482"/>
  <c r="R6" i="32482"/>
  <c r="V95" i="32483" l="1"/>
  <c r="T95" i="32483"/>
  <c r="V75" i="32482"/>
  <c r="U75" i="32482"/>
  <c r="T75" i="32482"/>
  <c r="S75" i="32482"/>
  <c r="R75" i="32482"/>
  <c r="W95" i="32483"/>
  <c r="W75" i="32482"/>
  <c r="J10" i="32454"/>
  <c r="J9" i="32454"/>
  <c r="J8" i="32454"/>
  <c r="J7" i="32454"/>
  <c r="C264" i="3" l="1"/>
  <c r="G264" i="3" s="1"/>
  <c r="C264" i="13"/>
  <c r="C263" i="32470"/>
  <c r="G263" i="32470" s="1"/>
  <c r="F264" i="10"/>
  <c r="G264" i="10"/>
  <c r="F264" i="3" l="1"/>
  <c r="D264" i="3"/>
  <c r="F264" i="13"/>
  <c r="F263" i="32470"/>
  <c r="G264" i="13"/>
  <c r="E264" i="3"/>
  <c r="C263" i="13" l="1"/>
  <c r="C262" i="32470"/>
  <c r="C263" i="10"/>
  <c r="E263" i="32470" l="1"/>
  <c r="D263" i="32470"/>
  <c r="D264" i="10"/>
  <c r="E264" i="10"/>
  <c r="E264" i="13"/>
  <c r="D264" i="13"/>
  <c r="G263" i="13"/>
  <c r="F263" i="13"/>
  <c r="G262" i="32470"/>
  <c r="F262" i="32470"/>
  <c r="G263" i="10"/>
  <c r="F263" i="10"/>
  <c r="C262" i="10" l="1"/>
  <c r="C261" i="32470"/>
  <c r="C262" i="13"/>
  <c r="D263" i="13" l="1"/>
  <c r="E263" i="13"/>
  <c r="E263" i="10"/>
  <c r="D263" i="10"/>
  <c r="D262" i="32470"/>
  <c r="E262" i="32470"/>
  <c r="F262" i="13"/>
  <c r="G262" i="13"/>
  <c r="G261" i="32470"/>
  <c r="F261" i="32470"/>
  <c r="G262" i="10"/>
  <c r="F262" i="10"/>
  <c r="C259" i="32470" l="1"/>
  <c r="G259" i="32470" s="1"/>
  <c r="C260" i="13"/>
  <c r="E260" i="13" s="1"/>
  <c r="C260" i="10"/>
  <c r="F260" i="10" s="1"/>
  <c r="C261" i="10"/>
  <c r="C260" i="32470"/>
  <c r="E260" i="32470" s="1"/>
  <c r="C261" i="13"/>
  <c r="D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260" i="13"/>
  <c r="F260" i="13"/>
  <c r="G257" i="32470"/>
  <c r="F257" i="32470"/>
  <c r="G258" i="10"/>
  <c r="F258" i="10"/>
  <c r="G258" i="13"/>
  <c r="G258" i="3"/>
  <c r="F258" i="13"/>
  <c r="F258" i="3"/>
  <c r="E258" i="3"/>
  <c r="D258" i="3"/>
  <c r="E258" i="13"/>
  <c r="D258" i="13"/>
  <c r="E257" i="32470"/>
  <c r="D257" i="32470"/>
  <c r="D258" i="10"/>
  <c r="E258" i="10"/>
  <c r="G257" i="3"/>
  <c r="F257" i="3"/>
  <c r="F257" i="13"/>
  <c r="G257" i="10"/>
  <c r="G256" i="32470"/>
  <c r="F257" i="10"/>
  <c r="G257" i="13"/>
  <c r="F256" i="32470"/>
  <c r="E256" i="32470"/>
  <c r="D256" i="32470"/>
  <c r="E257" i="3"/>
  <c r="D257" i="3"/>
  <c r="D257" i="10"/>
  <c r="E257" i="10"/>
  <c r="D257" i="13"/>
  <c r="E257" i="13"/>
  <c r="G256" i="3"/>
  <c r="F256" i="3"/>
  <c r="F256" i="13"/>
  <c r="G256" i="13"/>
  <c r="F255" i="32470"/>
  <c r="G255" i="32470"/>
  <c r="G256" i="10"/>
  <c r="F256" i="10"/>
  <c r="D256" i="13"/>
  <c r="E256" i="13"/>
  <c r="D256" i="3"/>
  <c r="E256" i="3"/>
  <c r="E255" i="32470"/>
  <c r="D255" i="32470"/>
  <c r="D256" i="10"/>
  <c r="E256" i="10"/>
  <c r="G255" i="3"/>
  <c r="F255" i="3"/>
  <c r="G255" i="13"/>
  <c r="F255" i="13"/>
  <c r="F254" i="32470"/>
  <c r="G254" i="32470"/>
  <c r="G255" i="10"/>
  <c r="F255" i="10"/>
  <c r="F253" i="32470"/>
  <c r="D254" i="32470"/>
  <c r="E254" i="32470"/>
  <c r="G254" i="3"/>
  <c r="E255" i="3"/>
  <c r="D255" i="3"/>
  <c r="F254" i="13"/>
  <c r="E255" i="13"/>
  <c r="D255" i="13"/>
  <c r="G253" i="32470"/>
  <c r="F254" i="10"/>
  <c r="D255" i="10"/>
  <c r="E255" i="10"/>
  <c r="G254" i="13"/>
  <c r="G254" i="10"/>
  <c r="F254" i="3"/>
  <c r="D254" i="3"/>
  <c r="E254" i="3"/>
  <c r="D254" i="13"/>
  <c r="E254" i="13"/>
  <c r="D253" i="32470"/>
  <c r="E253" i="32470"/>
  <c r="D254" i="10"/>
  <c r="E254" i="10"/>
  <c r="F253" i="3"/>
  <c r="G253" i="3"/>
  <c r="F253" i="13"/>
  <c r="G253" i="13"/>
  <c r="F252" i="32470"/>
  <c r="G252" i="32470"/>
  <c r="G253" i="10"/>
  <c r="F253" i="10"/>
  <c r="D253" i="3"/>
  <c r="E253" i="3"/>
  <c r="G252" i="3"/>
  <c r="F252" i="3"/>
  <c r="E250" i="32470"/>
  <c r="F251" i="13"/>
  <c r="D252" i="3"/>
  <c r="G251" i="3"/>
  <c r="F251" i="3"/>
  <c r="E185" i="32468"/>
  <c r="E184" i="32468"/>
  <c r="G251" i="10"/>
  <c r="G250" i="10"/>
  <c r="F250" i="13"/>
  <c r="G250" i="3"/>
  <c r="F249" i="32470"/>
  <c r="G250" i="13"/>
  <c r="G249" i="32470"/>
  <c r="F247" i="32470"/>
  <c r="G246" i="32470"/>
  <c r="G244" i="32470"/>
  <c r="F244" i="32470"/>
  <c r="E244" i="32470"/>
  <c r="D244" i="32470"/>
  <c r="G243" i="32470"/>
  <c r="F243" i="32470"/>
  <c r="E243" i="32470"/>
  <c r="D243" i="32470"/>
  <c r="G242" i="32470"/>
  <c r="F242" i="32470"/>
  <c r="E242" i="32470"/>
  <c r="D242" i="32470"/>
  <c r="G241" i="32470"/>
  <c r="F241" i="32470"/>
  <c r="E241" i="32470"/>
  <c r="D241" i="32470"/>
  <c r="G240" i="32470"/>
  <c r="F240" i="32470"/>
  <c r="E240" i="32470"/>
  <c r="D240" i="32470"/>
  <c r="G239" i="32470"/>
  <c r="F239" i="32470"/>
  <c r="E239" i="32470"/>
  <c r="D239" i="32470"/>
  <c r="G238" i="32470"/>
  <c r="F238" i="32470"/>
  <c r="E238" i="32470"/>
  <c r="D238" i="32470"/>
  <c r="G237" i="32470"/>
  <c r="F237" i="32470"/>
  <c r="E237" i="32470"/>
  <c r="D237" i="32470"/>
  <c r="G236" i="32470"/>
  <c r="F236" i="32470"/>
  <c r="E236" i="32470"/>
  <c r="D236" i="32470"/>
  <c r="G235" i="32470"/>
  <c r="F235" i="32470"/>
  <c r="E235" i="32470"/>
  <c r="D235" i="32470"/>
  <c r="G234" i="32470"/>
  <c r="F234" i="32470"/>
  <c r="E234" i="32470"/>
  <c r="D234" i="32470"/>
  <c r="G233" i="32470"/>
  <c r="F233" i="32470"/>
  <c r="E233" i="32470"/>
  <c r="D233" i="32470"/>
  <c r="G231" i="32470"/>
  <c r="F231" i="32470"/>
  <c r="E231" i="32470"/>
  <c r="D231" i="32470"/>
  <c r="G230" i="32470"/>
  <c r="F230" i="32470"/>
  <c r="E230" i="32470"/>
  <c r="D230" i="32470"/>
  <c r="G229" i="32470"/>
  <c r="F229" i="32470"/>
  <c r="E229" i="32470"/>
  <c r="D229" i="32470"/>
  <c r="G228" i="32470"/>
  <c r="F228" i="32470"/>
  <c r="E228" i="32470"/>
  <c r="D228" i="32470"/>
  <c r="G227" i="32470"/>
  <c r="F227" i="32470"/>
  <c r="E227" i="32470"/>
  <c r="D227" i="32470"/>
  <c r="G226" i="32470"/>
  <c r="F226" i="32470"/>
  <c r="E226" i="32470"/>
  <c r="D226" i="32470"/>
  <c r="G225" i="32470"/>
  <c r="F225" i="32470"/>
  <c r="E225" i="32470"/>
  <c r="D225" i="32470"/>
  <c r="G224" i="32470"/>
  <c r="F224" i="32470"/>
  <c r="E224" i="32470"/>
  <c r="D224" i="32470"/>
  <c r="G223" i="32470"/>
  <c r="F223" i="32470"/>
  <c r="E223" i="32470"/>
  <c r="D223" i="32470"/>
  <c r="G222" i="32470"/>
  <c r="F222" i="32470"/>
  <c r="E222" i="32470"/>
  <c r="D222" i="32470"/>
  <c r="G221" i="32470"/>
  <c r="F221" i="32470"/>
  <c r="E221" i="32470"/>
  <c r="D221" i="32470"/>
  <c r="G220" i="32470"/>
  <c r="F220" i="32470"/>
  <c r="E220" i="32470"/>
  <c r="D220" i="32470"/>
  <c r="G218" i="32470"/>
  <c r="F218" i="32470"/>
  <c r="E218" i="32470"/>
  <c r="D218" i="32470"/>
  <c r="G217" i="32470"/>
  <c r="F217" i="32470"/>
  <c r="E217" i="32470"/>
  <c r="D217" i="32470"/>
  <c r="G216" i="32470"/>
  <c r="F216" i="32470"/>
  <c r="E216" i="32470"/>
  <c r="D216" i="32470"/>
  <c r="G215" i="32470"/>
  <c r="F215" i="32470"/>
  <c r="E215" i="32470"/>
  <c r="D215" i="32470"/>
  <c r="G214" i="32470"/>
  <c r="F214" i="32470"/>
  <c r="E214" i="32470"/>
  <c r="D214" i="32470"/>
  <c r="G213" i="32470"/>
  <c r="F213" i="32470"/>
  <c r="E213" i="32470"/>
  <c r="D213" i="32470"/>
  <c r="G212" i="32470"/>
  <c r="F212" i="32470"/>
  <c r="E212" i="32470"/>
  <c r="D212" i="32470"/>
  <c r="G211" i="32470"/>
  <c r="F211" i="32470"/>
  <c r="E211" i="32470"/>
  <c r="D211" i="32470"/>
  <c r="G210" i="32470"/>
  <c r="F210" i="32470"/>
  <c r="E210" i="32470"/>
  <c r="D210" i="32470"/>
  <c r="G209" i="32470"/>
  <c r="F209" i="32470"/>
  <c r="E209" i="32470"/>
  <c r="D209" i="32470"/>
  <c r="G208" i="32470"/>
  <c r="F208" i="32470"/>
  <c r="E208" i="32470"/>
  <c r="D208" i="32470"/>
  <c r="G207" i="32470"/>
  <c r="F207" i="32470"/>
  <c r="E207" i="32470"/>
  <c r="D207" i="32470"/>
  <c r="G205" i="32470"/>
  <c r="F205" i="32470"/>
  <c r="E205" i="32470"/>
  <c r="D205" i="32470"/>
  <c r="G204" i="32470"/>
  <c r="F204" i="32470"/>
  <c r="E204" i="32470"/>
  <c r="D204" i="32470"/>
  <c r="G203" i="32470"/>
  <c r="F203" i="32470"/>
  <c r="E203" i="32470"/>
  <c r="D203" i="32470"/>
  <c r="G202" i="32470"/>
  <c r="F202" i="32470"/>
  <c r="E202" i="32470"/>
  <c r="D202" i="32470"/>
  <c r="G201" i="32470"/>
  <c r="F201" i="32470"/>
  <c r="E201" i="32470"/>
  <c r="D201" i="32470"/>
  <c r="G200" i="32470"/>
  <c r="F200" i="32470"/>
  <c r="E200" i="32470"/>
  <c r="D200" i="32470"/>
  <c r="G199" i="32470"/>
  <c r="F199" i="32470"/>
  <c r="E199" i="32470"/>
  <c r="D199" i="32470"/>
  <c r="F198" i="32470"/>
  <c r="E198" i="32470"/>
  <c r="D198" i="32470"/>
  <c r="G197" i="32470"/>
  <c r="F197" i="32470"/>
  <c r="E197" i="32470"/>
  <c r="D197" i="32470"/>
  <c r="G196" i="32470"/>
  <c r="F196" i="32470"/>
  <c r="E196" i="32470"/>
  <c r="D196" i="32470"/>
  <c r="G195" i="32470"/>
  <c r="F195" i="32470"/>
  <c r="E195" i="32470"/>
  <c r="D195" i="32470"/>
  <c r="G194" i="32470"/>
  <c r="F194" i="32470"/>
  <c r="E194" i="32470"/>
  <c r="D194" i="32470"/>
  <c r="G192" i="32470"/>
  <c r="F192" i="32470"/>
  <c r="E192" i="32470"/>
  <c r="D192" i="32470"/>
  <c r="G191" i="32470"/>
  <c r="F191" i="32470"/>
  <c r="E191" i="32470"/>
  <c r="D191" i="32470"/>
  <c r="G190" i="32470"/>
  <c r="F190" i="32470"/>
  <c r="E190" i="32470"/>
  <c r="D190" i="32470"/>
  <c r="G189" i="32470"/>
  <c r="F189" i="32470"/>
  <c r="E189" i="32470"/>
  <c r="D189" i="32470"/>
  <c r="F188" i="32470"/>
  <c r="E188" i="32470"/>
  <c r="D188" i="32470"/>
  <c r="G187" i="32470"/>
  <c r="F187" i="32470"/>
  <c r="E187" i="32470"/>
  <c r="D187" i="32470"/>
  <c r="G186" i="32470"/>
  <c r="F186" i="32470"/>
  <c r="E186" i="32470"/>
  <c r="E185" i="32470"/>
  <c r="G184" i="32470"/>
  <c r="F184" i="32470"/>
  <c r="E184" i="32470"/>
  <c r="D184" i="32470"/>
  <c r="G183" i="32470"/>
  <c r="F183" i="32470"/>
  <c r="E183" i="32470"/>
  <c r="D183" i="32470"/>
  <c r="G182" i="32470"/>
  <c r="F182" i="32470"/>
  <c r="E182" i="32470"/>
  <c r="D182" i="32470"/>
  <c r="G181" i="32470"/>
  <c r="F181" i="32470"/>
  <c r="E181" i="32470"/>
  <c r="D181" i="32470"/>
  <c r="G179" i="32470"/>
  <c r="F179" i="32470"/>
  <c r="E179" i="32470"/>
  <c r="D179" i="32470"/>
  <c r="G178" i="32470"/>
  <c r="F178" i="32470"/>
  <c r="E178" i="32470"/>
  <c r="D178" i="32470"/>
  <c r="G177" i="32470"/>
  <c r="F177" i="32470"/>
  <c r="E177" i="32470"/>
  <c r="D177" i="32470"/>
  <c r="G176" i="32470"/>
  <c r="F176" i="32470"/>
  <c r="E176" i="32470"/>
  <c r="D176" i="32470"/>
  <c r="F175" i="32470"/>
  <c r="E175" i="32470"/>
  <c r="D175" i="32470"/>
  <c r="G174" i="32470"/>
  <c r="F174" i="32470"/>
  <c r="E174" i="32470"/>
  <c r="D174" i="32470"/>
  <c r="G173" i="32470"/>
  <c r="F173" i="32470"/>
  <c r="E173" i="32470"/>
  <c r="D173" i="32470"/>
  <c r="G172" i="32470"/>
  <c r="F172" i="32470"/>
  <c r="E172" i="32470"/>
  <c r="D172" i="32470"/>
  <c r="G171" i="32470"/>
  <c r="F171" i="32470"/>
  <c r="E171" i="32470"/>
  <c r="D171" i="32470"/>
  <c r="G170" i="32470"/>
  <c r="F170" i="32470"/>
  <c r="E170" i="32470"/>
  <c r="D170" i="32470"/>
  <c r="G169" i="32470"/>
  <c r="F169" i="32470"/>
  <c r="E169" i="32470"/>
  <c r="D169" i="32470"/>
  <c r="G168" i="32470"/>
  <c r="F168" i="32470"/>
  <c r="E168" i="32470"/>
  <c r="D168" i="32470"/>
  <c r="G166" i="32470"/>
  <c r="F166" i="32470"/>
  <c r="E166" i="32470"/>
  <c r="D166" i="32470"/>
  <c r="G165" i="32470"/>
  <c r="F165" i="32470"/>
  <c r="E165" i="32470"/>
  <c r="D165" i="32470"/>
  <c r="G164" i="32470"/>
  <c r="F164" i="32470"/>
  <c r="E164" i="32470"/>
  <c r="D164" i="32470"/>
  <c r="G163" i="32470"/>
  <c r="F163" i="32470"/>
  <c r="E163" i="32470"/>
  <c r="D163" i="32470"/>
  <c r="G162" i="32470"/>
  <c r="F162" i="32470"/>
  <c r="E162" i="32470"/>
  <c r="D162" i="32470"/>
  <c r="G161" i="32470"/>
  <c r="F161" i="32470"/>
  <c r="E161" i="32470"/>
  <c r="D161" i="32470"/>
  <c r="G160" i="32470"/>
  <c r="F160" i="32470"/>
  <c r="E160" i="32470"/>
  <c r="D160" i="32470"/>
  <c r="G159" i="32470"/>
  <c r="F159" i="32470"/>
  <c r="E159" i="32470"/>
  <c r="D159" i="32470"/>
  <c r="G158" i="32470"/>
  <c r="F158" i="32470"/>
  <c r="E158" i="32470"/>
  <c r="D158" i="32470"/>
  <c r="G157" i="32470"/>
  <c r="F157" i="32470"/>
  <c r="E157" i="32470"/>
  <c r="D157" i="32470"/>
  <c r="G156" i="32470"/>
  <c r="F156" i="32470"/>
  <c r="E156" i="32470"/>
  <c r="D156" i="32470"/>
  <c r="G155" i="32470"/>
  <c r="F155" i="32470"/>
  <c r="E155" i="32470"/>
  <c r="D155" i="32470"/>
  <c r="G153" i="32470"/>
  <c r="F153" i="32470"/>
  <c r="E153" i="32470"/>
  <c r="D153" i="32470"/>
  <c r="G152" i="32470"/>
  <c r="F152" i="32470"/>
  <c r="E152" i="32470"/>
  <c r="D152" i="32470"/>
  <c r="G151" i="32470"/>
  <c r="F151" i="32470"/>
  <c r="E151" i="32470"/>
  <c r="D151" i="32470"/>
  <c r="G150" i="32470"/>
  <c r="F150" i="32470"/>
  <c r="E150" i="32470"/>
  <c r="D150" i="32470"/>
  <c r="G149" i="32470"/>
  <c r="F149" i="32470"/>
  <c r="E149" i="32470"/>
  <c r="D149" i="32470"/>
  <c r="G148" i="32470"/>
  <c r="F148" i="32470"/>
  <c r="E148" i="32470"/>
  <c r="D148" i="32470"/>
  <c r="G147" i="32470"/>
  <c r="F147" i="32470"/>
  <c r="E147" i="32470"/>
  <c r="D147" i="32470"/>
  <c r="G146" i="32470"/>
  <c r="F146" i="32470"/>
  <c r="E146" i="32470"/>
  <c r="D146" i="32470"/>
  <c r="G145" i="32470"/>
  <c r="F145" i="32470"/>
  <c r="E145" i="32470"/>
  <c r="D145" i="32470"/>
  <c r="G144" i="32470"/>
  <c r="F144" i="32470"/>
  <c r="E144" i="32470"/>
  <c r="D144" i="32470"/>
  <c r="G143" i="32470"/>
  <c r="F143" i="32470"/>
  <c r="E143" i="32470"/>
  <c r="D143" i="32470"/>
  <c r="G142" i="32470"/>
  <c r="F142" i="32470"/>
  <c r="E142" i="32470"/>
  <c r="D142" i="32470"/>
  <c r="G140" i="32470"/>
  <c r="F140" i="32470"/>
  <c r="E140" i="32470"/>
  <c r="D140" i="32470"/>
  <c r="G139" i="32470"/>
  <c r="F139" i="32470"/>
  <c r="E139" i="32470"/>
  <c r="D139" i="32470"/>
  <c r="G138" i="32470"/>
  <c r="F138" i="32470"/>
  <c r="E138" i="32470"/>
  <c r="D138" i="32470"/>
  <c r="G137" i="32470"/>
  <c r="F137" i="32470"/>
  <c r="E137" i="32470"/>
  <c r="D137" i="32470"/>
  <c r="G136" i="32470"/>
  <c r="F136" i="32470"/>
  <c r="E136" i="32470"/>
  <c r="D136" i="32470"/>
  <c r="G135" i="32470"/>
  <c r="F135" i="32470"/>
  <c r="E135" i="32470"/>
  <c r="D135" i="32470"/>
  <c r="G134" i="32470"/>
  <c r="F134" i="32470"/>
  <c r="E134" i="32470"/>
  <c r="D134" i="32470"/>
  <c r="G133" i="32470"/>
  <c r="F133" i="32470"/>
  <c r="E133" i="32470"/>
  <c r="D133" i="32470"/>
  <c r="G132" i="32470"/>
  <c r="F132" i="32470"/>
  <c r="E132" i="32470"/>
  <c r="D132" i="32470"/>
  <c r="G131" i="32470"/>
  <c r="F131" i="32470"/>
  <c r="E131" i="32470"/>
  <c r="D131" i="32470"/>
  <c r="G130" i="32470"/>
  <c r="F130" i="32470"/>
  <c r="E130" i="32470"/>
  <c r="D130" i="32470"/>
  <c r="G129" i="32470"/>
  <c r="F129" i="32470"/>
  <c r="E129" i="32470"/>
  <c r="D129" i="32470"/>
  <c r="G127" i="32470"/>
  <c r="F127" i="32470"/>
  <c r="E127" i="32470"/>
  <c r="D127" i="32470"/>
  <c r="G126" i="32470"/>
  <c r="F126" i="32470"/>
  <c r="E126" i="32470"/>
  <c r="D126" i="32470"/>
  <c r="G125" i="32470"/>
  <c r="F125" i="32470"/>
  <c r="E125" i="32470"/>
  <c r="D125" i="32470"/>
  <c r="G124" i="32470"/>
  <c r="F124" i="32470"/>
  <c r="E124" i="32470"/>
  <c r="D124" i="32470"/>
  <c r="G123" i="32470"/>
  <c r="F123" i="32470"/>
  <c r="E123" i="32470"/>
  <c r="D123" i="32470"/>
  <c r="G122" i="32470"/>
  <c r="F122" i="32470"/>
  <c r="E122" i="32470"/>
  <c r="D122" i="32470"/>
  <c r="G121" i="32470"/>
  <c r="F121" i="32470"/>
  <c r="E121" i="32470"/>
  <c r="D121" i="32470"/>
  <c r="G120" i="32470"/>
  <c r="F120" i="32470"/>
  <c r="E120" i="32470"/>
  <c r="D120" i="32470"/>
  <c r="G119" i="32470"/>
  <c r="F119" i="32470"/>
  <c r="E119" i="32470"/>
  <c r="D119" i="32470"/>
  <c r="G118" i="32470"/>
  <c r="F118" i="32470"/>
  <c r="E118" i="32470"/>
  <c r="D118" i="32470"/>
  <c r="G117" i="32470"/>
  <c r="F117" i="32470"/>
  <c r="E117" i="32470"/>
  <c r="D117" i="32470"/>
  <c r="G116" i="32470"/>
  <c r="F116" i="32470"/>
  <c r="E116" i="32470"/>
  <c r="D116" i="32470"/>
  <c r="G114" i="32470"/>
  <c r="F114" i="32470"/>
  <c r="E114" i="32470"/>
  <c r="D114" i="32470"/>
  <c r="G113" i="32470"/>
  <c r="F113" i="32470"/>
  <c r="E113" i="32470"/>
  <c r="D113" i="32470"/>
  <c r="G112" i="32470"/>
  <c r="F112" i="32470"/>
  <c r="E112" i="32470"/>
  <c r="D112" i="32470"/>
  <c r="G111" i="32470"/>
  <c r="F111" i="32470"/>
  <c r="E111" i="32470"/>
  <c r="D111" i="32470"/>
  <c r="G110" i="32470"/>
  <c r="F110" i="32470"/>
  <c r="E110" i="32470"/>
  <c r="D110" i="32470"/>
  <c r="G109" i="32470"/>
  <c r="F109" i="32470"/>
  <c r="E109" i="32470"/>
  <c r="D109" i="32470"/>
  <c r="G108" i="32470"/>
  <c r="F108" i="32470"/>
  <c r="E108" i="32470"/>
  <c r="D108" i="32470"/>
  <c r="G107" i="32470"/>
  <c r="F107" i="32470"/>
  <c r="E107" i="32470"/>
  <c r="D107" i="32470"/>
  <c r="G106" i="32470"/>
  <c r="F106" i="32470"/>
  <c r="E106" i="32470"/>
  <c r="D106" i="32470"/>
  <c r="G105" i="32470"/>
  <c r="F105" i="32470"/>
  <c r="E105" i="32470"/>
  <c r="D105" i="32470"/>
  <c r="G104" i="32470"/>
  <c r="F104" i="32470"/>
  <c r="E104" i="32470"/>
  <c r="D104" i="32470"/>
  <c r="G103" i="32470"/>
  <c r="F103" i="32470"/>
  <c r="E103" i="32470"/>
  <c r="D103" i="32470"/>
  <c r="G101" i="32470"/>
  <c r="F101" i="32470"/>
  <c r="E101" i="32470"/>
  <c r="D101" i="32470"/>
  <c r="G100" i="32470"/>
  <c r="F100" i="32470"/>
  <c r="E100" i="32470"/>
  <c r="D100" i="32470"/>
  <c r="G99" i="32470"/>
  <c r="F99" i="32470"/>
  <c r="E99" i="32470"/>
  <c r="D99" i="32470"/>
  <c r="G98" i="32470"/>
  <c r="F98" i="32470"/>
  <c r="E98" i="32470"/>
  <c r="D98" i="32470"/>
  <c r="G97" i="32470"/>
  <c r="F97" i="32470"/>
  <c r="E97" i="32470"/>
  <c r="D97" i="32470"/>
  <c r="G96" i="32470"/>
  <c r="F96" i="32470"/>
  <c r="E96" i="32470"/>
  <c r="D96" i="32470"/>
  <c r="G95" i="32470"/>
  <c r="F95" i="32470"/>
  <c r="E95" i="32470"/>
  <c r="D95" i="32470"/>
  <c r="G94" i="32470"/>
  <c r="F94" i="32470"/>
  <c r="E94" i="32470"/>
  <c r="D94" i="32470"/>
  <c r="G93" i="32470"/>
  <c r="F93" i="32470"/>
  <c r="E93" i="32470"/>
  <c r="D93" i="32470"/>
  <c r="G92" i="32470"/>
  <c r="F92" i="32470"/>
  <c r="E92" i="32470"/>
  <c r="D92" i="32470"/>
  <c r="G91" i="32470"/>
  <c r="F91" i="32470"/>
  <c r="E91" i="32470"/>
  <c r="D91" i="32470"/>
  <c r="G90" i="32470"/>
  <c r="F90" i="32470"/>
  <c r="E90" i="32470"/>
  <c r="D90" i="32470"/>
  <c r="G88" i="32470"/>
  <c r="F88" i="32470"/>
  <c r="E88" i="32470"/>
  <c r="D88" i="32470"/>
  <c r="G87" i="32470"/>
  <c r="F87" i="32470"/>
  <c r="E87" i="32470"/>
  <c r="D87" i="32470"/>
  <c r="G86" i="32470"/>
  <c r="F86" i="32470"/>
  <c r="E86" i="32470"/>
  <c r="D86" i="32470"/>
  <c r="G85" i="32470"/>
  <c r="F85" i="32470"/>
  <c r="E85" i="32470"/>
  <c r="D85" i="32470"/>
  <c r="G84" i="32470"/>
  <c r="F84" i="32470"/>
  <c r="E84" i="32470"/>
  <c r="D84" i="32470"/>
  <c r="G83" i="32470"/>
  <c r="F83" i="32470"/>
  <c r="E83" i="32470"/>
  <c r="D83" i="32470"/>
  <c r="G82" i="32470"/>
  <c r="F82" i="32470"/>
  <c r="E82" i="32470"/>
  <c r="D82" i="32470"/>
  <c r="G81" i="32470"/>
  <c r="F81" i="32470"/>
  <c r="E81" i="32470"/>
  <c r="D81" i="32470"/>
  <c r="G80" i="32470"/>
  <c r="F80" i="32470"/>
  <c r="E80" i="32470"/>
  <c r="D80" i="32470"/>
  <c r="G79" i="32470"/>
  <c r="F79" i="32470"/>
  <c r="E79" i="32470"/>
  <c r="D79" i="32470"/>
  <c r="G78" i="32470"/>
  <c r="F78" i="32470"/>
  <c r="E78" i="32470"/>
  <c r="D78" i="32470"/>
  <c r="G77" i="32470"/>
  <c r="F77" i="32470"/>
  <c r="E77" i="32470"/>
  <c r="D77" i="32470"/>
  <c r="G75" i="32470"/>
  <c r="F75" i="32470"/>
  <c r="E75" i="32470"/>
  <c r="D75" i="32470"/>
  <c r="G74" i="32470"/>
  <c r="F74" i="32470"/>
  <c r="E74" i="32470"/>
  <c r="D74" i="32470"/>
  <c r="G73" i="32470"/>
  <c r="F73" i="32470"/>
  <c r="E73" i="32470"/>
  <c r="D73" i="32470"/>
  <c r="G72" i="32470"/>
  <c r="F72" i="32470"/>
  <c r="E72" i="32470"/>
  <c r="D72" i="32470"/>
  <c r="G71" i="32470"/>
  <c r="F71" i="32470"/>
  <c r="E71" i="32470"/>
  <c r="D71" i="32470"/>
  <c r="G70" i="32470"/>
  <c r="F70" i="32470"/>
  <c r="E70" i="32470"/>
  <c r="D70" i="32470"/>
  <c r="G69" i="32470"/>
  <c r="F69" i="32470"/>
  <c r="E69" i="32470"/>
  <c r="D69" i="32470"/>
  <c r="G68" i="32470"/>
  <c r="F68" i="32470"/>
  <c r="E68" i="32470"/>
  <c r="D68" i="32470"/>
  <c r="G67" i="32470"/>
  <c r="F67" i="32470"/>
  <c r="E67" i="32470"/>
  <c r="D67" i="32470"/>
  <c r="G66" i="32470"/>
  <c r="F66" i="32470"/>
  <c r="E66" i="32470"/>
  <c r="D66" i="32470"/>
  <c r="G65" i="32470"/>
  <c r="F65" i="32470"/>
  <c r="E65" i="32470"/>
  <c r="D65" i="32470"/>
  <c r="G64" i="32470"/>
  <c r="F64" i="32470"/>
  <c r="E64" i="32470"/>
  <c r="D64" i="32470"/>
  <c r="G62" i="32470"/>
  <c r="F62" i="32470"/>
  <c r="E62" i="32470"/>
  <c r="D62" i="32470"/>
  <c r="G61" i="32470"/>
  <c r="F61" i="32470"/>
  <c r="E61" i="32470"/>
  <c r="D61" i="32470"/>
  <c r="G60" i="32470"/>
  <c r="F60" i="32470"/>
  <c r="E60" i="32470"/>
  <c r="D60" i="32470"/>
  <c r="G59" i="32470"/>
  <c r="F59" i="32470"/>
  <c r="E59" i="32470"/>
  <c r="D59" i="32470"/>
  <c r="G58" i="32470"/>
  <c r="F58" i="32470"/>
  <c r="E58" i="32470"/>
  <c r="D58" i="32470"/>
  <c r="G57" i="32470"/>
  <c r="F57" i="32470"/>
  <c r="E57" i="32470"/>
  <c r="D57" i="32470"/>
  <c r="G56" i="32470"/>
  <c r="F56" i="32470"/>
  <c r="E56" i="32470"/>
  <c r="D56" i="32470"/>
  <c r="G55" i="32470"/>
  <c r="F55" i="32470"/>
  <c r="E55" i="32470"/>
  <c r="D55" i="32470"/>
  <c r="G54" i="32470"/>
  <c r="F54" i="32470"/>
  <c r="E54" i="32470"/>
  <c r="D54" i="32470"/>
  <c r="G53" i="32470"/>
  <c r="F53" i="32470"/>
  <c r="E53" i="32470"/>
  <c r="D53" i="32470"/>
  <c r="G52" i="32470"/>
  <c r="F52" i="32470"/>
  <c r="E52" i="32470"/>
  <c r="D52" i="32470"/>
  <c r="G51" i="32470"/>
  <c r="F51" i="32470"/>
  <c r="E51" i="32470"/>
  <c r="D51" i="32470"/>
  <c r="G49" i="32470"/>
  <c r="F49" i="32470"/>
  <c r="E49" i="32470"/>
  <c r="D49" i="32470"/>
  <c r="G48" i="32470"/>
  <c r="F48" i="32470"/>
  <c r="E48" i="32470"/>
  <c r="D48" i="32470"/>
  <c r="G47" i="32470"/>
  <c r="F47" i="32470"/>
  <c r="E47" i="32470"/>
  <c r="D47" i="32470"/>
  <c r="G46" i="32470"/>
  <c r="F46" i="32470"/>
  <c r="E46" i="32470"/>
  <c r="D46" i="32470"/>
  <c r="G45" i="32470"/>
  <c r="F45" i="32470"/>
  <c r="E45" i="32470"/>
  <c r="D45" i="32470"/>
  <c r="G44" i="32470"/>
  <c r="F44" i="32470"/>
  <c r="E44" i="32470"/>
  <c r="D44" i="32470"/>
  <c r="G43" i="32470"/>
  <c r="F43" i="32470"/>
  <c r="E43" i="32470"/>
  <c r="D43" i="32470"/>
  <c r="G42" i="32470"/>
  <c r="F42" i="32470"/>
  <c r="E42" i="32470"/>
  <c r="D42" i="32470"/>
  <c r="G41" i="32470"/>
  <c r="F41" i="32470"/>
  <c r="E41" i="32470"/>
  <c r="D41" i="32470"/>
  <c r="G40" i="32470"/>
  <c r="F40" i="32470"/>
  <c r="E40" i="32470"/>
  <c r="D40" i="32470"/>
  <c r="G39" i="32470"/>
  <c r="F39" i="32470"/>
  <c r="E39" i="32470"/>
  <c r="D39" i="32470"/>
  <c r="G38" i="32470"/>
  <c r="F38" i="32470"/>
  <c r="E38" i="32470"/>
  <c r="D38" i="32470"/>
  <c r="G36" i="32470"/>
  <c r="F36" i="32470"/>
  <c r="E36" i="32470"/>
  <c r="D36" i="32470"/>
  <c r="G35" i="32470"/>
  <c r="F35" i="32470"/>
  <c r="E35" i="32470"/>
  <c r="D35" i="32470"/>
  <c r="G34" i="32470"/>
  <c r="F34" i="32470"/>
  <c r="E34" i="32470"/>
  <c r="D34" i="32470"/>
  <c r="G33" i="32470"/>
  <c r="F33" i="32470"/>
  <c r="E33" i="32470"/>
  <c r="D33" i="32470"/>
  <c r="G32" i="32470"/>
  <c r="F32" i="32470"/>
  <c r="E32" i="32470"/>
  <c r="D32" i="32470"/>
  <c r="G31" i="32470"/>
  <c r="F31" i="32470"/>
  <c r="E31" i="32470"/>
  <c r="D31" i="32470"/>
  <c r="G30" i="32470"/>
  <c r="F30" i="32470"/>
  <c r="E30" i="32470"/>
  <c r="D30" i="32470"/>
  <c r="G29" i="32470"/>
  <c r="F29" i="32470"/>
  <c r="E29" i="32470"/>
  <c r="D29" i="32470"/>
  <c r="G28" i="32470"/>
  <c r="F28" i="32470"/>
  <c r="E28" i="32470"/>
  <c r="D28" i="32470"/>
  <c r="G27" i="32470"/>
  <c r="F27" i="32470"/>
  <c r="E27" i="32470"/>
  <c r="D27" i="32470"/>
  <c r="G26" i="32470"/>
  <c r="F26" i="32470"/>
  <c r="E26" i="32470"/>
  <c r="D26" i="32470"/>
  <c r="G25" i="32470"/>
  <c r="F25" i="32470"/>
  <c r="E25" i="32470"/>
  <c r="D25" i="32470"/>
  <c r="G23" i="32470"/>
  <c r="F23" i="32470"/>
  <c r="E23" i="32470"/>
  <c r="D23" i="32470"/>
  <c r="G22" i="32470"/>
  <c r="F22" i="32470"/>
  <c r="E22" i="32470"/>
  <c r="D22" i="32470"/>
  <c r="G21" i="32470"/>
  <c r="F21" i="32470"/>
  <c r="E21" i="32470"/>
  <c r="D21" i="32470"/>
  <c r="E20" i="32470"/>
  <c r="D20" i="32470"/>
  <c r="E19" i="32470"/>
  <c r="D19" i="32470"/>
  <c r="E18" i="32470"/>
  <c r="D18" i="32470"/>
  <c r="E17" i="32470"/>
  <c r="D17" i="32470"/>
  <c r="E16" i="32470"/>
  <c r="D16" i="32470"/>
  <c r="E15" i="32470"/>
  <c r="D15" i="32470"/>
  <c r="E14" i="32470"/>
  <c r="D14" i="32470"/>
  <c r="E13" i="32470"/>
  <c r="D13" i="32470"/>
  <c r="E12" i="32470"/>
  <c r="D12" i="32470"/>
  <c r="E10" i="32470"/>
  <c r="D10" i="32470"/>
  <c r="E9" i="32470"/>
  <c r="D9" i="32470"/>
  <c r="F185" i="32470"/>
  <c r="G198" i="32470"/>
  <c r="G185" i="32470"/>
  <c r="D185" i="32470"/>
  <c r="D186" i="32470"/>
  <c r="D249" i="32470"/>
  <c r="E249" i="32470"/>
  <c r="G248" i="32470"/>
  <c r="E248" i="32470"/>
  <c r="F248" i="32470"/>
  <c r="G247" i="32470"/>
  <c r="D248" i="32470"/>
  <c r="D246" i="32470"/>
  <c r="E246" i="32470"/>
  <c r="F246" i="32470"/>
  <c r="D247" i="32470"/>
  <c r="E247" i="32470"/>
  <c r="D250" i="10"/>
  <c r="D250" i="13"/>
  <c r="E250" i="13"/>
  <c r="D250" i="3"/>
  <c r="G249" i="3"/>
  <c r="G249" i="13"/>
  <c r="F249" i="13"/>
  <c r="F249" i="3"/>
  <c r="D156" i="10"/>
  <c r="D145" i="10"/>
  <c r="D146" i="10"/>
  <c r="D147" i="10"/>
  <c r="D148" i="10"/>
  <c r="D149" i="10"/>
  <c r="D150" i="10"/>
  <c r="D151" i="10"/>
  <c r="D152" i="10"/>
  <c r="D153" i="10"/>
  <c r="D154" i="10"/>
  <c r="D157" i="10"/>
  <c r="D158" i="10"/>
  <c r="D159" i="10"/>
  <c r="D160" i="10"/>
  <c r="D161" i="10"/>
  <c r="D162" i="10"/>
  <c r="D163" i="10"/>
  <c r="D164" i="10"/>
  <c r="D165" i="10"/>
  <c r="D166" i="10"/>
  <c r="D167" i="10"/>
  <c r="G248" i="10"/>
  <c r="E249" i="13"/>
  <c r="E249" i="3"/>
  <c r="G248" i="3"/>
  <c r="F248" i="3"/>
  <c r="G245" i="10"/>
  <c r="F245" i="10"/>
  <c r="E245" i="10"/>
  <c r="D245" i="10"/>
  <c r="G244" i="10"/>
  <c r="F244" i="10"/>
  <c r="E244" i="10"/>
  <c r="D244" i="10"/>
  <c r="G243" i="10"/>
  <c r="F243" i="10"/>
  <c r="E243" i="10"/>
  <c r="D243" i="10"/>
  <c r="G242" i="10"/>
  <c r="F242" i="10"/>
  <c r="E242" i="10"/>
  <c r="D242" i="10"/>
  <c r="G241" i="10"/>
  <c r="F241" i="10"/>
  <c r="E241" i="10"/>
  <c r="D241" i="10"/>
  <c r="G240" i="10"/>
  <c r="F240" i="10"/>
  <c r="E240" i="10"/>
  <c r="D240" i="10"/>
  <c r="G239" i="10"/>
  <c r="F239" i="10"/>
  <c r="E239" i="10"/>
  <c r="D239" i="10"/>
  <c r="G238" i="10"/>
  <c r="F238" i="10"/>
  <c r="E238" i="10"/>
  <c r="D238" i="10"/>
  <c r="G237" i="10"/>
  <c r="F237" i="10"/>
  <c r="E237" i="10"/>
  <c r="D237" i="10"/>
  <c r="G236" i="10"/>
  <c r="F236" i="10"/>
  <c r="E236" i="10"/>
  <c r="D236" i="10"/>
  <c r="G235" i="10"/>
  <c r="F235" i="10"/>
  <c r="E235" i="10"/>
  <c r="D235" i="10"/>
  <c r="G234" i="10"/>
  <c r="F234" i="10"/>
  <c r="E234" i="10"/>
  <c r="D234" i="10"/>
  <c r="G232" i="10"/>
  <c r="F232" i="10"/>
  <c r="E232" i="10"/>
  <c r="D232" i="10"/>
  <c r="G231" i="10"/>
  <c r="F231" i="10"/>
  <c r="E231" i="10"/>
  <c r="D231" i="10"/>
  <c r="G230" i="10"/>
  <c r="F230" i="10"/>
  <c r="E230" i="10"/>
  <c r="D230" i="10"/>
  <c r="G229" i="10"/>
  <c r="F229" i="10"/>
  <c r="E229" i="10"/>
  <c r="D229" i="10"/>
  <c r="G228" i="10"/>
  <c r="F228" i="10"/>
  <c r="E228" i="10"/>
  <c r="D228" i="10"/>
  <c r="G227" i="10"/>
  <c r="F227" i="10"/>
  <c r="E227" i="10"/>
  <c r="D227" i="10"/>
  <c r="G226" i="10"/>
  <c r="F226" i="10"/>
  <c r="E226" i="10"/>
  <c r="D226" i="10"/>
  <c r="G225" i="10"/>
  <c r="F225" i="10"/>
  <c r="E225" i="10"/>
  <c r="D225" i="10"/>
  <c r="G224" i="10"/>
  <c r="F224" i="10"/>
  <c r="E224" i="10"/>
  <c r="D224" i="10"/>
  <c r="G223" i="10"/>
  <c r="F223" i="10"/>
  <c r="E223" i="10"/>
  <c r="D223" i="10"/>
  <c r="G222" i="10"/>
  <c r="F222" i="10"/>
  <c r="E222" i="10"/>
  <c r="D222" i="10"/>
  <c r="G221" i="10"/>
  <c r="F221" i="10"/>
  <c r="E221" i="10"/>
  <c r="D221" i="10"/>
  <c r="G219" i="10"/>
  <c r="F219" i="10"/>
  <c r="E219" i="10"/>
  <c r="D219" i="10"/>
  <c r="G218" i="10"/>
  <c r="F218" i="10"/>
  <c r="E218" i="10"/>
  <c r="D218" i="10"/>
  <c r="G217" i="10"/>
  <c r="F217" i="10"/>
  <c r="E217" i="10"/>
  <c r="D217" i="10"/>
  <c r="G216" i="10"/>
  <c r="F216" i="10"/>
  <c r="E216" i="10"/>
  <c r="D216" i="10"/>
  <c r="G215" i="10"/>
  <c r="F215" i="10"/>
  <c r="E215" i="10"/>
  <c r="D215" i="10"/>
  <c r="G214" i="10"/>
  <c r="F214" i="10"/>
  <c r="E214" i="10"/>
  <c r="D214" i="10"/>
  <c r="G213" i="10"/>
  <c r="F213" i="10"/>
  <c r="E213" i="10"/>
  <c r="D213" i="10"/>
  <c r="G212" i="10"/>
  <c r="F212" i="10"/>
  <c r="E212" i="10"/>
  <c r="D212" i="10"/>
  <c r="G211" i="10"/>
  <c r="F211" i="10"/>
  <c r="E211" i="10"/>
  <c r="D211" i="10"/>
  <c r="G210" i="10"/>
  <c r="F210" i="10"/>
  <c r="E210" i="10"/>
  <c r="D210" i="10"/>
  <c r="G209" i="10"/>
  <c r="F209" i="10"/>
  <c r="E209" i="10"/>
  <c r="D209" i="10"/>
  <c r="G208" i="10"/>
  <c r="F208" i="10"/>
  <c r="E208" i="10"/>
  <c r="D208" i="10"/>
  <c r="G206" i="10"/>
  <c r="F206" i="10"/>
  <c r="E206" i="10"/>
  <c r="D206" i="10"/>
  <c r="G205" i="10"/>
  <c r="F205" i="10"/>
  <c r="E205" i="10"/>
  <c r="D205" i="10"/>
  <c r="G204" i="10"/>
  <c r="F204" i="10"/>
  <c r="E204" i="10"/>
  <c r="D204" i="10"/>
  <c r="G203" i="10"/>
  <c r="F203" i="10"/>
  <c r="E203" i="10"/>
  <c r="D203" i="10"/>
  <c r="G202" i="10"/>
  <c r="F202" i="10"/>
  <c r="E202" i="10"/>
  <c r="D202" i="10"/>
  <c r="G201" i="10"/>
  <c r="F201" i="10"/>
  <c r="E201" i="10"/>
  <c r="D201" i="10"/>
  <c r="G200" i="10"/>
  <c r="F200" i="10"/>
  <c r="E200" i="10"/>
  <c r="D200" i="10"/>
  <c r="G199" i="10"/>
  <c r="F199" i="10"/>
  <c r="E199" i="10"/>
  <c r="D199" i="10"/>
  <c r="G198" i="10"/>
  <c r="F198" i="10"/>
  <c r="E198" i="10"/>
  <c r="D198" i="10"/>
  <c r="G197" i="10"/>
  <c r="F197" i="10"/>
  <c r="E197" i="10"/>
  <c r="D197" i="10"/>
  <c r="G196" i="10"/>
  <c r="F196" i="10"/>
  <c r="E196" i="10"/>
  <c r="D196" i="10"/>
  <c r="G195" i="10"/>
  <c r="F195" i="10"/>
  <c r="E195" i="10"/>
  <c r="D195" i="10"/>
  <c r="G193" i="10"/>
  <c r="F193" i="10"/>
  <c r="E193" i="10"/>
  <c r="D193" i="10"/>
  <c r="G192" i="10"/>
  <c r="F192" i="10"/>
  <c r="E192" i="10"/>
  <c r="D192" i="10"/>
  <c r="G191" i="10"/>
  <c r="F191" i="10"/>
  <c r="E191" i="10"/>
  <c r="D191" i="10"/>
  <c r="G190" i="10"/>
  <c r="F190" i="10"/>
  <c r="E190" i="10"/>
  <c r="D190" i="10"/>
  <c r="G189" i="10"/>
  <c r="F189" i="10"/>
  <c r="E189" i="10"/>
  <c r="D189" i="10"/>
  <c r="G188" i="10"/>
  <c r="F188" i="10"/>
  <c r="E188" i="10"/>
  <c r="D188" i="10"/>
  <c r="G187" i="10"/>
  <c r="F187" i="10"/>
  <c r="E187" i="10"/>
  <c r="D187" i="10"/>
  <c r="G186" i="10"/>
  <c r="F186" i="10"/>
  <c r="E186" i="10"/>
  <c r="D186" i="10"/>
  <c r="G185" i="10"/>
  <c r="F185" i="10"/>
  <c r="E185" i="10"/>
  <c r="D185" i="10"/>
  <c r="G184" i="10"/>
  <c r="F184" i="10"/>
  <c r="E184" i="10"/>
  <c r="D184" i="10"/>
  <c r="G183" i="10"/>
  <c r="F183" i="10"/>
  <c r="E183" i="10"/>
  <c r="D183" i="10"/>
  <c r="G182" i="10"/>
  <c r="F182" i="10"/>
  <c r="E182" i="10"/>
  <c r="D182" i="10"/>
  <c r="F157" i="10"/>
  <c r="F158" i="10"/>
  <c r="F159" i="10"/>
  <c r="F160" i="10"/>
  <c r="F161" i="10"/>
  <c r="F162" i="10"/>
  <c r="F163" i="10"/>
  <c r="F164" i="10"/>
  <c r="F165" i="10"/>
  <c r="F166" i="10"/>
  <c r="F167" i="10"/>
  <c r="G245" i="3"/>
  <c r="F245" i="3"/>
  <c r="E245" i="3"/>
  <c r="D245" i="3"/>
  <c r="G244" i="3"/>
  <c r="F244" i="3"/>
  <c r="E244" i="3"/>
  <c r="D244" i="3"/>
  <c r="G243" i="3"/>
  <c r="F243" i="3"/>
  <c r="E243" i="3"/>
  <c r="D243" i="3"/>
  <c r="G242" i="3"/>
  <c r="F242" i="3"/>
  <c r="E242" i="3"/>
  <c r="D242" i="3"/>
  <c r="G241" i="3"/>
  <c r="F241" i="3"/>
  <c r="E241" i="3"/>
  <c r="D241" i="3"/>
  <c r="G240" i="3"/>
  <c r="F240" i="3"/>
  <c r="E240" i="3"/>
  <c r="D240" i="3"/>
  <c r="G239" i="3"/>
  <c r="F239" i="3"/>
  <c r="E239" i="3"/>
  <c r="D239" i="3"/>
  <c r="G238" i="3"/>
  <c r="F238" i="3"/>
  <c r="E238" i="3"/>
  <c r="D238" i="3"/>
  <c r="G237" i="3"/>
  <c r="F237" i="3"/>
  <c r="E237" i="3"/>
  <c r="D237" i="3"/>
  <c r="G236" i="3"/>
  <c r="F236" i="3"/>
  <c r="E236" i="3"/>
  <c r="D236" i="3"/>
  <c r="G235" i="3"/>
  <c r="F235" i="3"/>
  <c r="E235" i="3"/>
  <c r="D235" i="3"/>
  <c r="G234" i="3"/>
  <c r="F234" i="3"/>
  <c r="E234" i="3"/>
  <c r="D234" i="3"/>
  <c r="G245" i="13"/>
  <c r="F245" i="13"/>
  <c r="E245" i="13"/>
  <c r="D245" i="13"/>
  <c r="G244" i="13"/>
  <c r="F244" i="13"/>
  <c r="E244" i="13"/>
  <c r="D244" i="13"/>
  <c r="G243" i="13"/>
  <c r="F243" i="13"/>
  <c r="E243" i="13"/>
  <c r="D243" i="13"/>
  <c r="G242" i="13"/>
  <c r="F242" i="13"/>
  <c r="E242" i="13"/>
  <c r="D242" i="13"/>
  <c r="G241" i="13"/>
  <c r="F241" i="13"/>
  <c r="E241" i="13"/>
  <c r="D241" i="13"/>
  <c r="G240" i="13"/>
  <c r="F240" i="13"/>
  <c r="E240" i="13"/>
  <c r="D240" i="13"/>
  <c r="G239" i="13"/>
  <c r="F239" i="13"/>
  <c r="E239" i="13"/>
  <c r="D239" i="13"/>
  <c r="G238" i="13"/>
  <c r="F238" i="13"/>
  <c r="E238" i="13"/>
  <c r="D238" i="13"/>
  <c r="G237" i="13"/>
  <c r="F237" i="13"/>
  <c r="E237" i="13"/>
  <c r="D237" i="13"/>
  <c r="G236" i="13"/>
  <c r="F236" i="13"/>
  <c r="E236" i="13"/>
  <c r="D236" i="13"/>
  <c r="G235" i="13"/>
  <c r="F235" i="13"/>
  <c r="E235" i="13"/>
  <c r="D235" i="13"/>
  <c r="G234" i="13"/>
  <c r="F234" i="13"/>
  <c r="E234" i="13"/>
  <c r="D234" i="13"/>
  <c r="E247" i="3"/>
  <c r="G247" i="10"/>
  <c r="F232" i="3"/>
  <c r="G232" i="3"/>
  <c r="F232" i="13"/>
  <c r="G232" i="13"/>
  <c r="D232" i="3"/>
  <c r="E232" i="3"/>
  <c r="D232" i="13"/>
  <c r="E232" i="13"/>
  <c r="F231" i="13"/>
  <c r="G231" i="13"/>
  <c r="F231" i="3"/>
  <c r="G231" i="3"/>
  <c r="D231" i="3"/>
  <c r="E231" i="3"/>
  <c r="D231" i="13"/>
  <c r="E231" i="13"/>
  <c r="F230" i="13"/>
  <c r="G230" i="13"/>
  <c r="F230" i="3"/>
  <c r="G230" i="3"/>
  <c r="E230" i="3"/>
  <c r="D230" i="3"/>
  <c r="E230" i="13"/>
  <c r="D230" i="13"/>
  <c r="G229" i="3"/>
  <c r="F229" i="3"/>
  <c r="G229" i="13"/>
  <c r="F229" i="13"/>
  <c r="F228" i="3"/>
  <c r="D229" i="3"/>
  <c r="E229" i="3"/>
  <c r="D229" i="13"/>
  <c r="E229" i="13"/>
  <c r="F228" i="13"/>
  <c r="G228" i="13"/>
  <c r="G228" i="3"/>
  <c r="D228" i="13"/>
  <c r="E228" i="13"/>
  <c r="D228" i="3"/>
  <c r="E228" i="3"/>
  <c r="G227" i="3"/>
  <c r="F227" i="3"/>
  <c r="F227" i="13"/>
  <c r="G227" i="13"/>
  <c r="E227" i="13"/>
  <c r="D227" i="13"/>
  <c r="E227" i="3"/>
  <c r="D227" i="3"/>
  <c r="F226" i="3"/>
  <c r="G226" i="3"/>
  <c r="F226" i="13"/>
  <c r="G226" i="13"/>
  <c r="D226" i="3"/>
  <c r="E226" i="3"/>
  <c r="E226" i="13"/>
  <c r="D226" i="13"/>
  <c r="F225" i="3"/>
  <c r="G225" i="3"/>
  <c r="F225" i="13"/>
  <c r="G225" i="13"/>
  <c r="E225" i="3"/>
  <c r="D225" i="3"/>
  <c r="E225" i="13"/>
  <c r="D225" i="13"/>
  <c r="F224" i="3"/>
  <c r="G224" i="3"/>
  <c r="F224" i="13"/>
  <c r="G224" i="13"/>
  <c r="G219" i="13"/>
  <c r="F219" i="13"/>
  <c r="E219" i="13"/>
  <c r="D219" i="13"/>
  <c r="G218" i="13"/>
  <c r="F218" i="13"/>
  <c r="E218" i="13"/>
  <c r="D218" i="13"/>
  <c r="G217" i="13"/>
  <c r="F217" i="13"/>
  <c r="E217" i="13"/>
  <c r="D217" i="13"/>
  <c r="G216" i="13"/>
  <c r="F216" i="13"/>
  <c r="E216" i="13"/>
  <c r="D216" i="13"/>
  <c r="G215" i="13"/>
  <c r="F215" i="13"/>
  <c r="E215" i="13"/>
  <c r="D215" i="13"/>
  <c r="G214" i="13"/>
  <c r="F214" i="13"/>
  <c r="E214" i="13"/>
  <c r="D214" i="13"/>
  <c r="G213" i="13"/>
  <c r="F213" i="13"/>
  <c r="E213" i="13"/>
  <c r="D213" i="13"/>
  <c r="G212" i="13"/>
  <c r="F212" i="13"/>
  <c r="E212" i="13"/>
  <c r="D212" i="13"/>
  <c r="G211" i="13"/>
  <c r="F211" i="13"/>
  <c r="E211" i="13"/>
  <c r="D211" i="13"/>
  <c r="G210" i="13"/>
  <c r="F210" i="13"/>
  <c r="E210" i="13"/>
  <c r="D210" i="13"/>
  <c r="G209" i="13"/>
  <c r="F209" i="13"/>
  <c r="E209" i="13"/>
  <c r="D209" i="13"/>
  <c r="G208" i="13"/>
  <c r="F208" i="13"/>
  <c r="E208" i="13"/>
  <c r="D208" i="13"/>
  <c r="G219" i="3"/>
  <c r="F219" i="3"/>
  <c r="E219" i="3"/>
  <c r="D219" i="3"/>
  <c r="G218" i="3"/>
  <c r="F218" i="3"/>
  <c r="E218" i="3"/>
  <c r="D218" i="3"/>
  <c r="G217" i="3"/>
  <c r="F217" i="3"/>
  <c r="E217" i="3"/>
  <c r="D217" i="3"/>
  <c r="G216" i="3"/>
  <c r="F216" i="3"/>
  <c r="E216" i="3"/>
  <c r="D216" i="3"/>
  <c r="G215" i="3"/>
  <c r="F215" i="3"/>
  <c r="E215" i="3"/>
  <c r="D215" i="3"/>
  <c r="G214" i="3"/>
  <c r="F214" i="3"/>
  <c r="E214" i="3"/>
  <c r="D214" i="3"/>
  <c r="G213" i="3"/>
  <c r="F213" i="3"/>
  <c r="E213" i="3"/>
  <c r="D213" i="3"/>
  <c r="G212" i="3"/>
  <c r="F212" i="3"/>
  <c r="E212" i="3"/>
  <c r="D212" i="3"/>
  <c r="G211" i="3"/>
  <c r="F211" i="3"/>
  <c r="E211" i="3"/>
  <c r="D211" i="3"/>
  <c r="G210" i="3"/>
  <c r="F210" i="3"/>
  <c r="E210" i="3"/>
  <c r="D210" i="3"/>
  <c r="G209" i="3"/>
  <c r="F209" i="3"/>
  <c r="E209" i="3"/>
  <c r="D209" i="3"/>
  <c r="G208" i="3"/>
  <c r="F208" i="3"/>
  <c r="E208" i="3"/>
  <c r="D208" i="3"/>
  <c r="E10" i="32468"/>
  <c r="D10" i="32468"/>
  <c r="D8" i="32468"/>
  <c r="F8" i="32468"/>
  <c r="F221" i="13"/>
  <c r="F221" i="3"/>
  <c r="E221" i="3"/>
  <c r="D221" i="3"/>
  <c r="G221" i="3"/>
  <c r="I30" i="32466"/>
  <c r="I29" i="32466"/>
  <c r="I28" i="32466"/>
  <c r="I27" i="32466"/>
  <c r="I26" i="32466"/>
  <c r="I25" i="32466"/>
  <c r="I24" i="32466"/>
  <c r="I23" i="32466"/>
  <c r="I22" i="32466"/>
  <c r="I21" i="32466"/>
  <c r="I20" i="32466"/>
  <c r="I19" i="32466"/>
  <c r="I17" i="32466"/>
  <c r="I16" i="32466"/>
  <c r="I15" i="32466"/>
  <c r="I14" i="32466"/>
  <c r="I13" i="32466"/>
  <c r="I12" i="32466"/>
  <c r="I11" i="32466"/>
  <c r="I10" i="32466"/>
  <c r="I9" i="32466"/>
  <c r="I8" i="32466"/>
  <c r="I7" i="32466"/>
  <c r="I6" i="32466"/>
  <c r="D195" i="3"/>
  <c r="D195" i="13"/>
  <c r="G206" i="3"/>
  <c r="F206" i="3"/>
  <c r="G206" i="13"/>
  <c r="F206" i="13"/>
  <c r="D206" i="13"/>
  <c r="E206" i="13"/>
  <c r="E206" i="3"/>
  <c r="D206" i="3"/>
  <c r="G205" i="3"/>
  <c r="G205" i="13"/>
  <c r="F205" i="3"/>
  <c r="F205" i="13"/>
  <c r="G204" i="3"/>
  <c r="D205" i="3"/>
  <c r="E205" i="3"/>
  <c r="G204" i="13"/>
  <c r="E205" i="13"/>
  <c r="D205" i="13"/>
  <c r="F204" i="3"/>
  <c r="F204" i="13"/>
  <c r="D204" i="3"/>
  <c r="E204" i="3"/>
  <c r="D204" i="13"/>
  <c r="E204" i="13"/>
  <c r="G203" i="3"/>
  <c r="F203" i="3"/>
  <c r="G203" i="13"/>
  <c r="F203" i="13"/>
  <c r="D203" i="3"/>
  <c r="E203" i="3"/>
  <c r="E203" i="13"/>
  <c r="D203" i="13"/>
  <c r="G202" i="3"/>
  <c r="F202" i="13"/>
  <c r="G202" i="13"/>
  <c r="F202" i="3"/>
  <c r="D202" i="3"/>
  <c r="E202" i="3"/>
  <c r="D202" i="13"/>
  <c r="E202" i="13"/>
  <c r="G201" i="3"/>
  <c r="F201" i="13"/>
  <c r="G201" i="13"/>
  <c r="F201" i="3"/>
  <c r="D201" i="3"/>
  <c r="E201" i="3"/>
  <c r="D201" i="13"/>
  <c r="E201" i="13"/>
  <c r="F200" i="13"/>
  <c r="G200" i="13"/>
  <c r="F200" i="3"/>
  <c r="G200" i="3"/>
  <c r="E200" i="13"/>
  <c r="D200" i="13"/>
  <c r="D200" i="3"/>
  <c r="E200" i="3"/>
  <c r="E199" i="13"/>
  <c r="D199" i="13"/>
  <c r="E199" i="3"/>
  <c r="D199" i="3"/>
  <c r="F198" i="3"/>
  <c r="G198" i="3"/>
  <c r="F198" i="13"/>
  <c r="G198" i="13"/>
  <c r="D198" i="3"/>
  <c r="E198" i="3"/>
  <c r="D198" i="13"/>
  <c r="E198" i="13"/>
  <c r="F197" i="3"/>
  <c r="G197" i="3"/>
  <c r="G197" i="13"/>
  <c r="F197" i="13"/>
  <c r="E197" i="13"/>
  <c r="D197" i="13"/>
  <c r="D197" i="3"/>
  <c r="E197" i="3"/>
  <c r="F196" i="3"/>
  <c r="G196" i="3"/>
  <c r="F196" i="13"/>
  <c r="G196" i="13"/>
  <c r="G24" i="10"/>
  <c r="F24" i="10"/>
  <c r="G23" i="10"/>
  <c r="F23" i="10"/>
  <c r="G22" i="10"/>
  <c r="F22" i="10"/>
  <c r="G24" i="13"/>
  <c r="F24" i="13"/>
  <c r="G23" i="13"/>
  <c r="F23" i="13"/>
  <c r="G22" i="13"/>
  <c r="F22" i="13"/>
  <c r="G24" i="3"/>
  <c r="F24" i="3"/>
  <c r="G23" i="3"/>
  <c r="F23" i="3"/>
  <c r="G22" i="3"/>
  <c r="F22" i="3"/>
  <c r="E13" i="3"/>
  <c r="D13" i="3"/>
  <c r="E13" i="13"/>
  <c r="D13" i="13"/>
  <c r="E13" i="10"/>
  <c r="D13" i="10"/>
  <c r="E11" i="10"/>
  <c r="D11" i="10"/>
  <c r="E10" i="10"/>
  <c r="D10" i="10"/>
  <c r="E11" i="13"/>
  <c r="D11" i="13"/>
  <c r="E10" i="13"/>
  <c r="D10" i="13"/>
  <c r="E11" i="3"/>
  <c r="D11" i="3"/>
  <c r="E10" i="3"/>
  <c r="D10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G63" i="13"/>
  <c r="F63" i="13"/>
  <c r="E63" i="13"/>
  <c r="D63" i="13"/>
  <c r="G62" i="13"/>
  <c r="F62" i="13"/>
  <c r="E62" i="13"/>
  <c r="D62" i="13"/>
  <c r="G61" i="13"/>
  <c r="F61" i="13"/>
  <c r="E61" i="13"/>
  <c r="D61" i="13"/>
  <c r="G60" i="13"/>
  <c r="F60" i="13"/>
  <c r="E60" i="13"/>
  <c r="D60" i="13"/>
  <c r="G59" i="13"/>
  <c r="F59" i="13"/>
  <c r="E59" i="13"/>
  <c r="D59" i="13"/>
  <c r="G58" i="13"/>
  <c r="F58" i="13"/>
  <c r="E58" i="13"/>
  <c r="D58" i="13"/>
  <c r="G57" i="13"/>
  <c r="F57" i="13"/>
  <c r="E57" i="13"/>
  <c r="D57" i="13"/>
  <c r="G56" i="13"/>
  <c r="F56" i="13"/>
  <c r="E56" i="13"/>
  <c r="D56" i="13"/>
  <c r="G55" i="13"/>
  <c r="F55" i="13"/>
  <c r="E55" i="13"/>
  <c r="D55" i="13"/>
  <c r="G54" i="13"/>
  <c r="F54" i="13"/>
  <c r="E54" i="13"/>
  <c r="D54" i="13"/>
  <c r="G53" i="13"/>
  <c r="F53" i="13"/>
  <c r="E53" i="13"/>
  <c r="D53" i="13"/>
  <c r="G52" i="13"/>
  <c r="F52" i="13"/>
  <c r="E52" i="13"/>
  <c r="D52" i="13"/>
  <c r="G50" i="13"/>
  <c r="F50" i="13"/>
  <c r="E50" i="13"/>
  <c r="D50" i="13"/>
  <c r="G49" i="13"/>
  <c r="F49" i="13"/>
  <c r="E49" i="13"/>
  <c r="D49" i="13"/>
  <c r="G48" i="13"/>
  <c r="F48" i="13"/>
  <c r="E48" i="13"/>
  <c r="D48" i="13"/>
  <c r="G47" i="13"/>
  <c r="F47" i="13"/>
  <c r="E47" i="13"/>
  <c r="D47" i="13"/>
  <c r="G46" i="13"/>
  <c r="F46" i="13"/>
  <c r="E46" i="13"/>
  <c r="D46" i="13"/>
  <c r="G45" i="13"/>
  <c r="F45" i="13"/>
  <c r="E45" i="13"/>
  <c r="D45" i="13"/>
  <c r="G44" i="13"/>
  <c r="F44" i="13"/>
  <c r="E44" i="13"/>
  <c r="D44" i="13"/>
  <c r="G43" i="13"/>
  <c r="F43" i="13"/>
  <c r="E43" i="13"/>
  <c r="D43" i="13"/>
  <c r="G42" i="13"/>
  <c r="F42" i="13"/>
  <c r="E42" i="13"/>
  <c r="D42" i="13"/>
  <c r="G41" i="13"/>
  <c r="F41" i="13"/>
  <c r="E41" i="13"/>
  <c r="D41" i="13"/>
  <c r="G40" i="13"/>
  <c r="F40" i="13"/>
  <c r="E40" i="13"/>
  <c r="D40" i="13"/>
  <c r="G39" i="13"/>
  <c r="F39" i="13"/>
  <c r="E39" i="13"/>
  <c r="D39" i="13"/>
  <c r="G37" i="13"/>
  <c r="F37" i="13"/>
  <c r="E37" i="13"/>
  <c r="D37" i="13"/>
  <c r="G36" i="13"/>
  <c r="F36" i="13"/>
  <c r="E36" i="13"/>
  <c r="D36" i="13"/>
  <c r="G35" i="13"/>
  <c r="F35" i="13"/>
  <c r="E35" i="13"/>
  <c r="D35" i="13"/>
  <c r="G34" i="13"/>
  <c r="F34" i="13"/>
  <c r="E34" i="13"/>
  <c r="D34" i="13"/>
  <c r="G33" i="13"/>
  <c r="F33" i="13"/>
  <c r="E33" i="13"/>
  <c r="D33" i="13"/>
  <c r="G32" i="13"/>
  <c r="F32" i="13"/>
  <c r="E32" i="13"/>
  <c r="D32" i="13"/>
  <c r="G31" i="13"/>
  <c r="F31" i="13"/>
  <c r="E31" i="13"/>
  <c r="D31" i="13"/>
  <c r="G30" i="13"/>
  <c r="F30" i="13"/>
  <c r="E30" i="13"/>
  <c r="D30" i="13"/>
  <c r="G29" i="13"/>
  <c r="F29" i="13"/>
  <c r="E29" i="13"/>
  <c r="D29" i="13"/>
  <c r="G28" i="13"/>
  <c r="F28" i="13"/>
  <c r="E28" i="13"/>
  <c r="D28" i="13"/>
  <c r="G27" i="13"/>
  <c r="F27" i="13"/>
  <c r="E27" i="13"/>
  <c r="D27" i="13"/>
  <c r="G26" i="13"/>
  <c r="F26" i="13"/>
  <c r="E26" i="13"/>
  <c r="D26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G63" i="10"/>
  <c r="F63" i="10"/>
  <c r="E63" i="10"/>
  <c r="D63" i="10"/>
  <c r="G62" i="10"/>
  <c r="F62" i="10"/>
  <c r="E62" i="10"/>
  <c r="D62" i="10"/>
  <c r="G61" i="10"/>
  <c r="F61" i="10"/>
  <c r="E61" i="10"/>
  <c r="D61" i="10"/>
  <c r="G60" i="10"/>
  <c r="F60" i="10"/>
  <c r="E60" i="10"/>
  <c r="D60" i="10"/>
  <c r="G59" i="10"/>
  <c r="F59" i="10"/>
  <c r="E59" i="10"/>
  <c r="D59" i="10"/>
  <c r="G58" i="10"/>
  <c r="F58" i="10"/>
  <c r="E58" i="10"/>
  <c r="D58" i="10"/>
  <c r="G57" i="10"/>
  <c r="F57" i="10"/>
  <c r="E57" i="10"/>
  <c r="D57" i="10"/>
  <c r="G56" i="10"/>
  <c r="F56" i="10"/>
  <c r="E56" i="10"/>
  <c r="D56" i="10"/>
  <c r="G55" i="10"/>
  <c r="F55" i="10"/>
  <c r="E55" i="10"/>
  <c r="D55" i="10"/>
  <c r="G54" i="10"/>
  <c r="F54" i="10"/>
  <c r="E54" i="10"/>
  <c r="D54" i="10"/>
  <c r="G53" i="10"/>
  <c r="F53" i="10"/>
  <c r="E53" i="10"/>
  <c r="D53" i="10"/>
  <c r="G52" i="10"/>
  <c r="F52" i="10"/>
  <c r="E52" i="10"/>
  <c r="D52" i="10"/>
  <c r="G50" i="10"/>
  <c r="F50" i="10"/>
  <c r="E50" i="10"/>
  <c r="D50" i="10"/>
  <c r="G49" i="10"/>
  <c r="F49" i="10"/>
  <c r="E49" i="10"/>
  <c r="D49" i="10"/>
  <c r="G48" i="10"/>
  <c r="F48" i="10"/>
  <c r="E48" i="10"/>
  <c r="D48" i="10"/>
  <c r="G47" i="10"/>
  <c r="F47" i="10"/>
  <c r="E47" i="10"/>
  <c r="D47" i="10"/>
  <c r="G46" i="10"/>
  <c r="F46" i="10"/>
  <c r="E46" i="10"/>
  <c r="D46" i="10"/>
  <c r="G45" i="10"/>
  <c r="F45" i="10"/>
  <c r="E45" i="10"/>
  <c r="D45" i="10"/>
  <c r="G44" i="10"/>
  <c r="F44" i="10"/>
  <c r="E44" i="10"/>
  <c r="D44" i="10"/>
  <c r="G43" i="10"/>
  <c r="F43" i="10"/>
  <c r="E43" i="10"/>
  <c r="D43" i="10"/>
  <c r="G42" i="10"/>
  <c r="F42" i="10"/>
  <c r="E42" i="10"/>
  <c r="D42" i="10"/>
  <c r="G41" i="10"/>
  <c r="F41" i="10"/>
  <c r="E41" i="10"/>
  <c r="D41" i="10"/>
  <c r="G40" i="10"/>
  <c r="F40" i="10"/>
  <c r="E40" i="10"/>
  <c r="D40" i="10"/>
  <c r="G39" i="10"/>
  <c r="F39" i="10"/>
  <c r="E39" i="10"/>
  <c r="D39" i="10"/>
  <c r="G37" i="10"/>
  <c r="F37" i="10"/>
  <c r="E37" i="10"/>
  <c r="D37" i="10"/>
  <c r="G36" i="10"/>
  <c r="F36" i="10"/>
  <c r="E36" i="10"/>
  <c r="D36" i="10"/>
  <c r="G35" i="10"/>
  <c r="F35" i="10"/>
  <c r="E35" i="10"/>
  <c r="D35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G193" i="13"/>
  <c r="F193" i="13"/>
  <c r="E193" i="13"/>
  <c r="D193" i="13"/>
  <c r="G192" i="13"/>
  <c r="F192" i="13"/>
  <c r="E192" i="13"/>
  <c r="D192" i="13"/>
  <c r="G191" i="13"/>
  <c r="F191" i="13"/>
  <c r="E191" i="13"/>
  <c r="D191" i="13"/>
  <c r="G190" i="13"/>
  <c r="F190" i="13"/>
  <c r="E190" i="13"/>
  <c r="D190" i="13"/>
  <c r="F189" i="13"/>
  <c r="E189" i="13"/>
  <c r="D189" i="13"/>
  <c r="G188" i="13"/>
  <c r="F188" i="13"/>
  <c r="E188" i="13"/>
  <c r="D188" i="13"/>
  <c r="G187" i="13"/>
  <c r="F187" i="13"/>
  <c r="F186" i="13"/>
  <c r="G185" i="13"/>
  <c r="F185" i="13"/>
  <c r="E185" i="13"/>
  <c r="D185" i="13"/>
  <c r="G184" i="13"/>
  <c r="F184" i="13"/>
  <c r="E184" i="13"/>
  <c r="D184" i="13"/>
  <c r="G183" i="13"/>
  <c r="F183" i="13"/>
  <c r="E183" i="13"/>
  <c r="D183" i="13"/>
  <c r="G182" i="13"/>
  <c r="F182" i="13"/>
  <c r="E182" i="13"/>
  <c r="D182" i="13"/>
  <c r="G193" i="3"/>
  <c r="F193" i="3"/>
  <c r="E193" i="3"/>
  <c r="D193" i="3"/>
  <c r="G192" i="3"/>
  <c r="F192" i="3"/>
  <c r="E192" i="3"/>
  <c r="D192" i="3"/>
  <c r="G191" i="3"/>
  <c r="F191" i="3"/>
  <c r="E191" i="3"/>
  <c r="D191" i="3"/>
  <c r="G190" i="3"/>
  <c r="F190" i="3"/>
  <c r="E190" i="3"/>
  <c r="D190" i="3"/>
  <c r="F189" i="3"/>
  <c r="E189" i="3"/>
  <c r="D189" i="3"/>
  <c r="G188" i="3"/>
  <c r="F188" i="3"/>
  <c r="E188" i="3"/>
  <c r="D188" i="3"/>
  <c r="G187" i="3"/>
  <c r="F187" i="3"/>
  <c r="F186" i="3"/>
  <c r="G185" i="3"/>
  <c r="F185" i="3"/>
  <c r="E185" i="3"/>
  <c r="D185" i="3"/>
  <c r="G184" i="3"/>
  <c r="F184" i="3"/>
  <c r="E184" i="3"/>
  <c r="D184" i="3"/>
  <c r="G183" i="3"/>
  <c r="F183" i="3"/>
  <c r="E183" i="3"/>
  <c r="D183" i="3"/>
  <c r="G182" i="3"/>
  <c r="F182" i="3"/>
  <c r="E182" i="3"/>
  <c r="D182" i="3"/>
  <c r="D196" i="13"/>
  <c r="E196" i="13"/>
  <c r="E196" i="3"/>
  <c r="D196" i="3"/>
  <c r="G195" i="3"/>
  <c r="E195" i="3"/>
  <c r="F195" i="3"/>
  <c r="F195" i="13"/>
  <c r="E195" i="13"/>
  <c r="G195" i="13"/>
  <c r="G180" i="13"/>
  <c r="F180" i="3"/>
  <c r="G180" i="3"/>
  <c r="F180" i="13"/>
  <c r="D180" i="13"/>
  <c r="E180" i="13"/>
  <c r="D180" i="3"/>
  <c r="E180" i="3"/>
  <c r="F179" i="3"/>
  <c r="G179" i="3"/>
  <c r="G179" i="13"/>
  <c r="F179" i="13"/>
  <c r="D179" i="3"/>
  <c r="E179" i="3"/>
  <c r="E179" i="13"/>
  <c r="D179" i="13"/>
  <c r="G178" i="3"/>
  <c r="G178" i="13"/>
  <c r="F178" i="13"/>
  <c r="F178" i="3"/>
  <c r="E178" i="3"/>
  <c r="D178" i="3"/>
  <c r="E178" i="13"/>
  <c r="D178" i="13"/>
  <c r="F177" i="3"/>
  <c r="G177" i="3"/>
  <c r="G177" i="13"/>
  <c r="F177" i="13"/>
  <c r="D177" i="3"/>
  <c r="E177" i="3"/>
  <c r="D177" i="13"/>
  <c r="E177" i="13"/>
  <c r="F176" i="13"/>
  <c r="F176" i="3"/>
  <c r="D176" i="13"/>
  <c r="E176" i="13"/>
  <c r="E176" i="3"/>
  <c r="D176" i="3"/>
  <c r="G175" i="3"/>
  <c r="G175" i="13"/>
  <c r="F175" i="13"/>
  <c r="F175" i="3"/>
  <c r="D175" i="3"/>
  <c r="E175" i="3"/>
  <c r="E175" i="13"/>
  <c r="D175" i="13"/>
  <c r="F174" i="3"/>
  <c r="G174" i="3"/>
  <c r="G174" i="13"/>
  <c r="F174" i="13"/>
  <c r="E174" i="13"/>
  <c r="D174" i="13"/>
  <c r="D174" i="3"/>
  <c r="E174" i="3"/>
  <c r="G173" i="3"/>
  <c r="F173" i="3"/>
  <c r="G173" i="13"/>
  <c r="F173" i="13"/>
  <c r="E173" i="13"/>
  <c r="D173" i="13"/>
  <c r="E173" i="3"/>
  <c r="D173" i="3"/>
  <c r="G172" i="3"/>
  <c r="F172" i="3"/>
  <c r="G172" i="13"/>
  <c r="F172" i="13"/>
  <c r="D172" i="3"/>
  <c r="E172" i="3"/>
  <c r="E171" i="13"/>
  <c r="E172" i="13"/>
  <c r="D172" i="13"/>
  <c r="F171" i="13"/>
  <c r="D171" i="13"/>
  <c r="G171" i="13"/>
  <c r="G171" i="3"/>
  <c r="F171" i="3"/>
  <c r="G76" i="13"/>
  <c r="F76" i="13"/>
  <c r="E76" i="13"/>
  <c r="D76" i="13"/>
  <c r="G75" i="13"/>
  <c r="F75" i="13"/>
  <c r="E75" i="13"/>
  <c r="D75" i="13"/>
  <c r="G74" i="13"/>
  <c r="F74" i="13"/>
  <c r="E74" i="13"/>
  <c r="D74" i="13"/>
  <c r="G73" i="13"/>
  <c r="F73" i="13"/>
  <c r="E73" i="13"/>
  <c r="D73" i="13"/>
  <c r="G72" i="13"/>
  <c r="F72" i="13"/>
  <c r="E72" i="13"/>
  <c r="D72" i="13"/>
  <c r="G71" i="13"/>
  <c r="F71" i="13"/>
  <c r="E71" i="13"/>
  <c r="D71" i="13"/>
  <c r="G70" i="13"/>
  <c r="F70" i="13"/>
  <c r="E70" i="13"/>
  <c r="D70" i="13"/>
  <c r="G69" i="13"/>
  <c r="F69" i="13"/>
  <c r="E69" i="13"/>
  <c r="D69" i="13"/>
  <c r="G68" i="13"/>
  <c r="F68" i="13"/>
  <c r="E68" i="13"/>
  <c r="D68" i="13"/>
  <c r="G67" i="13"/>
  <c r="F67" i="13"/>
  <c r="E67" i="13"/>
  <c r="D67" i="13"/>
  <c r="G66" i="13"/>
  <c r="F66" i="13"/>
  <c r="E66" i="13"/>
  <c r="D66" i="13"/>
  <c r="G65" i="13"/>
  <c r="F65" i="13"/>
  <c r="E65" i="13"/>
  <c r="D65" i="13"/>
  <c r="G76" i="3"/>
  <c r="F76" i="3"/>
  <c r="E76" i="3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76" i="10"/>
  <c r="F76" i="10"/>
  <c r="E76" i="10"/>
  <c r="D76" i="10"/>
  <c r="G75" i="10"/>
  <c r="F75" i="10"/>
  <c r="E75" i="10"/>
  <c r="D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G70" i="10"/>
  <c r="F70" i="10"/>
  <c r="E70" i="10"/>
  <c r="D70" i="10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89" i="13"/>
  <c r="F89" i="13"/>
  <c r="E89" i="13"/>
  <c r="D89" i="13"/>
  <c r="G88" i="13"/>
  <c r="F88" i="13"/>
  <c r="E88" i="13"/>
  <c r="D88" i="13"/>
  <c r="G87" i="13"/>
  <c r="F87" i="13"/>
  <c r="E87" i="13"/>
  <c r="D87" i="13"/>
  <c r="G86" i="13"/>
  <c r="F86" i="13"/>
  <c r="E86" i="13"/>
  <c r="D86" i="13"/>
  <c r="G85" i="13"/>
  <c r="F85" i="13"/>
  <c r="E85" i="13"/>
  <c r="D85" i="13"/>
  <c r="G84" i="13"/>
  <c r="F84" i="13"/>
  <c r="E84" i="13"/>
  <c r="D84" i="13"/>
  <c r="G83" i="13"/>
  <c r="F83" i="13"/>
  <c r="E83" i="13"/>
  <c r="D83" i="13"/>
  <c r="G82" i="13"/>
  <c r="F82" i="13"/>
  <c r="E82" i="13"/>
  <c r="D82" i="13"/>
  <c r="G81" i="13"/>
  <c r="F81" i="13"/>
  <c r="E81" i="13"/>
  <c r="D81" i="13"/>
  <c r="G80" i="13"/>
  <c r="F80" i="13"/>
  <c r="E80" i="13"/>
  <c r="D80" i="13"/>
  <c r="G79" i="13"/>
  <c r="F79" i="13"/>
  <c r="E79" i="13"/>
  <c r="D79" i="13"/>
  <c r="G78" i="13"/>
  <c r="F78" i="13"/>
  <c r="E78" i="13"/>
  <c r="D78" i="13"/>
  <c r="G89" i="3"/>
  <c r="F89" i="3"/>
  <c r="E89" i="3"/>
  <c r="D89" i="3"/>
  <c r="G88" i="3"/>
  <c r="F88" i="3"/>
  <c r="E88" i="3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4" i="3"/>
  <c r="F84" i="3"/>
  <c r="E84" i="3"/>
  <c r="D84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D80" i="3"/>
  <c r="G79" i="3"/>
  <c r="F79" i="3"/>
  <c r="E79" i="3"/>
  <c r="D79" i="3"/>
  <c r="G78" i="3"/>
  <c r="F78" i="3"/>
  <c r="E78" i="3"/>
  <c r="D78" i="3"/>
  <c r="G89" i="10"/>
  <c r="F89" i="10"/>
  <c r="E89" i="10"/>
  <c r="D89" i="10"/>
  <c r="G88" i="10"/>
  <c r="F88" i="10"/>
  <c r="E88" i="10"/>
  <c r="D88" i="10"/>
  <c r="G87" i="10"/>
  <c r="F87" i="10"/>
  <c r="E87" i="10"/>
  <c r="D87" i="10"/>
  <c r="G86" i="10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D78" i="10"/>
  <c r="G102" i="13"/>
  <c r="F102" i="13"/>
  <c r="E102" i="13"/>
  <c r="D102" i="13"/>
  <c r="G101" i="13"/>
  <c r="F101" i="13"/>
  <c r="E101" i="13"/>
  <c r="D101" i="13"/>
  <c r="G100" i="13"/>
  <c r="F100" i="13"/>
  <c r="E100" i="13"/>
  <c r="D100" i="13"/>
  <c r="G99" i="13"/>
  <c r="F99" i="13"/>
  <c r="E99" i="13"/>
  <c r="D99" i="13"/>
  <c r="G98" i="13"/>
  <c r="F98" i="13"/>
  <c r="E98" i="13"/>
  <c r="D98" i="13"/>
  <c r="G97" i="13"/>
  <c r="F97" i="13"/>
  <c r="E97" i="13"/>
  <c r="D97" i="13"/>
  <c r="G96" i="13"/>
  <c r="F96" i="13"/>
  <c r="E96" i="13"/>
  <c r="D96" i="13"/>
  <c r="G95" i="13"/>
  <c r="F95" i="13"/>
  <c r="E95" i="13"/>
  <c r="D95" i="13"/>
  <c r="G94" i="13"/>
  <c r="F94" i="13"/>
  <c r="E94" i="13"/>
  <c r="D94" i="13"/>
  <c r="G93" i="13"/>
  <c r="F93" i="13"/>
  <c r="E93" i="13"/>
  <c r="D93" i="13"/>
  <c r="G92" i="13"/>
  <c r="F92" i="13"/>
  <c r="E92" i="13"/>
  <c r="D92" i="13"/>
  <c r="G91" i="13"/>
  <c r="F91" i="13"/>
  <c r="E91" i="13"/>
  <c r="D91" i="1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G91" i="3"/>
  <c r="F91" i="3"/>
  <c r="E91" i="3"/>
  <c r="D91" i="3"/>
  <c r="G102" i="10"/>
  <c r="F102" i="10"/>
  <c r="E102" i="10"/>
  <c r="D102" i="10"/>
  <c r="G101" i="10"/>
  <c r="F101" i="10"/>
  <c r="E101" i="10"/>
  <c r="D101" i="10"/>
  <c r="G100" i="10"/>
  <c r="F100" i="10"/>
  <c r="E100" i="10"/>
  <c r="D100" i="10"/>
  <c r="G99" i="10"/>
  <c r="F99" i="10"/>
  <c r="E99" i="10"/>
  <c r="D99" i="10"/>
  <c r="G98" i="10"/>
  <c r="F98" i="10"/>
  <c r="E98" i="10"/>
  <c r="D98" i="10"/>
  <c r="G97" i="10"/>
  <c r="F97" i="10"/>
  <c r="E97" i="10"/>
  <c r="D97" i="10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F170" i="13"/>
  <c r="G170" i="13"/>
  <c r="D171" i="3"/>
  <c r="E171" i="3"/>
  <c r="F170" i="3"/>
  <c r="G170" i="3"/>
  <c r="E170" i="13"/>
  <c r="D170" i="13"/>
  <c r="G167" i="3"/>
  <c r="F167" i="3"/>
  <c r="E167" i="3"/>
  <c r="D167" i="3"/>
  <c r="G166" i="3"/>
  <c r="F166" i="3"/>
  <c r="E166" i="3"/>
  <c r="D166" i="3"/>
  <c r="G165" i="3"/>
  <c r="F165" i="3"/>
  <c r="E165" i="3"/>
  <c r="D165" i="3"/>
  <c r="G164" i="3"/>
  <c r="F164" i="3"/>
  <c r="E164" i="3"/>
  <c r="D164" i="3"/>
  <c r="G163" i="3"/>
  <c r="F163" i="3"/>
  <c r="E163" i="3"/>
  <c r="D163" i="3"/>
  <c r="G162" i="3"/>
  <c r="F162" i="3"/>
  <c r="E162" i="3"/>
  <c r="D162" i="3"/>
  <c r="G161" i="3"/>
  <c r="F161" i="3"/>
  <c r="E161" i="3"/>
  <c r="D161" i="3"/>
  <c r="G160" i="3"/>
  <c r="F160" i="3"/>
  <c r="E160" i="3"/>
  <c r="D160" i="3"/>
  <c r="G159" i="3"/>
  <c r="F159" i="3"/>
  <c r="E159" i="3"/>
  <c r="D159" i="3"/>
  <c r="G158" i="3"/>
  <c r="F158" i="3"/>
  <c r="E158" i="3"/>
  <c r="D158" i="3"/>
  <c r="G157" i="3"/>
  <c r="F157" i="3"/>
  <c r="E157" i="3"/>
  <c r="D157" i="3"/>
  <c r="G156" i="3"/>
  <c r="F156" i="3"/>
  <c r="E156" i="3"/>
  <c r="D156" i="3"/>
  <c r="G154" i="3"/>
  <c r="F154" i="3"/>
  <c r="E154" i="3"/>
  <c r="D154" i="3"/>
  <c r="G153" i="3"/>
  <c r="F153" i="3"/>
  <c r="E153" i="3"/>
  <c r="D153" i="3"/>
  <c r="G152" i="3"/>
  <c r="F152" i="3"/>
  <c r="E152" i="3"/>
  <c r="D152" i="3"/>
  <c r="G151" i="3"/>
  <c r="F151" i="3"/>
  <c r="E151" i="3"/>
  <c r="D151" i="3"/>
  <c r="G150" i="3"/>
  <c r="F150" i="3"/>
  <c r="E150" i="3"/>
  <c r="D150" i="3"/>
  <c r="G149" i="3"/>
  <c r="F149" i="3"/>
  <c r="E149" i="3"/>
  <c r="D149" i="3"/>
  <c r="G148" i="3"/>
  <c r="F148" i="3"/>
  <c r="E148" i="3"/>
  <c r="D148" i="3"/>
  <c r="G147" i="3"/>
  <c r="F147" i="3"/>
  <c r="E147" i="3"/>
  <c r="D147" i="3"/>
  <c r="G146" i="3"/>
  <c r="F146" i="3"/>
  <c r="E146" i="3"/>
  <c r="D146" i="3"/>
  <c r="G145" i="3"/>
  <c r="F145" i="3"/>
  <c r="E145" i="3"/>
  <c r="D145" i="3"/>
  <c r="G144" i="3"/>
  <c r="F144" i="3"/>
  <c r="E144" i="3"/>
  <c r="D144" i="3"/>
  <c r="G143" i="3"/>
  <c r="F143" i="3"/>
  <c r="E143" i="3"/>
  <c r="D143" i="3"/>
  <c r="G141" i="3"/>
  <c r="F141" i="3"/>
  <c r="E141" i="3"/>
  <c r="D141" i="3"/>
  <c r="G140" i="3"/>
  <c r="F140" i="3"/>
  <c r="E140" i="3"/>
  <c r="D140" i="3"/>
  <c r="G139" i="3"/>
  <c r="F139" i="3"/>
  <c r="E139" i="3"/>
  <c r="D139" i="3"/>
  <c r="G138" i="3"/>
  <c r="F138" i="3"/>
  <c r="E138" i="3"/>
  <c r="D138" i="3"/>
  <c r="G137" i="3"/>
  <c r="F137" i="3"/>
  <c r="E137" i="3"/>
  <c r="D137" i="3"/>
  <c r="G136" i="3"/>
  <c r="F136" i="3"/>
  <c r="E136" i="3"/>
  <c r="D136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8" i="3"/>
  <c r="F128" i="3"/>
  <c r="E128" i="3"/>
  <c r="D128" i="3"/>
  <c r="G127" i="3"/>
  <c r="F127" i="3"/>
  <c r="E127" i="3"/>
  <c r="D127" i="3"/>
  <c r="G126" i="3"/>
  <c r="F126" i="3"/>
  <c r="E126" i="3"/>
  <c r="D126" i="3"/>
  <c r="G125" i="3"/>
  <c r="F125" i="3"/>
  <c r="E125" i="3"/>
  <c r="D125" i="3"/>
  <c r="G124" i="3"/>
  <c r="F124" i="3"/>
  <c r="E124" i="3"/>
  <c r="D124" i="3"/>
  <c r="G123" i="3"/>
  <c r="F123" i="3"/>
  <c r="E123" i="3"/>
  <c r="D123" i="3"/>
  <c r="G122" i="3"/>
  <c r="F122" i="3"/>
  <c r="E122" i="3"/>
  <c r="D122" i="3"/>
  <c r="G121" i="3"/>
  <c r="F121" i="3"/>
  <c r="E121" i="3"/>
  <c r="D121" i="3"/>
  <c r="G120" i="3"/>
  <c r="F120" i="3"/>
  <c r="E120" i="3"/>
  <c r="D120" i="3"/>
  <c r="G119" i="3"/>
  <c r="F119" i="3"/>
  <c r="E119" i="3"/>
  <c r="D119" i="3"/>
  <c r="G118" i="3"/>
  <c r="F118" i="3"/>
  <c r="E118" i="3"/>
  <c r="D118" i="3"/>
  <c r="G117" i="3"/>
  <c r="F117" i="3"/>
  <c r="E117" i="3"/>
  <c r="D117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G169" i="13"/>
  <c r="F169" i="13"/>
  <c r="E169" i="13"/>
  <c r="D169" i="13"/>
  <c r="G167" i="13"/>
  <c r="F167" i="13"/>
  <c r="E167" i="13"/>
  <c r="D167" i="13"/>
  <c r="G166" i="13"/>
  <c r="F166" i="13"/>
  <c r="E166" i="13"/>
  <c r="D166" i="13"/>
  <c r="G165" i="13"/>
  <c r="F165" i="13"/>
  <c r="E165" i="13"/>
  <c r="D165" i="13"/>
  <c r="G164" i="13"/>
  <c r="F164" i="13"/>
  <c r="E164" i="13"/>
  <c r="D164" i="13"/>
  <c r="G163" i="13"/>
  <c r="F163" i="13"/>
  <c r="E163" i="13"/>
  <c r="D163" i="13"/>
  <c r="G162" i="13"/>
  <c r="F162" i="13"/>
  <c r="E162" i="13"/>
  <c r="D162" i="13"/>
  <c r="G161" i="13"/>
  <c r="F161" i="13"/>
  <c r="E161" i="13"/>
  <c r="D161" i="13"/>
  <c r="G160" i="13"/>
  <c r="F160" i="13"/>
  <c r="E160" i="13"/>
  <c r="D160" i="13"/>
  <c r="G159" i="13"/>
  <c r="F159" i="13"/>
  <c r="E159" i="13"/>
  <c r="D159" i="13"/>
  <c r="G158" i="13"/>
  <c r="F158" i="13"/>
  <c r="E158" i="13"/>
  <c r="D158" i="13"/>
  <c r="G157" i="13"/>
  <c r="F157" i="13"/>
  <c r="E157" i="13"/>
  <c r="D157" i="13"/>
  <c r="G156" i="13"/>
  <c r="F156" i="13"/>
  <c r="E156" i="13"/>
  <c r="D156" i="13"/>
  <c r="G154" i="13"/>
  <c r="F154" i="13"/>
  <c r="E154" i="13"/>
  <c r="D154" i="13"/>
  <c r="G153" i="13"/>
  <c r="F153" i="13"/>
  <c r="E153" i="13"/>
  <c r="D153" i="13"/>
  <c r="G152" i="13"/>
  <c r="F152" i="13"/>
  <c r="E152" i="13"/>
  <c r="D152" i="13"/>
  <c r="G151" i="13"/>
  <c r="F151" i="13"/>
  <c r="E151" i="13"/>
  <c r="D151" i="13"/>
  <c r="G150" i="13"/>
  <c r="F150" i="13"/>
  <c r="E150" i="13"/>
  <c r="D150" i="13"/>
  <c r="G149" i="13"/>
  <c r="F149" i="13"/>
  <c r="E149" i="13"/>
  <c r="D149" i="13"/>
  <c r="G148" i="13"/>
  <c r="F148" i="13"/>
  <c r="E148" i="13"/>
  <c r="D148" i="13"/>
  <c r="G147" i="13"/>
  <c r="F147" i="13"/>
  <c r="E147" i="13"/>
  <c r="D147" i="13"/>
  <c r="G146" i="13"/>
  <c r="F146" i="13"/>
  <c r="E146" i="13"/>
  <c r="D146" i="13"/>
  <c r="G145" i="13"/>
  <c r="F145" i="13"/>
  <c r="E145" i="13"/>
  <c r="D145" i="13"/>
  <c r="G144" i="13"/>
  <c r="F144" i="13"/>
  <c r="E144" i="13"/>
  <c r="D144" i="13"/>
  <c r="G143" i="13"/>
  <c r="F143" i="13"/>
  <c r="E143" i="13"/>
  <c r="D143" i="13"/>
  <c r="G141" i="13"/>
  <c r="F141" i="13"/>
  <c r="E141" i="13"/>
  <c r="D141" i="13"/>
  <c r="G140" i="13"/>
  <c r="F140" i="13"/>
  <c r="E140" i="13"/>
  <c r="D140" i="13"/>
  <c r="G139" i="13"/>
  <c r="F139" i="13"/>
  <c r="E139" i="13"/>
  <c r="D139" i="13"/>
  <c r="G138" i="13"/>
  <c r="F138" i="13"/>
  <c r="E138" i="13"/>
  <c r="D138" i="13"/>
  <c r="G137" i="13"/>
  <c r="F137" i="13"/>
  <c r="E137" i="13"/>
  <c r="D137" i="13"/>
  <c r="G136" i="13"/>
  <c r="F136" i="13"/>
  <c r="E136" i="13"/>
  <c r="D136" i="13"/>
  <c r="G135" i="13"/>
  <c r="F135" i="13"/>
  <c r="E135" i="13"/>
  <c r="D135" i="13"/>
  <c r="G134" i="13"/>
  <c r="F134" i="13"/>
  <c r="E134" i="13"/>
  <c r="D134" i="13"/>
  <c r="G133" i="13"/>
  <c r="F133" i="13"/>
  <c r="E133" i="13"/>
  <c r="D133" i="13"/>
  <c r="G132" i="13"/>
  <c r="F132" i="13"/>
  <c r="E132" i="13"/>
  <c r="D132" i="13"/>
  <c r="G131" i="13"/>
  <c r="F131" i="13"/>
  <c r="E131" i="13"/>
  <c r="D131" i="13"/>
  <c r="G130" i="13"/>
  <c r="F130" i="13"/>
  <c r="E130" i="13"/>
  <c r="D130" i="13"/>
  <c r="G128" i="13"/>
  <c r="F128" i="13"/>
  <c r="E128" i="13"/>
  <c r="D128" i="13"/>
  <c r="G127" i="13"/>
  <c r="F127" i="13"/>
  <c r="E127" i="13"/>
  <c r="D127" i="13"/>
  <c r="G126" i="13"/>
  <c r="F126" i="13"/>
  <c r="E126" i="13"/>
  <c r="D126" i="13"/>
  <c r="G125" i="13"/>
  <c r="F125" i="13"/>
  <c r="E125" i="13"/>
  <c r="D125" i="13"/>
  <c r="G124" i="13"/>
  <c r="F124" i="13"/>
  <c r="E124" i="13"/>
  <c r="D124" i="13"/>
  <c r="G123" i="13"/>
  <c r="F123" i="13"/>
  <c r="E123" i="13"/>
  <c r="D123" i="13"/>
  <c r="G122" i="13"/>
  <c r="F122" i="13"/>
  <c r="E122" i="13"/>
  <c r="D122" i="13"/>
  <c r="G121" i="13"/>
  <c r="F121" i="13"/>
  <c r="E121" i="13"/>
  <c r="D121" i="13"/>
  <c r="G120" i="13"/>
  <c r="F120" i="13"/>
  <c r="E120" i="13"/>
  <c r="D120" i="13"/>
  <c r="G119" i="13"/>
  <c r="F119" i="13"/>
  <c r="E119" i="13"/>
  <c r="D119" i="13"/>
  <c r="G118" i="13"/>
  <c r="F118" i="13"/>
  <c r="E118" i="13"/>
  <c r="D118" i="13"/>
  <c r="G117" i="13"/>
  <c r="F117" i="13"/>
  <c r="E117" i="13"/>
  <c r="D117" i="13"/>
  <c r="G115" i="13"/>
  <c r="F115" i="13"/>
  <c r="E115" i="13"/>
  <c r="D115" i="13"/>
  <c r="G114" i="13"/>
  <c r="F114" i="13"/>
  <c r="E114" i="13"/>
  <c r="D114" i="13"/>
  <c r="G113" i="13"/>
  <c r="F113" i="13"/>
  <c r="E113" i="13"/>
  <c r="D113" i="13"/>
  <c r="G112" i="13"/>
  <c r="F112" i="13"/>
  <c r="E112" i="13"/>
  <c r="D112" i="13"/>
  <c r="G111" i="13"/>
  <c r="F111" i="13"/>
  <c r="E111" i="13"/>
  <c r="D111" i="13"/>
  <c r="G110" i="13"/>
  <c r="F110" i="13"/>
  <c r="E110" i="13"/>
  <c r="D110" i="13"/>
  <c r="G109" i="13"/>
  <c r="F109" i="13"/>
  <c r="E109" i="13"/>
  <c r="D109" i="13"/>
  <c r="G108" i="13"/>
  <c r="F108" i="13"/>
  <c r="E108" i="13"/>
  <c r="D108" i="13"/>
  <c r="G107" i="13"/>
  <c r="F107" i="13"/>
  <c r="E107" i="13"/>
  <c r="D107" i="13"/>
  <c r="G106" i="13"/>
  <c r="F106" i="13"/>
  <c r="E106" i="13"/>
  <c r="D106" i="13"/>
  <c r="G105" i="13"/>
  <c r="F105" i="13"/>
  <c r="E105" i="13"/>
  <c r="D105" i="13"/>
  <c r="G104" i="13"/>
  <c r="F104" i="13"/>
  <c r="E104" i="13"/>
  <c r="D104" i="13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F156" i="10"/>
  <c r="E156" i="10"/>
  <c r="G154" i="10"/>
  <c r="F154" i="10"/>
  <c r="E154" i="10"/>
  <c r="G153" i="10"/>
  <c r="F153" i="10"/>
  <c r="E153" i="10"/>
  <c r="G152" i="10"/>
  <c r="F152" i="10"/>
  <c r="E152" i="10"/>
  <c r="G151" i="10"/>
  <c r="F151" i="10"/>
  <c r="E151" i="10"/>
  <c r="G150" i="10"/>
  <c r="F150" i="10"/>
  <c r="E150" i="10"/>
  <c r="G149" i="10"/>
  <c r="F149" i="10"/>
  <c r="E149" i="10"/>
  <c r="G148" i="10"/>
  <c r="F148" i="10"/>
  <c r="E148" i="10"/>
  <c r="G147" i="10"/>
  <c r="F147" i="10"/>
  <c r="E147" i="10"/>
  <c r="G146" i="10"/>
  <c r="F146" i="10"/>
  <c r="E146" i="10"/>
  <c r="G145" i="10"/>
  <c r="F145" i="10"/>
  <c r="E145" i="10"/>
  <c r="G144" i="10"/>
  <c r="F144" i="10"/>
  <c r="E144" i="10"/>
  <c r="D144" i="10"/>
  <c r="G143" i="10"/>
  <c r="F143" i="10"/>
  <c r="E143" i="10"/>
  <c r="D143" i="10"/>
  <c r="G141" i="10"/>
  <c r="F141" i="10"/>
  <c r="E141" i="10"/>
  <c r="D141" i="10"/>
  <c r="G140" i="10"/>
  <c r="F140" i="10"/>
  <c r="E140" i="10"/>
  <c r="D140" i="10"/>
  <c r="G139" i="10"/>
  <c r="F139" i="10"/>
  <c r="E139" i="10"/>
  <c r="D139" i="10"/>
  <c r="G138" i="10"/>
  <c r="F138" i="10"/>
  <c r="E138" i="10"/>
  <c r="D138" i="10"/>
  <c r="G137" i="10"/>
  <c r="F137" i="10"/>
  <c r="E137" i="10"/>
  <c r="D137" i="10"/>
  <c r="G136" i="10"/>
  <c r="F136" i="10"/>
  <c r="E136" i="10"/>
  <c r="D136" i="10"/>
  <c r="G135" i="10"/>
  <c r="F135" i="10"/>
  <c r="E135" i="10"/>
  <c r="D135" i="10"/>
  <c r="G134" i="10"/>
  <c r="F134" i="10"/>
  <c r="E134" i="10"/>
  <c r="D134" i="10"/>
  <c r="G133" i="10"/>
  <c r="F133" i="10"/>
  <c r="E133" i="10"/>
  <c r="D133" i="10"/>
  <c r="G132" i="10"/>
  <c r="F132" i="10"/>
  <c r="E132" i="10"/>
  <c r="D132" i="10"/>
  <c r="G131" i="10"/>
  <c r="F131" i="10"/>
  <c r="E131" i="10"/>
  <c r="D131" i="10"/>
  <c r="G130" i="10"/>
  <c r="F130" i="10"/>
  <c r="E130" i="10"/>
  <c r="D130" i="10"/>
  <c r="G128" i="10"/>
  <c r="F128" i="10"/>
  <c r="E128" i="10"/>
  <c r="D128" i="10"/>
  <c r="G127" i="10"/>
  <c r="F127" i="10"/>
  <c r="E127" i="10"/>
  <c r="D127" i="10"/>
  <c r="G126" i="10"/>
  <c r="F126" i="10"/>
  <c r="E126" i="10"/>
  <c r="D126" i="10"/>
  <c r="G125" i="10"/>
  <c r="F125" i="10"/>
  <c r="E125" i="10"/>
  <c r="D125" i="10"/>
  <c r="G124" i="10"/>
  <c r="F124" i="10"/>
  <c r="E124" i="10"/>
  <c r="D124" i="10"/>
  <c r="G123" i="10"/>
  <c r="F123" i="10"/>
  <c r="E123" i="10"/>
  <c r="D123" i="10"/>
  <c r="G122" i="10"/>
  <c r="F122" i="10"/>
  <c r="E122" i="10"/>
  <c r="D122" i="10"/>
  <c r="G121" i="10"/>
  <c r="F121" i="10"/>
  <c r="E121" i="10"/>
  <c r="D121" i="10"/>
  <c r="G120" i="10"/>
  <c r="F120" i="10"/>
  <c r="E120" i="10"/>
  <c r="D120" i="10"/>
  <c r="G119" i="10"/>
  <c r="F119" i="10"/>
  <c r="E119" i="10"/>
  <c r="D119" i="10"/>
  <c r="G118" i="10"/>
  <c r="F118" i="10"/>
  <c r="E118" i="10"/>
  <c r="D118" i="10"/>
  <c r="G117" i="10"/>
  <c r="F117" i="10"/>
  <c r="E117" i="10"/>
  <c r="D117" i="10"/>
  <c r="G115" i="10"/>
  <c r="F115" i="10"/>
  <c r="E115" i="10"/>
  <c r="D115" i="10"/>
  <c r="G114" i="10"/>
  <c r="F114" i="10"/>
  <c r="E114" i="10"/>
  <c r="D114" i="10"/>
  <c r="G113" i="10"/>
  <c r="F113" i="10"/>
  <c r="E113" i="10"/>
  <c r="D113" i="10"/>
  <c r="G112" i="10"/>
  <c r="F112" i="10"/>
  <c r="E112" i="10"/>
  <c r="D112" i="10"/>
  <c r="G111" i="10"/>
  <c r="F111" i="10"/>
  <c r="E111" i="10"/>
  <c r="D111" i="10"/>
  <c r="G110" i="10"/>
  <c r="F110" i="10"/>
  <c r="E110" i="10"/>
  <c r="D110" i="10"/>
  <c r="G109" i="10"/>
  <c r="F109" i="10"/>
  <c r="E109" i="10"/>
  <c r="D109" i="10"/>
  <c r="G108" i="10"/>
  <c r="F108" i="10"/>
  <c r="E108" i="10"/>
  <c r="D108" i="10"/>
  <c r="G107" i="10"/>
  <c r="F107" i="10"/>
  <c r="E107" i="10"/>
  <c r="D107" i="10"/>
  <c r="G106" i="10"/>
  <c r="F106" i="10"/>
  <c r="E106" i="10"/>
  <c r="D106" i="10"/>
  <c r="G105" i="10"/>
  <c r="F105" i="10"/>
  <c r="E105" i="10"/>
  <c r="D105" i="10"/>
  <c r="G104" i="10"/>
  <c r="F104" i="10"/>
  <c r="E104" i="10"/>
  <c r="D104" i="10"/>
  <c r="D170" i="3"/>
  <c r="E170" i="3"/>
  <c r="F169" i="3"/>
  <c r="D169" i="3"/>
  <c r="G169" i="3"/>
  <c r="E169" i="3"/>
  <c r="F222" i="3"/>
  <c r="F223" i="13"/>
  <c r="F222" i="13"/>
  <c r="G223" i="3"/>
  <c r="D222" i="3"/>
  <c r="E222" i="13"/>
  <c r="E221" i="13"/>
  <c r="D221" i="13"/>
  <c r="G221" i="13"/>
  <c r="E223" i="13"/>
  <c r="G222" i="13"/>
  <c r="G222" i="3"/>
  <c r="D222" i="13"/>
  <c r="D223" i="3"/>
  <c r="D223" i="13"/>
  <c r="E224" i="13"/>
  <c r="D224" i="13"/>
  <c r="E222" i="3"/>
  <c r="E223" i="3"/>
  <c r="D224" i="3"/>
  <c r="E224" i="3"/>
  <c r="G223" i="13"/>
  <c r="F223" i="3"/>
  <c r="F247" i="3"/>
  <c r="G247" i="13"/>
  <c r="D247" i="13"/>
  <c r="F247" i="13"/>
  <c r="E247" i="13"/>
  <c r="G186" i="3"/>
  <c r="F199" i="3"/>
  <c r="D186" i="3"/>
  <c r="D187" i="3"/>
  <c r="G199" i="3"/>
  <c r="E186" i="3"/>
  <c r="E187" i="3"/>
  <c r="G186" i="13"/>
  <c r="F199" i="13"/>
  <c r="D186" i="13"/>
  <c r="D187" i="13"/>
  <c r="G199" i="13"/>
  <c r="E186" i="13"/>
  <c r="E187" i="13"/>
  <c r="D248" i="13"/>
  <c r="E248" i="13"/>
  <c r="D248" i="3"/>
  <c r="D249" i="3"/>
  <c r="D249" i="13"/>
  <c r="F250" i="10"/>
  <c r="F247" i="10"/>
  <c r="D247" i="10"/>
  <c r="E247" i="10"/>
  <c r="E248" i="10"/>
  <c r="D248" i="10"/>
  <c r="D247" i="3"/>
  <c r="F250" i="3"/>
  <c r="G247" i="3"/>
  <c r="F248" i="13"/>
  <c r="G249" i="10"/>
  <c r="H28" i="10"/>
  <c r="E250" i="3"/>
  <c r="E248" i="3"/>
  <c r="G248" i="13"/>
  <c r="E250" i="10"/>
  <c r="G250" i="32470"/>
  <c r="E252" i="3"/>
  <c r="G251" i="13"/>
  <c r="E251" i="3"/>
  <c r="D253" i="13"/>
  <c r="E253" i="13"/>
  <c r="D251" i="3"/>
  <c r="F250" i="32470"/>
  <c r="D250" i="32470"/>
  <c r="D252" i="32470"/>
  <c r="E252" i="32470"/>
  <c r="F248" i="10"/>
  <c r="E249" i="10"/>
  <c r="F249" i="10"/>
  <c r="E251" i="10"/>
  <c r="D249" i="10"/>
  <c r="D251" i="10"/>
  <c r="D253" i="10"/>
  <c r="E253" i="10"/>
  <c r="E252" i="13"/>
  <c r="D252" i="13"/>
  <c r="G252" i="13"/>
  <c r="F252" i="13"/>
  <c r="D251" i="32470"/>
  <c r="G251" i="32470"/>
  <c r="F251" i="32470"/>
  <c r="E251" i="32470"/>
  <c r="D252" i="10"/>
  <c r="G252" i="10"/>
  <c r="E252" i="10"/>
  <c r="F252" i="10"/>
  <c r="F251" i="10"/>
  <c r="D251" i="13"/>
  <c r="E251" i="13"/>
  <c r="G260" i="13" l="1"/>
  <c r="F259" i="32470"/>
  <c r="D259" i="32470"/>
  <c r="F10" i="32468"/>
  <c r="D260" i="10"/>
  <c r="E259" i="32470"/>
  <c r="E262" i="13"/>
  <c r="D262" i="13"/>
  <c r="D262" i="10"/>
  <c r="E262" i="10"/>
  <c r="D260" i="32470"/>
  <c r="E261" i="32470"/>
  <c r="D261" i="32470"/>
  <c r="G260" i="32470"/>
  <c r="F260" i="32470"/>
  <c r="E260" i="10"/>
  <c r="G260" i="10"/>
  <c r="G261" i="10"/>
  <c r="F261" i="10"/>
  <c r="E261" i="10"/>
  <c r="D261" i="10"/>
  <c r="G261" i="13"/>
  <c r="E261" i="13"/>
  <c r="F261" i="13"/>
  <c r="D261" i="13"/>
</calcChain>
</file>

<file path=xl/sharedStrings.xml><?xml version="1.0" encoding="utf-8"?>
<sst xmlns="http://schemas.openxmlformats.org/spreadsheetml/2006/main" count="1784" uniqueCount="601">
  <si>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</si>
  <si>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</si>
  <si>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</si>
  <si>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</si>
  <si>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</si>
  <si>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</si>
  <si>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</si>
  <si>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</si>
  <si>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</si>
  <si>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</si>
  <si>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</si>
  <si>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</si>
  <si>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</si>
  <si>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</si>
  <si>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</si>
  <si>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</si>
  <si>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</si>
  <si>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</si>
  <si>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</si>
  <si>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</si>
  <si>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</si>
  <si>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</si>
  <si>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</si>
  <si>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</si>
  <si>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</si>
  <si>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</si>
  <si>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</si>
  <si>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</si>
  <si>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</si>
  <si>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</si>
  <si>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</si>
  <si>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</si>
  <si>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</si>
  <si>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</si>
  <si>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</si>
  <si>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</si>
  <si>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</si>
  <si>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</si>
  <si>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</si>
  <si>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</si>
  <si>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</si>
  <si>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</si>
  <si>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</si>
  <si>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</si>
  <si>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</si>
  <si>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</si>
  <si>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</si>
  <si>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</si>
  <si>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</si>
  <si>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</si>
  <si>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</si>
  <si>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</si>
  <si>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</si>
  <si>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</si>
  <si>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</si>
  <si>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</si>
  <si>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</si>
  <si>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</si>
  <si>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</si>
  <si>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</si>
  <si>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</si>
  <si>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</si>
  <si>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</si>
  <si>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</si>
  <si>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</si>
  <si>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</si>
  <si>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</si>
  <si>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</si>
  <si>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</si>
  <si>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</si>
  <si>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</si>
  <si>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</si>
  <si>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</si>
  <si>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</si>
  <si>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 xml:space="preserve"> CARBÓN</t>
  </si>
  <si>
    <t>ARAGÓN</t>
  </si>
  <si>
    <t>PAÍS VASCO</t>
  </si>
  <si>
    <t>TOTAL SISTEMA</t>
  </si>
  <si>
    <t>Medios 2006</t>
  </si>
  <si>
    <t>Septiembre</t>
  </si>
  <si>
    <t>Octubre</t>
  </si>
  <si>
    <t>Noviembre</t>
  </si>
  <si>
    <t>Diciembre</t>
  </si>
  <si>
    <t>Medios 2007</t>
  </si>
  <si>
    <t>enero</t>
  </si>
  <si>
    <t>febrero</t>
  </si>
  <si>
    <t>marzo</t>
  </si>
  <si>
    <t>abril</t>
  </si>
  <si>
    <t>Medias Anuales</t>
  </si>
  <si>
    <t>TRABAJADORES EN ALTA</t>
  </si>
  <si>
    <t>Medios 2008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</si>
  <si>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</si>
  <si>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</si>
  <si>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</si>
  <si>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</si>
  <si>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</si>
  <si>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</si>
  <si>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</si>
  <si>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</si>
  <si>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</si>
  <si>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</si>
  <si>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</si>
  <si>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Girona</t>
  </si>
  <si>
    <t>Lleida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</si>
  <si>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</si>
  <si>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</si>
  <si>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</si>
  <si>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</si>
  <si>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</si>
  <si>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</si>
  <si>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</si>
  <si>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</si>
  <si>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</si>
  <si>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</si>
  <si>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</si>
  <si>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</si>
  <si>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</si>
  <si>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</si>
  <si>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</si>
  <si>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</si>
  <si>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</si>
  <si>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</si>
  <si>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</si>
  <si>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</si>
  <si>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</si>
  <si>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</si>
  <si>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</si>
  <si>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</si>
  <si>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</si>
  <si>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</si>
  <si>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</si>
  <si>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</si>
  <si>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</si>
  <si>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</si>
  <si>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</si>
  <si>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</si>
  <si>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</si>
  <si>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</si>
  <si>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Medios 2009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</si>
  <si>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</si>
  <si>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</si>
  <si>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</si>
  <si>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</si>
  <si>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</si>
  <si>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</si>
  <si>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</si>
  <si>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</si>
  <si>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</si>
  <si>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</si>
  <si>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</si>
  <si>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</si>
  <si>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</si>
  <si>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</si>
  <si>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</si>
  <si>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</si>
  <si>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Ourense</t>
  </si>
  <si>
    <t>A Coruña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</si>
  <si>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</si>
  <si>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</si>
  <si>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</si>
  <si>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</si>
  <si>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</si>
  <si>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</si>
  <si>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</si>
  <si>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</si>
  <si>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ILLES BALEARS</t>
  </si>
  <si>
    <t>Comercio; Reparación de Vehículos de Motor y Motocicletas</t>
  </si>
  <si>
    <t>Mensual</t>
  </si>
  <si>
    <t>Medios 2010</t>
  </si>
  <si>
    <t>1 TRABAJADOR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</si>
  <si>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</si>
  <si>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</si>
  <si>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</si>
  <si>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</si>
  <si>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</si>
  <si>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</si>
  <si>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>nov.</t>
  </si>
  <si>
    <t>Medios 2011</t>
  </si>
  <si>
    <t xml:space="preserve">NÚMERO DE EMPRESAS EN EL RÉGIMEN ESPECIAL DEL MAR CON TRABAJADORES A FIN DE MES </t>
  </si>
  <si>
    <t>ANDALUCÍA</t>
  </si>
  <si>
    <t>Ávila</t>
  </si>
  <si>
    <t>Araba/Álava</t>
  </si>
  <si>
    <t>Bizkaia</t>
  </si>
  <si>
    <t>14</t>
  </si>
  <si>
    <t>21</t>
  </si>
  <si>
    <t>Medios 2005</t>
  </si>
  <si>
    <t>Medios 2004</t>
  </si>
  <si>
    <t>Gipuzkoa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</si>
  <si>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</si>
  <si>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</si>
  <si>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</si>
  <si>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</si>
  <si>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</si>
  <si>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</si>
  <si>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</si>
  <si>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</si>
  <si>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</si>
  <si>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Medios 2012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</si>
  <si>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</si>
  <si>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</si>
  <si>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</si>
  <si>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</si>
  <si>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</si>
  <si>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</si>
  <si>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</si>
  <si>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</si>
  <si>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</si>
  <si>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</si>
  <si>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</si>
  <si>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</si>
  <si>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</si>
  <si>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</si>
  <si>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</si>
  <si>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----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</si>
  <si>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</si>
  <si>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</si>
  <si>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</si>
  <si>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</si>
  <si>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</si>
  <si>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</si>
  <si>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</si>
  <si>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</si>
  <si>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</si>
  <si>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</si>
  <si>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</si>
  <si>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</si>
  <si>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</si>
  <si>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Medios 2003</t>
  </si>
  <si>
    <t>Medios 2002</t>
  </si>
  <si>
    <t>Medios 2001</t>
  </si>
  <si>
    <t>o</t>
  </si>
  <si>
    <t>d</t>
  </si>
  <si>
    <t xml:space="preserve">INTEGRACIÓN DE REGÍMENES AGRARIO Y HOGAR 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</si>
  <si>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</si>
  <si>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</si>
  <si>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</si>
  <si>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</si>
  <si>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</si>
  <si>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</si>
  <si>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</si>
  <si>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</si>
  <si>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>CLASIFICACIÓN SEGÚN CNAE-2009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</si>
  <si>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</si>
  <si>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</si>
  <si>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</si>
  <si>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</si>
  <si>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</si>
  <si>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</si>
  <si>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</si>
  <si>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</si>
  <si>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</si>
  <si>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</si>
  <si>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</si>
  <si>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</si>
  <si>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</si>
  <si>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</si>
  <si>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</si>
  <si>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</si>
  <si>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</si>
  <si>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</si>
  <si>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</si>
  <si>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</si>
  <si>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</si>
  <si>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</si>
  <si>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</si>
  <si>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</si>
  <si>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Revisión diciembre de 2014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</si>
  <si>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</si>
  <si>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</si>
  <si>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</si>
  <si>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</si>
  <si>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</si>
  <si>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</si>
  <si>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</si>
  <si>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</si>
  <si>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</si>
  <si>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</si>
  <si>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</si>
  <si>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</si>
  <si>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</si>
  <si>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</si>
  <si>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</si>
  <si>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</si>
  <si>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06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</si>
  <si>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</si>
  <si>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</si>
  <si>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</si>
  <si>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</si>
  <si>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</si>
  <si>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</si>
  <si>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</si>
  <si>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</si>
  <si>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</si>
  <si>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</si>
  <si>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</si>
  <si>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</si>
  <si>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</si>
  <si>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</si>
  <si>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</si>
  <si>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</si>
  <si>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</si>
  <si>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</si>
  <si>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</si>
  <si>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</si>
  <si>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</si>
  <si>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</si>
  <si>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</si>
  <si>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</si>
  <si>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</si>
  <si>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</si>
  <si>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</si>
  <si>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>MES</t>
  </si>
  <si>
    <t>AÑO</t>
  </si>
  <si>
    <t xml:space="preserve">RÉGIMEN GENERAL </t>
  </si>
  <si>
    <t xml:space="preserve">RÉGIMEN ESPECIAL DE TRABAJADORES AUTÓNOMOS </t>
  </si>
  <si>
    <t>VARIACIÓN NETA EN EL DÍA</t>
  </si>
  <si>
    <t>Integración Hogar y Agrario</t>
  </si>
  <si>
    <t xml:space="preserve">     2012 (1)</t>
  </si>
  <si>
    <t>(1) En 2012 Integración de Hogar y Agrario</t>
  </si>
  <si>
    <t>Se incluyen 1304 de hogar</t>
  </si>
  <si>
    <t>(*) La suma de los Afiliados Medios de marzo y abril 2018 y enero 2019 por Sectores de Actividad no coincide con el  Total de Afiliados Medios, esto  es debido a que a lo largo del mes  se han producido altas en el Régimen 111 cuyo CCC no tiene asignada Actividad Económica en la Clasificación Nacional de Actividades Económicas 2009.</t>
  </si>
  <si>
    <t>Medias mensuales 2020</t>
  </si>
  <si>
    <t>Media 2020</t>
  </si>
  <si>
    <t>CLASIFICACIÓN SEGÚN CNAE-2009. Revisión de Enero 2020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</si>
  <si>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</si>
  <si>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</si>
  <si>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</si>
  <si>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</si>
  <si>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</si>
  <si>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</si>
  <si>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</si>
  <si>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</si>
  <si>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</si>
  <si>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</si>
  <si>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</si>
  <si>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</si>
  <si>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</si>
  <si>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</si>
  <si>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</si>
  <si>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</si>
  <si>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</si>
  <si>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</si>
  <si>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</si>
  <si>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</si>
  <si>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</si>
  <si>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</si>
  <si>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</si>
  <si>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</si>
  <si>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</si>
  <si>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</si>
  <si>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</si>
  <si>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</si>
  <si>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</si>
  <si>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</si>
  <si>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</si>
  <si>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</si>
  <si>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</si>
  <si>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</si>
  <si>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</si>
  <si>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</si>
  <si>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</si>
  <si>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</si>
  <si>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SERIE HISTÓRICA DE LOS MESES DE ABRIL</t>
  </si>
  <si>
    <t>SERIE HISTÓRICA DE LOS MESES DE MARZO</t>
  </si>
  <si>
    <t>SERIE HISTÓRICA DE LOS MESES DE FEBRERO</t>
  </si>
  <si>
    <t>w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</si>
  <si>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</si>
  <si>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</si>
  <si>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</si>
  <si>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</si>
  <si>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</si>
  <si>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</si>
  <si>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</si>
  <si>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</si>
  <si>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</si>
  <si>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</si>
  <si>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</si>
  <si>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</si>
  <si>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</si>
  <si>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</si>
  <si>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</si>
  <si>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</si>
  <si>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</si>
  <si>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</si>
  <si>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</si>
  <si>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</si>
  <si>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 xml:space="preserve">Afiliación por provincias y CC.AA. </t>
  </si>
  <si>
    <t>Afiliación por provincias y CC.AA. Régimen General</t>
  </si>
  <si>
    <t>Afiliación por provincias y CC.AA.Variaciones</t>
  </si>
  <si>
    <t>SERIE HISTÓRICA DE LOS MESES DE MAYO</t>
  </si>
  <si>
    <t>Comprobar si los incrementos coinciden con los de la pestaña " Por regimenes"</t>
  </si>
  <si>
    <t>VARIACIÓN
MENSUAL</t>
  </si>
  <si>
    <t>VARIACIÓN 
ANUAL</t>
  </si>
  <si>
    <t>SERIE HISTÓRICA DE LOS MESES DE JUNIO</t>
  </si>
  <si>
    <t>NÚMERO MEDIO DE CONVENIOS ESPECIALES. JUNIO 2020</t>
  </si>
  <si>
    <t>MEDIA JUNIO</t>
  </si>
  <si>
    <t>AFILIACIÓN  DIARIA EN EL MES DE JUNIO Y MEDIA MENSUAL</t>
  </si>
  <si>
    <t>AFILIACIÓN POR PROVINCIAS Y CC.AA. JUNIO 2020</t>
  </si>
  <si>
    <t>AFILIACIÓN POR PROVINCIAS Y CC.AA. RÉGIMEN GENERAL. JUNIO 2020</t>
  </si>
  <si>
    <t>Junio 2020</t>
  </si>
  <si>
    <t>PROVINCIA
CC.AA.</t>
  </si>
  <si>
    <t xml:space="preserve"> EMPRESAS Y TRABAJADORES EN SITUACIÓN DE ERTE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</si>
  <si>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</si>
  <si>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</si>
  <si>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</si>
  <si>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</si>
  <si>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</si>
  <si>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</si>
  <si>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</si>
  <si>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</si>
  <si>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</si>
  <si>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</si>
  <si>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</si>
  <si>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</si>
  <si>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</si>
  <si>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</si>
  <si>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</si>
  <si>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</si>
  <si>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</si>
  <si>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</si>
  <si>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</si>
  <si>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</si>
  <si>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</si>
  <si>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</si>
  <si>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</si>
  <si>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</si>
  <si>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</si>
  <si>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</si>
  <si>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</si>
  <si>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</si>
  <si>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</si>
  <si>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</si>
  <si>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</si>
  <si>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</si>
  <si>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</si>
  <si>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</si>
  <si>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</si>
  <si>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</si>
  <si>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</si>
  <si>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</si>
  <si>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</si>
  <si>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</si>
  <si>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</si>
  <si>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</si>
  <si>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</si>
  <si>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</si>
  <si>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</si>
  <si>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</si>
  <si>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</si>
  <si>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</si>
  <si>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</si>
  <si>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</si>
  <si>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</si>
  <si>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</si>
  <si>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</si>
  <si>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</si>
  <si>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</si>
  <si>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</si>
  <si>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</si>
  <si>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</si>
  <si>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</si>
  <si>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</si>
  <si>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</si>
  <si>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</si>
  <si>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</si>
  <si>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</si>
  <si>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</si>
  <si>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</si>
  <si>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</si>
  <si>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</si>
  <si>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</si>
  <si>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</si>
  <si>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</si>
  <si>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</si>
  <si>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</si>
  <si>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</si>
  <si>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</si>
  <si>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</si>
  <si>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</si>
  <si>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</si>
  <si>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</si>
  <si>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</si>
  <si>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</si>
  <si>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</si>
  <si>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</si>
  <si>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</si>
  <si>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</si>
  <si>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</si>
  <si>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</si>
  <si>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</si>
  <si>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</si>
  <si>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</si>
  <si>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</si>
  <si>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</si>
  <si>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</si>
  <si>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</si>
  <si>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</si>
  <si>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</si>
  <si>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</si>
  <si>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</si>
  <si>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</si>
  <si>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</si>
  <si>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</si>
  <si>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</si>
  <si>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</si>
  <si>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</si>
  <si>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</si>
  <si>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</si>
  <si>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</si>
  <si>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</si>
  <si>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</si>
  <si>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</si>
  <si>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</si>
  <si>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</si>
  <si>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</si>
  <si>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</si>
  <si>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</si>
  <si>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</si>
  <si>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</si>
  <si>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</si>
  <si>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</si>
  <si>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</si>
  <si>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</si>
  <si>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</si>
  <si>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</si>
  <si>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</si>
  <si>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</si>
  <si>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</si>
  <si>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</si>
  <si>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</si>
  <si>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</si>
  <si>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</si>
  <si>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</si>
  <si>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</si>
  <si>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</si>
  <si>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</si>
  <si>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</si>
  <si>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</si>
  <si>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</si>
  <si>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</si>
  <si>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</si>
  <si>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</si>
  <si>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</si>
  <si>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</si>
  <si>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</si>
  <si>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</si>
  <si>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</si>
  <si>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</si>
  <si>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</si>
  <si>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</si>
  <si>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</si>
  <si>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</si>
  <si>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</si>
  <si>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</si>
  <si>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</si>
  <si>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</si>
  <si>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98</t>
  </si>
  <si>
    <t>Actividades de los hogares como productores de bienes y servicios para uso propio</t>
  </si>
  <si>
    <t>99</t>
  </si>
  <si>
    <t>Actividades de organizaciones y organismos extraterritoriales</t>
  </si>
  <si>
    <t>PRESTACIONES DE AUTÓNOMOS</t>
  </si>
  <si>
    <t>ÁMBITO GEOGRÁFICO</t>
  </si>
  <si>
    <t>Solicitudes presentadas</t>
  </si>
  <si>
    <t>Solicitudes resueltas favorablemente</t>
  </si>
  <si>
    <t>Solicitudes resueltas desfavorablemente</t>
  </si>
  <si>
    <t>Solicitudes pendientes de resolver</t>
  </si>
  <si>
    <t>CÓRDOBA</t>
  </si>
  <si>
    <t>PALMAS (LAS)</t>
  </si>
  <si>
    <t>SANTA CRUZ DE TENERIFE</t>
  </si>
  <si>
    <t>CORUÑA (A)</t>
  </si>
  <si>
    <t>OURENSE</t>
  </si>
  <si>
    <t>ALICANTE/ALACANT</t>
  </si>
  <si>
    <t>CASTELLÓN/CASTELLÓ</t>
  </si>
  <si>
    <t>VALENCIA/VALÈNCIA</t>
  </si>
  <si>
    <t>COMUNITAT VALENCIANA</t>
  </si>
  <si>
    <t>ARABA/ÁLAVA</t>
  </si>
  <si>
    <t>GIPUZKOA</t>
  </si>
  <si>
    <t>BIZKAIA</t>
  </si>
  <si>
    <t>TOTAL NACIONAL</t>
  </si>
  <si>
    <t>AFILIADOS ÚLTIMO DÍA DEL MES</t>
  </si>
  <si>
    <t>7 ISLAS BALEARES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</si>
  <si>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</si>
  <si>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</si>
  <si>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</si>
  <si>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</si>
  <si>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</si>
  <si>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</si>
  <si>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</si>
  <si>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</si>
  <si>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</si>
  <si>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</si>
  <si>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>ENERO -JUNIO 2020</t>
  </si>
  <si>
    <t xml:space="preserve">Evolución afiliados último día de mes </t>
  </si>
  <si>
    <t>Afiliación diaria  2020</t>
  </si>
  <si>
    <t>TOTALES 
JUNIO</t>
  </si>
  <si>
    <t>MEDIOS 
 JUNIO</t>
  </si>
  <si>
    <t xml:space="preserve"> JUNIO
2020</t>
  </si>
  <si>
    <t>DATOS A 30 DE JUNIO</t>
  </si>
  <si>
    <t>Trabajadores en ERTE 
por género, a 30 de junio</t>
  </si>
  <si>
    <t>JUNIO 2020</t>
  </si>
  <si>
    <t>INCLUIDOS EN 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</si>
</sst>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0_ ;[Red]\-0.00\ \ "/>
    <numFmt numFmtId="182" formatCode="0.0"/>
    <numFmt numFmtId="183" formatCode="#,##0_ ;\-#,##0\ "/>
    <numFmt numFmtId="184" formatCode="0.00_ ;\-0.00\ "/>
    <numFmt numFmtId="185" formatCode="#,##0.00\ \ "/>
    <numFmt numFmtId="186" formatCode="[$-C0A]d\-mmm;@"/>
    <numFmt numFmtId="187" formatCode="#,##0.00;[Red]\-#,##0.00"/>
    <numFmt numFmtId="188" formatCode="_-* #,##0\ _€_-;\-* #,##0\ _€_-;_-* &quot;-&quot;??\ _€_-;_-@_-"/>
    <numFmt numFmtId="189" formatCode="[$-C0A]d\ &quot;de&quot;\ mmmm\ &quot;de&quot;\ yyyy;@"/>
  </numFmts>
  <fonts count="15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color rgb="FF943634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11"/>
      <name val="Calibri"/>
      <family val="2"/>
      <scheme val="minor"/>
    </font>
    <font>
      <b/>
      <sz val="8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9"/>
      <color theme="5" tint="-0.499984740745262"/>
      <name val="Calibri"/>
      <family val="2"/>
      <scheme val="minor"/>
    </font>
    <font>
      <sz val="1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8"/>
      <color rgb="FF3F61BC"/>
      <name val="Calibri"/>
      <family val="2"/>
      <scheme val="minor"/>
    </font>
    <font>
      <b/>
      <sz val="8"/>
      <color rgb="FF003366"/>
      <name val="Calibri"/>
      <family val="2"/>
      <scheme val="minor"/>
    </font>
    <font>
      <sz val="13"/>
      <color indexed="12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9"/>
      <color indexed="12"/>
      <name val="Calibri"/>
      <family val="2"/>
      <scheme val="minor"/>
    </font>
    <font>
      <b/>
      <sz val="9"/>
      <color indexed="12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9"/>
      <color indexed="11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2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2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mediumGray">
        <fgColor indexed="9"/>
        <bgColor indexed="22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mediumGray">
        <fgColor indexed="9"/>
        <bgColor theme="7" tint="0.5999938962981048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mediumGray">
        <fgColor indexed="9"/>
        <bgColor theme="0"/>
      </patternFill>
    </fill>
    <fill>
      <patternFill patternType="solid">
        <fgColor theme="0" tint="-0.34998626667073579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4">
    <xf numFmtId="0" fontId="0" fillId="0" borderId="0" applyBorder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9" borderId="0" applyNumberFormat="0" applyBorder="0" applyAlignment="0" applyProtection="0"/>
    <xf numFmtId="0" fontId="29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0" fillId="20" borderId="1" applyNumberFormat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31" fillId="21" borderId="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165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37" fillId="7" borderId="1" applyNumberFormat="0" applyAlignment="0" applyProtection="0"/>
    <xf numFmtId="0" fontId="38" fillId="0" borderId="3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44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1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" fillId="0" borderId="0"/>
    <xf numFmtId="0" fontId="45" fillId="0" borderId="0"/>
    <xf numFmtId="0" fontId="8" fillId="0" borderId="0"/>
    <xf numFmtId="0" fontId="10" fillId="0" borderId="0"/>
    <xf numFmtId="0" fontId="8" fillId="0" borderId="0" applyBorder="0"/>
    <xf numFmtId="0" fontId="8" fillId="0" borderId="0"/>
    <xf numFmtId="0" fontId="41" fillId="0" borderId="0"/>
    <xf numFmtId="0" fontId="8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11" fillId="0" borderId="0" applyBorder="0"/>
    <xf numFmtId="0" fontId="42" fillId="0" borderId="0"/>
    <xf numFmtId="0" fontId="12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39" fillId="20" borderId="8" applyNumberFormat="0" applyAlignment="0" applyProtection="0"/>
    <xf numFmtId="9" fontId="8" fillId="0" borderId="0" applyFont="0" applyFill="0" applyBorder="0" applyAlignment="0" applyProtection="0"/>
    <xf numFmtId="0" fontId="23" fillId="20" borderId="8" applyNumberForma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10" fillId="0" borderId="0"/>
    <xf numFmtId="166" fontId="5" fillId="0" borderId="0" applyFont="0" applyFill="0" applyBorder="0" applyAlignment="0" applyProtection="0"/>
    <xf numFmtId="0" fontId="8" fillId="0" borderId="0" applyBorder="0"/>
    <xf numFmtId="0" fontId="5" fillId="0" borderId="0"/>
    <xf numFmtId="0" fontId="59" fillId="0" borderId="0"/>
    <xf numFmtId="0" fontId="59" fillId="0" borderId="0"/>
    <xf numFmtId="0" fontId="5" fillId="0" borderId="0"/>
    <xf numFmtId="0" fontId="60" fillId="0" borderId="0" applyNumberFormat="0" applyFill="0" applyBorder="0" applyAlignment="0" applyProtection="0"/>
    <xf numFmtId="9" fontId="6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Border="0"/>
    <xf numFmtId="0" fontId="4" fillId="0" borderId="0"/>
    <xf numFmtId="0" fontId="71" fillId="0" borderId="0"/>
    <xf numFmtId="0" fontId="8" fillId="0" borderId="0" applyBorder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1291">
    <xf numFmtId="0" fontId="0" fillId="0" borderId="0" xfId="0"/>
    <xf numFmtId="0" fontId="8" fillId="0" borderId="0" xfId="143"/>
    <xf numFmtId="0" fontId="46" fillId="0" borderId="0" xfId="0" applyFont="1"/>
    <xf numFmtId="3" fontId="46" fillId="0" borderId="23" xfId="0" applyNumberFormat="1" applyFont="1" applyBorder="1" applyAlignment="1">
      <alignment horizontal="right" indent="1"/>
    </xf>
    <xf numFmtId="10" fontId="46" fillId="0" borderId="9" xfId="0" applyNumberFormat="1" applyFont="1" applyBorder="1" applyAlignment="1">
      <alignment horizontal="right" indent="1"/>
    </xf>
    <xf numFmtId="3" fontId="47" fillId="0" borderId="24" xfId="0" applyNumberFormat="1" applyFont="1" applyBorder="1" applyAlignment="1">
      <alignment horizontal="right" indent="1"/>
    </xf>
    <xf numFmtId="3" fontId="47" fillId="25" borderId="25" xfId="0" applyNumberFormat="1" applyFont="1" applyFill="1" applyBorder="1" applyAlignment="1">
      <alignment horizontal="right" indent="1"/>
    </xf>
    <xf numFmtId="3" fontId="46" fillId="0" borderId="9" xfId="0" applyNumberFormat="1" applyFont="1" applyBorder="1"/>
    <xf numFmtId="3" fontId="46" fillId="0" borderId="29" xfId="0" applyNumberFormat="1" applyFont="1" applyBorder="1" applyAlignment="1">
      <alignment horizontal="right" vertical="center" indent="1"/>
    </xf>
    <xf numFmtId="3" fontId="47" fillId="0" borderId="17" xfId="0" applyNumberFormat="1" applyFont="1" applyBorder="1" applyAlignment="1">
      <alignment horizontal="right" vertical="center" indent="1"/>
    </xf>
    <xf numFmtId="0" fontId="51" fillId="31" borderId="23" xfId="0" applyFont="1" applyFill="1" applyBorder="1" applyAlignment="1">
      <alignment horizontal="center"/>
    </xf>
    <xf numFmtId="0" fontId="52" fillId="0" borderId="0" xfId="131" applyFont="1"/>
    <xf numFmtId="0" fontId="53" fillId="0" borderId="0" xfId="131" applyFont="1" applyBorder="1"/>
    <xf numFmtId="3" fontId="54" fillId="0" borderId="0" xfId="0" applyNumberFormat="1" applyFont="1"/>
    <xf numFmtId="3" fontId="46" fillId="0" borderId="0" xfId="0" applyNumberFormat="1" applyFont="1"/>
    <xf numFmtId="0" fontId="46" fillId="34" borderId="0" xfId="0" applyFont="1" applyFill="1"/>
    <xf numFmtId="4" fontId="52" fillId="0" borderId="0" xfId="0" applyNumberFormat="1" applyFont="1"/>
    <xf numFmtId="176" fontId="50" fillId="0" borderId="20" xfId="0" applyNumberFormat="1" applyFont="1" applyFill="1" applyBorder="1" applyAlignment="1" applyProtection="1">
      <alignment horizontal="center"/>
    </xf>
    <xf numFmtId="176" fontId="50" fillId="0" borderId="22" xfId="0" applyNumberFormat="1" applyFont="1" applyFill="1" applyBorder="1" applyAlignment="1" applyProtection="1">
      <alignment horizontal="center"/>
    </xf>
    <xf numFmtId="0" fontId="68" fillId="0" borderId="0" xfId="139" applyFont="1" applyFill="1" applyAlignment="1">
      <alignment vertical="center" wrapText="1"/>
    </xf>
    <xf numFmtId="0" fontId="63" fillId="0" borderId="0" xfId="139" applyFont="1"/>
    <xf numFmtId="0" fontId="46" fillId="0" borderId="0" xfId="139" applyFont="1"/>
    <xf numFmtId="3" fontId="74" fillId="0" borderId="0" xfId="139" applyNumberFormat="1" applyFont="1" applyAlignment="1">
      <alignment vertical="center"/>
    </xf>
    <xf numFmtId="0" fontId="46" fillId="0" borderId="0" xfId="139" applyFont="1" applyFill="1"/>
    <xf numFmtId="0" fontId="46" fillId="0" borderId="58" xfId="139" applyFont="1" applyBorder="1"/>
    <xf numFmtId="0" fontId="46" fillId="0" borderId="0" xfId="139" applyFont="1" applyAlignment="1"/>
    <xf numFmtId="0" fontId="75" fillId="0" borderId="0" xfId="141" applyFont="1" applyAlignment="1">
      <alignment horizontal="centerContinuous" vertical="center"/>
    </xf>
    <xf numFmtId="0" fontId="76" fillId="25" borderId="0" xfId="141" applyFont="1" applyFill="1" applyBorder="1" applyAlignment="1">
      <alignment horizontal="centerContinuous" vertical="center"/>
    </xf>
    <xf numFmtId="0" fontId="49" fillId="0" borderId="0" xfId="141" applyFont="1" applyBorder="1"/>
    <xf numFmtId="0" fontId="49" fillId="0" borderId="0" xfId="141" applyFont="1" applyBorder="1" applyAlignment="1">
      <alignment wrapText="1"/>
    </xf>
    <xf numFmtId="0" fontId="77" fillId="0" borderId="0" xfId="179" applyFont="1" applyAlignment="1">
      <alignment vertical="center"/>
    </xf>
    <xf numFmtId="0" fontId="77" fillId="0" borderId="0" xfId="179" applyFont="1"/>
    <xf numFmtId="0" fontId="46" fillId="0" borderId="0" xfId="141" applyFont="1"/>
    <xf numFmtId="0" fontId="49" fillId="0" borderId="0" xfId="141" applyFont="1"/>
    <xf numFmtId="0" fontId="78" fillId="25" borderId="0" xfId="141" applyFont="1" applyFill="1" applyBorder="1" applyAlignment="1">
      <alignment horizontal="centerContinuous"/>
    </xf>
    <xf numFmtId="0" fontId="46" fillId="0" borderId="0" xfId="141" applyFont="1" applyBorder="1"/>
    <xf numFmtId="0" fontId="46" fillId="24" borderId="0" xfId="154" applyFont="1" applyFill="1" applyAlignment="1">
      <alignment horizontal="center"/>
    </xf>
    <xf numFmtId="0" fontId="81" fillId="35" borderId="32" xfId="154" applyNumberFormat="1" applyFont="1" applyFill="1" applyBorder="1" applyAlignment="1"/>
    <xf numFmtId="0" fontId="47" fillId="35" borderId="25" xfId="154" applyFont="1" applyFill="1" applyBorder="1" applyAlignment="1">
      <alignment horizontal="center" vertical="center" wrapText="1"/>
    </xf>
    <xf numFmtId="0" fontId="47" fillId="35" borderId="20" xfId="154" applyFont="1" applyFill="1" applyBorder="1" applyAlignment="1">
      <alignment horizontal="center" vertical="center" wrapText="1"/>
    </xf>
    <xf numFmtId="0" fontId="47" fillId="35" borderId="13" xfId="154" applyNumberFormat="1" applyFont="1" applyFill="1" applyBorder="1" applyAlignment="1">
      <alignment horizontal="center" vertical="center"/>
    </xf>
    <xf numFmtId="0" fontId="47" fillId="35" borderId="25" xfId="115" applyNumberFormat="1" applyFont="1" applyFill="1" applyBorder="1" applyAlignment="1" applyProtection="1">
      <alignment horizontal="center" vertical="center" wrapText="1"/>
    </xf>
    <xf numFmtId="0" fontId="62" fillId="35" borderId="22" xfId="115" applyNumberFormat="1" applyFont="1" applyFill="1" applyBorder="1" applyAlignment="1" applyProtection="1">
      <alignment vertical="top"/>
    </xf>
    <xf numFmtId="0" fontId="62" fillId="35" borderId="20" xfId="154" applyFont="1" applyFill="1" applyBorder="1" applyAlignment="1">
      <alignment horizontal="center" vertical="center" wrapText="1"/>
    </xf>
    <xf numFmtId="0" fontId="62" fillId="35" borderId="14" xfId="154" applyFont="1" applyFill="1" applyBorder="1" applyAlignment="1">
      <alignment horizontal="center" vertical="center" wrapText="1"/>
    </xf>
    <xf numFmtId="0" fontId="47" fillId="36" borderId="24" xfId="154" applyFont="1" applyFill="1" applyBorder="1" applyAlignment="1">
      <alignment horizontal="center" vertical="center" wrapText="1"/>
    </xf>
    <xf numFmtId="0" fontId="62" fillId="35" borderId="14" xfId="154" applyNumberFormat="1" applyFont="1" applyFill="1" applyBorder="1" applyAlignment="1">
      <alignment horizontal="center" vertical="center"/>
    </xf>
    <xf numFmtId="0" fontId="62" fillId="35" borderId="13" xfId="115" applyNumberFormat="1" applyFont="1" applyFill="1" applyBorder="1" applyAlignment="1" applyProtection="1">
      <alignment horizontal="center" vertical="center" wrapText="1"/>
    </xf>
    <xf numFmtId="180" fontId="82" fillId="38" borderId="24" xfId="0" applyNumberFormat="1" applyFont="1" applyFill="1" applyBorder="1" applyAlignment="1" applyProtection="1">
      <alignment horizontal="center" wrapText="1"/>
    </xf>
    <xf numFmtId="3" fontId="81" fillId="33" borderId="20" xfId="154" applyNumberFormat="1" applyFont="1" applyFill="1" applyBorder="1" applyAlignment="1">
      <alignment horizontal="right" indent="1"/>
    </xf>
    <xf numFmtId="3" fontId="81" fillId="33" borderId="14" xfId="154" applyNumberFormat="1" applyFont="1" applyFill="1" applyBorder="1" applyAlignment="1">
      <alignment horizontal="right" indent="1"/>
    </xf>
    <xf numFmtId="3" fontId="62" fillId="33" borderId="14" xfId="154" applyNumberFormat="1" applyFont="1" applyFill="1" applyBorder="1" applyAlignment="1">
      <alignment horizontal="right" indent="1"/>
    </xf>
    <xf numFmtId="3" fontId="81" fillId="33" borderId="25" xfId="154" applyNumberFormat="1" applyFont="1" applyFill="1" applyBorder="1" applyAlignment="1">
      <alignment horizontal="right" indent="1"/>
    </xf>
    <xf numFmtId="3" fontId="81" fillId="33" borderId="13" xfId="154" applyNumberFormat="1" applyFont="1" applyFill="1" applyBorder="1" applyAlignment="1">
      <alignment horizontal="right" indent="1"/>
    </xf>
    <xf numFmtId="1" fontId="54" fillId="31" borderId="24" xfId="143" applyNumberFormat="1" applyFont="1" applyFill="1" applyBorder="1" applyAlignment="1" applyProtection="1">
      <alignment horizontal="center"/>
    </xf>
    <xf numFmtId="3" fontId="81" fillId="32" borderId="20" xfId="154" applyNumberFormat="1" applyFont="1" applyFill="1" applyBorder="1" applyAlignment="1">
      <alignment horizontal="right" indent="1"/>
    </xf>
    <xf numFmtId="3" fontId="81" fillId="32" borderId="14" xfId="154" applyNumberFormat="1" applyFont="1" applyFill="1" applyBorder="1" applyAlignment="1">
      <alignment horizontal="right" indent="1"/>
    </xf>
    <xf numFmtId="3" fontId="62" fillId="32" borderId="25" xfId="154" applyNumberFormat="1" applyFont="1" applyFill="1" applyBorder="1" applyAlignment="1">
      <alignment horizontal="right" indent="1"/>
    </xf>
    <xf numFmtId="3" fontId="81" fillId="32" borderId="13" xfId="154" applyNumberFormat="1" applyFont="1" applyFill="1" applyBorder="1" applyAlignment="1">
      <alignment horizontal="right" indent="1"/>
    </xf>
    <xf numFmtId="1" fontId="54" fillId="31" borderId="25" xfId="143" applyNumberFormat="1" applyFont="1" applyFill="1" applyBorder="1" applyAlignment="1" applyProtection="1">
      <alignment horizontal="center"/>
    </xf>
    <xf numFmtId="3" fontId="81" fillId="32" borderId="22" xfId="154" applyNumberFormat="1" applyFont="1" applyFill="1" applyBorder="1" applyAlignment="1">
      <alignment horizontal="right" indent="1"/>
    </xf>
    <xf numFmtId="3" fontId="81" fillId="32" borderId="27" xfId="154" applyNumberFormat="1" applyFont="1" applyFill="1" applyBorder="1" applyAlignment="1">
      <alignment horizontal="right" indent="1"/>
    </xf>
    <xf numFmtId="3" fontId="62" fillId="32" borderId="24" xfId="154" applyNumberFormat="1" applyFont="1" applyFill="1" applyBorder="1" applyAlignment="1">
      <alignment horizontal="right" indent="1"/>
    </xf>
    <xf numFmtId="3" fontId="81" fillId="32" borderId="12" xfId="154" applyNumberFormat="1" applyFont="1" applyFill="1" applyBorder="1" applyAlignment="1">
      <alignment horizontal="right" indent="1"/>
    </xf>
    <xf numFmtId="1" fontId="62" fillId="25" borderId="20" xfId="154" applyNumberFormat="1" applyFont="1" applyFill="1" applyBorder="1" applyAlignment="1">
      <alignment horizontal="center"/>
    </xf>
    <xf numFmtId="0" fontId="46" fillId="24" borderId="0" xfId="154" applyFont="1" applyFill="1" applyAlignment="1">
      <alignment horizontal="center" vertical="center"/>
    </xf>
    <xf numFmtId="3" fontId="81" fillId="32" borderId="21" xfId="154" applyNumberFormat="1" applyFont="1" applyFill="1" applyBorder="1" applyAlignment="1">
      <alignment horizontal="right" indent="1"/>
    </xf>
    <xf numFmtId="3" fontId="81" fillId="32" borderId="0" xfId="154" applyNumberFormat="1" applyFont="1" applyFill="1" applyBorder="1" applyAlignment="1">
      <alignment horizontal="right" indent="1"/>
    </xf>
    <xf numFmtId="3" fontId="62" fillId="32" borderId="23" xfId="154" applyNumberFormat="1" applyFont="1" applyFill="1" applyBorder="1" applyAlignment="1">
      <alignment horizontal="right" indent="1"/>
    </xf>
    <xf numFmtId="3" fontId="81" fillId="32" borderId="9" xfId="154" applyNumberFormat="1" applyFont="1" applyFill="1" applyBorder="1" applyAlignment="1">
      <alignment horizontal="right" indent="1"/>
    </xf>
    <xf numFmtId="0" fontId="46" fillId="0" borderId="0" xfId="143" applyFont="1"/>
    <xf numFmtId="0" fontId="55" fillId="0" borderId="0" xfId="143" applyFont="1"/>
    <xf numFmtId="0" fontId="54" fillId="31" borderId="23" xfId="143" applyFont="1" applyFill="1" applyBorder="1" applyAlignment="1">
      <alignment horizontal="center"/>
    </xf>
    <xf numFmtId="3" fontId="81" fillId="0" borderId="33" xfId="154" applyNumberFormat="1" applyFont="1" applyFill="1" applyBorder="1" applyAlignment="1">
      <alignment horizontal="right" indent="1"/>
    </xf>
    <xf numFmtId="3" fontId="81" fillId="0" borderId="11" xfId="154" applyNumberFormat="1" applyFont="1" applyFill="1" applyBorder="1" applyAlignment="1">
      <alignment horizontal="right" indent="1"/>
    </xf>
    <xf numFmtId="0" fontId="46" fillId="33" borderId="0" xfId="154" applyFont="1" applyFill="1" applyAlignment="1">
      <alignment horizontal="center"/>
    </xf>
    <xf numFmtId="3" fontId="62" fillId="33" borderId="25" xfId="154" applyNumberFormat="1" applyFont="1" applyFill="1" applyBorder="1" applyAlignment="1">
      <alignment horizontal="right" indent="1"/>
    </xf>
    <xf numFmtId="3" fontId="81" fillId="33" borderId="33" xfId="154" applyNumberFormat="1" applyFont="1" applyFill="1" applyBorder="1" applyAlignment="1">
      <alignment horizontal="right" indent="1"/>
    </xf>
    <xf numFmtId="3" fontId="62" fillId="33" borderId="32" xfId="154" applyNumberFormat="1" applyFont="1" applyFill="1" applyBorder="1" applyAlignment="1">
      <alignment horizontal="right" indent="1"/>
    </xf>
    <xf numFmtId="3" fontId="81" fillId="33" borderId="11" xfId="154" applyNumberFormat="1" applyFont="1" applyFill="1" applyBorder="1" applyAlignment="1">
      <alignment horizontal="right" indent="1"/>
    </xf>
    <xf numFmtId="1" fontId="83" fillId="0" borderId="24" xfId="143" applyNumberFormat="1" applyFont="1" applyFill="1" applyBorder="1" applyAlignment="1" applyProtection="1">
      <alignment horizontal="center"/>
    </xf>
    <xf numFmtId="3" fontId="81" fillId="0" borderId="20" xfId="154" applyNumberFormat="1" applyFont="1" applyFill="1" applyBorder="1" applyAlignment="1">
      <alignment horizontal="right" indent="1"/>
    </xf>
    <xf numFmtId="3" fontId="81" fillId="0" borderId="14" xfId="154" applyNumberFormat="1" applyFont="1" applyFill="1" applyBorder="1" applyAlignment="1">
      <alignment horizontal="right" indent="1"/>
    </xf>
    <xf numFmtId="3" fontId="81" fillId="0" borderId="25" xfId="154" applyNumberFormat="1" applyFont="1" applyFill="1" applyBorder="1" applyAlignment="1">
      <alignment horizontal="right" indent="1"/>
    </xf>
    <xf numFmtId="3" fontId="81" fillId="0" borderId="13" xfId="154" applyNumberFormat="1" applyFont="1" applyFill="1" applyBorder="1" applyAlignment="1">
      <alignment horizontal="right" indent="1"/>
    </xf>
    <xf numFmtId="1" fontId="54" fillId="45" borderId="24" xfId="143" applyNumberFormat="1" applyFont="1" applyFill="1" applyBorder="1" applyAlignment="1" applyProtection="1">
      <alignment horizontal="center"/>
    </xf>
    <xf numFmtId="3" fontId="62" fillId="45" borderId="20" xfId="154" applyNumberFormat="1" applyFont="1" applyFill="1" applyBorder="1" applyAlignment="1">
      <alignment horizontal="right" indent="1"/>
    </xf>
    <xf numFmtId="3" fontId="62" fillId="45" borderId="14" xfId="154" applyNumberFormat="1" applyFont="1" applyFill="1" applyBorder="1" applyAlignment="1">
      <alignment horizontal="right" indent="1"/>
    </xf>
    <xf numFmtId="3" fontId="62" fillId="45" borderId="25" xfId="154" applyNumberFormat="1" applyFont="1" applyFill="1" applyBorder="1" applyAlignment="1">
      <alignment horizontal="right" indent="1"/>
    </xf>
    <xf numFmtId="3" fontId="62" fillId="45" borderId="13" xfId="154" applyNumberFormat="1" applyFont="1" applyFill="1" applyBorder="1" applyAlignment="1">
      <alignment horizontal="right" indent="1"/>
    </xf>
    <xf numFmtId="1" fontId="54" fillId="45" borderId="25" xfId="143" applyNumberFormat="1" applyFont="1" applyFill="1" applyBorder="1" applyAlignment="1" applyProtection="1">
      <alignment horizontal="center"/>
    </xf>
    <xf numFmtId="3" fontId="81" fillId="0" borderId="32" xfId="154" applyNumberFormat="1" applyFont="1" applyFill="1" applyBorder="1" applyAlignment="1">
      <alignment horizontal="right" indent="1"/>
    </xf>
    <xf numFmtId="1" fontId="54" fillId="38" borderId="0" xfId="143" applyNumberFormat="1" applyFont="1" applyFill="1" applyBorder="1" applyAlignment="1" applyProtection="1"/>
    <xf numFmtId="166" fontId="46" fillId="24" borderId="0" xfId="115" applyFont="1" applyFill="1" applyBorder="1" applyAlignment="1" applyProtection="1">
      <alignment horizontal="center"/>
    </xf>
    <xf numFmtId="166" fontId="47" fillId="24" borderId="0" xfId="115" applyFont="1" applyFill="1" applyBorder="1" applyAlignment="1" applyProtection="1">
      <alignment horizontal="center"/>
    </xf>
    <xf numFmtId="180" fontId="85" fillId="47" borderId="24" xfId="0" applyNumberFormat="1" applyFont="1" applyFill="1" applyBorder="1" applyAlignment="1" applyProtection="1">
      <alignment horizontal="center" wrapText="1"/>
    </xf>
    <xf numFmtId="0" fontId="81" fillId="27" borderId="32" xfId="154" applyNumberFormat="1" applyFont="1" applyFill="1" applyBorder="1" applyAlignment="1"/>
    <xf numFmtId="0" fontId="62" fillId="27" borderId="25" xfId="154" applyFont="1" applyFill="1" applyBorder="1" applyAlignment="1">
      <alignment horizontal="center" vertical="center" wrapText="1"/>
    </xf>
    <xf numFmtId="0" fontId="62" fillId="27" borderId="20" xfId="154" applyFont="1" applyFill="1" applyBorder="1" applyAlignment="1">
      <alignment horizontal="center" vertical="center" wrapText="1"/>
    </xf>
    <xf numFmtId="0" fontId="62" fillId="27" borderId="13" xfId="154" applyNumberFormat="1" applyFont="1" applyFill="1" applyBorder="1" applyAlignment="1">
      <alignment horizontal="center" vertical="center"/>
    </xf>
    <xf numFmtId="0" fontId="62" fillId="27" borderId="25" xfId="115" applyNumberFormat="1" applyFont="1" applyFill="1" applyBorder="1" applyAlignment="1" applyProtection="1">
      <alignment horizontal="center" vertical="center" wrapText="1"/>
    </xf>
    <xf numFmtId="169" fontId="81" fillId="27" borderId="11" xfId="154" applyNumberFormat="1" applyFont="1" applyFill="1" applyBorder="1" applyAlignment="1">
      <alignment horizontal="center" vertical="center"/>
    </xf>
    <xf numFmtId="169" fontId="46" fillId="37" borderId="24" xfId="154" applyNumberFormat="1" applyFont="1" applyFill="1" applyBorder="1" applyAlignment="1">
      <alignment horizontal="center"/>
    </xf>
    <xf numFmtId="169" fontId="46" fillId="37" borderId="12" xfId="154" applyNumberFormat="1" applyFont="1" applyFill="1" applyBorder="1" applyAlignment="1">
      <alignment horizontal="center"/>
    </xf>
    <xf numFmtId="3" fontId="62" fillId="0" borderId="25" xfId="154" applyNumberFormat="1" applyFont="1" applyFill="1" applyBorder="1" applyAlignment="1">
      <alignment horizontal="right" indent="1"/>
    </xf>
    <xf numFmtId="169" fontId="46" fillId="24" borderId="20" xfId="154" applyNumberFormat="1" applyFont="1" applyFill="1" applyBorder="1" applyAlignment="1">
      <alignment horizontal="center"/>
    </xf>
    <xf numFmtId="169" fontId="46" fillId="24" borderId="13" xfId="154" applyNumberFormat="1" applyFont="1" applyFill="1" applyBorder="1" applyAlignment="1">
      <alignment horizontal="center"/>
    </xf>
    <xf numFmtId="169" fontId="81" fillId="32" borderId="25" xfId="154" applyNumberFormat="1" applyFont="1" applyFill="1" applyBorder="1" applyAlignment="1">
      <alignment horizontal="right"/>
    </xf>
    <xf numFmtId="169" fontId="81" fillId="32" borderId="13" xfId="154" applyNumberFormat="1" applyFont="1" applyFill="1" applyBorder="1" applyAlignment="1">
      <alignment horizontal="right"/>
    </xf>
    <xf numFmtId="0" fontId="46" fillId="24" borderId="0" xfId="154" applyFont="1" applyFill="1" applyBorder="1" applyAlignment="1">
      <alignment horizontal="center"/>
    </xf>
    <xf numFmtId="169" fontId="81" fillId="32" borderId="24" xfId="154" applyNumberFormat="1" applyFont="1" applyFill="1" applyBorder="1" applyAlignment="1">
      <alignment horizontal="right"/>
    </xf>
    <xf numFmtId="169" fontId="81" fillId="32" borderId="12" xfId="154" applyNumberFormat="1" applyFont="1" applyFill="1" applyBorder="1" applyAlignment="1">
      <alignment horizontal="right"/>
    </xf>
    <xf numFmtId="169" fontId="46" fillId="24" borderId="0" xfId="154" applyNumberFormat="1" applyFont="1" applyFill="1" applyAlignment="1">
      <alignment horizontal="center"/>
    </xf>
    <xf numFmtId="169" fontId="46" fillId="37" borderId="20" xfId="154" applyNumberFormat="1" applyFont="1" applyFill="1" applyBorder="1" applyAlignment="1">
      <alignment horizontal="right" indent="1"/>
    </xf>
    <xf numFmtId="169" fontId="46" fillId="37" borderId="9" xfId="154" applyNumberFormat="1" applyFont="1" applyFill="1" applyBorder="1" applyAlignment="1">
      <alignment horizontal="right" indent="1"/>
    </xf>
    <xf numFmtId="169" fontId="46" fillId="37" borderId="21" xfId="154" applyNumberFormat="1" applyFont="1" applyFill="1" applyBorder="1" applyAlignment="1">
      <alignment horizontal="right" indent="1"/>
    </xf>
    <xf numFmtId="3" fontId="81" fillId="25" borderId="20" xfId="154" applyNumberFormat="1" applyFont="1" applyFill="1" applyBorder="1" applyAlignment="1">
      <alignment horizontal="right" indent="1"/>
    </xf>
    <xf numFmtId="3" fontId="81" fillId="25" borderId="14" xfId="154" applyNumberFormat="1" applyFont="1" applyFill="1" applyBorder="1" applyAlignment="1">
      <alignment horizontal="right" indent="1"/>
    </xf>
    <xf numFmtId="3" fontId="62" fillId="25" borderId="25" xfId="154" applyNumberFormat="1" applyFont="1" applyFill="1" applyBorder="1" applyAlignment="1">
      <alignment horizontal="right" indent="1"/>
    </xf>
    <xf numFmtId="3" fontId="81" fillId="25" borderId="13" xfId="154" applyNumberFormat="1" applyFont="1" applyFill="1" applyBorder="1" applyAlignment="1">
      <alignment horizontal="right" indent="1"/>
    </xf>
    <xf numFmtId="3" fontId="81" fillId="32" borderId="13" xfId="154" applyNumberFormat="1" applyFont="1" applyFill="1" applyBorder="1" applyAlignment="1">
      <alignment horizontal="right"/>
    </xf>
    <xf numFmtId="3" fontId="81" fillId="32" borderId="20" xfId="154" applyNumberFormat="1" applyFont="1" applyFill="1" applyBorder="1" applyAlignment="1">
      <alignment horizontal="right"/>
    </xf>
    <xf numFmtId="0" fontId="54" fillId="38" borderId="23" xfId="143" applyFont="1" applyFill="1" applyBorder="1" applyAlignment="1">
      <alignment horizontal="center"/>
    </xf>
    <xf numFmtId="169" fontId="46" fillId="24" borderId="21" xfId="154" applyNumberFormat="1" applyFont="1" applyFill="1" applyBorder="1" applyAlignment="1">
      <alignment horizontal="right"/>
    </xf>
    <xf numFmtId="169" fontId="46" fillId="24" borderId="32" xfId="154" applyNumberFormat="1" applyFont="1" applyFill="1" applyBorder="1" applyAlignment="1">
      <alignment horizontal="right"/>
    </xf>
    <xf numFmtId="169" fontId="62" fillId="32" borderId="25" xfId="154" applyNumberFormat="1" applyFont="1" applyFill="1" applyBorder="1" applyAlignment="1">
      <alignment horizontal="right"/>
    </xf>
    <xf numFmtId="3" fontId="81" fillId="33" borderId="20" xfId="154" applyNumberFormat="1" applyFont="1" applyFill="1" applyBorder="1" applyAlignment="1">
      <alignment horizontal="right"/>
    </xf>
    <xf numFmtId="3" fontId="62" fillId="32" borderId="22" xfId="154" applyNumberFormat="1" applyFont="1" applyFill="1" applyBorder="1" applyAlignment="1">
      <alignment horizontal="right" indent="1"/>
    </xf>
    <xf numFmtId="3" fontId="62" fillId="32" borderId="27" xfId="154" applyNumberFormat="1" applyFont="1" applyFill="1" applyBorder="1" applyAlignment="1">
      <alignment horizontal="right" indent="1"/>
    </xf>
    <xf numFmtId="3" fontId="62" fillId="32" borderId="12" xfId="154" applyNumberFormat="1" applyFont="1" applyFill="1" applyBorder="1" applyAlignment="1">
      <alignment horizontal="right" indent="1"/>
    </xf>
    <xf numFmtId="169" fontId="62" fillId="32" borderId="24" xfId="154" applyNumberFormat="1" applyFont="1" applyFill="1" applyBorder="1" applyAlignment="1">
      <alignment horizontal="right"/>
    </xf>
    <xf numFmtId="3" fontId="81" fillId="33" borderId="33" xfId="154" applyNumberFormat="1" applyFont="1" applyFill="1" applyBorder="1" applyAlignment="1">
      <alignment horizontal="right"/>
    </xf>
    <xf numFmtId="169" fontId="81" fillId="0" borderId="23" xfId="154" applyNumberFormat="1" applyFont="1" applyFill="1" applyBorder="1" applyAlignment="1">
      <alignment horizontal="right"/>
    </xf>
    <xf numFmtId="169" fontId="81" fillId="0" borderId="25" xfId="154" applyNumberFormat="1" applyFont="1" applyFill="1" applyBorder="1" applyAlignment="1">
      <alignment horizontal="right"/>
    </xf>
    <xf numFmtId="1" fontId="47" fillId="45" borderId="25" xfId="143" applyNumberFormat="1" applyFont="1" applyFill="1" applyBorder="1" applyAlignment="1" applyProtection="1">
      <alignment horizontal="center"/>
    </xf>
    <xf numFmtId="169" fontId="46" fillId="0" borderId="21" xfId="154" applyNumberFormat="1" applyFont="1" applyFill="1" applyBorder="1" applyAlignment="1">
      <alignment horizontal="right"/>
    </xf>
    <xf numFmtId="169" fontId="46" fillId="0" borderId="32" xfId="154" applyNumberFormat="1" applyFont="1" applyFill="1" applyBorder="1" applyAlignment="1">
      <alignment horizontal="right"/>
    </xf>
    <xf numFmtId="1" fontId="86" fillId="0" borderId="24" xfId="143" applyNumberFormat="1" applyFont="1" applyFill="1" applyBorder="1" applyAlignment="1" applyProtection="1">
      <alignment horizontal="center"/>
    </xf>
    <xf numFmtId="3" fontId="81" fillId="0" borderId="22" xfId="154" applyNumberFormat="1" applyFont="1" applyFill="1" applyBorder="1" applyAlignment="1">
      <alignment horizontal="right" indent="1"/>
    </xf>
    <xf numFmtId="3" fontId="81" fillId="0" borderId="27" xfId="154" applyNumberFormat="1" applyFont="1" applyFill="1" applyBorder="1" applyAlignment="1">
      <alignment horizontal="right" indent="1"/>
    </xf>
    <xf numFmtId="3" fontId="81" fillId="0" borderId="24" xfId="154" applyNumberFormat="1" applyFont="1" applyFill="1" applyBorder="1" applyAlignment="1">
      <alignment horizontal="right" indent="1"/>
    </xf>
    <xf numFmtId="3" fontId="81" fillId="0" borderId="12" xfId="154" applyNumberFormat="1" applyFont="1" applyFill="1" applyBorder="1" applyAlignment="1">
      <alignment horizontal="right" indent="1"/>
    </xf>
    <xf numFmtId="169" fontId="81" fillId="0" borderId="24" xfId="154" applyNumberFormat="1" applyFont="1" applyFill="1" applyBorder="1" applyAlignment="1">
      <alignment horizontal="right"/>
    </xf>
    <xf numFmtId="1" fontId="87" fillId="45" borderId="24" xfId="143" applyNumberFormat="1" applyFont="1" applyFill="1" applyBorder="1" applyAlignment="1" applyProtection="1">
      <alignment horizontal="center"/>
    </xf>
    <xf numFmtId="169" fontId="62" fillId="45" borderId="25" xfId="154" applyNumberFormat="1" applyFont="1" applyFill="1" applyBorder="1" applyAlignment="1">
      <alignment horizontal="right"/>
    </xf>
    <xf numFmtId="169" fontId="81" fillId="0" borderId="20" xfId="154" applyNumberFormat="1" applyFont="1" applyFill="1" applyBorder="1" applyAlignment="1">
      <alignment horizontal="right"/>
    </xf>
    <xf numFmtId="169" fontId="81" fillId="33" borderId="25" xfId="154" applyNumberFormat="1" applyFont="1" applyFill="1" applyBorder="1" applyAlignment="1">
      <alignment horizontal="right"/>
    </xf>
    <xf numFmtId="3" fontId="81" fillId="0" borderId="33" xfId="154" applyNumberFormat="1" applyFont="1" applyFill="1" applyBorder="1" applyAlignment="1">
      <alignment horizontal="right"/>
    </xf>
    <xf numFmtId="169" fontId="81" fillId="0" borderId="32" xfId="154" applyNumberFormat="1" applyFont="1" applyFill="1" applyBorder="1" applyAlignment="1">
      <alignment horizontal="right"/>
    </xf>
    <xf numFmtId="169" fontId="62" fillId="45" borderId="20" xfId="154" applyNumberFormat="1" applyFont="1" applyFill="1" applyBorder="1" applyAlignment="1">
      <alignment horizontal="right"/>
    </xf>
    <xf numFmtId="169" fontId="88" fillId="0" borderId="25" xfId="154" applyNumberFormat="1" applyFont="1" applyFill="1" applyBorder="1" applyAlignment="1">
      <alignment horizontal="right"/>
    </xf>
    <xf numFmtId="183" fontId="46" fillId="24" borderId="0" xfId="115" applyNumberFormat="1" applyFont="1" applyFill="1" applyBorder="1" applyAlignment="1" applyProtection="1">
      <alignment horizontal="center"/>
    </xf>
    <xf numFmtId="0" fontId="80" fillId="0" borderId="0" xfId="0" applyFont="1" applyAlignment="1">
      <alignment horizontal="centerContinuous" vertical="center"/>
    </xf>
    <xf numFmtId="0" fontId="89" fillId="39" borderId="25" xfId="0" applyFont="1" applyFill="1" applyBorder="1" applyAlignment="1">
      <alignment horizontal="center" vertical="center"/>
    </xf>
    <xf numFmtId="0" fontId="89" fillId="39" borderId="20" xfId="0" applyFont="1" applyFill="1" applyBorder="1" applyAlignment="1">
      <alignment horizontal="center" vertical="center" wrapText="1"/>
    </xf>
    <xf numFmtId="0" fontId="89" fillId="39" borderId="25" xfId="0" applyFont="1" applyFill="1" applyBorder="1" applyAlignment="1">
      <alignment horizontal="center" vertical="center" wrapText="1"/>
    </xf>
    <xf numFmtId="0" fontId="90" fillId="0" borderId="32" xfId="0" applyFont="1" applyBorder="1" applyAlignment="1">
      <alignment horizontal="left" vertical="center" indent="1"/>
    </xf>
    <xf numFmtId="3" fontId="90" fillId="0" borderId="33" xfId="0" applyNumberFormat="1" applyFont="1" applyBorder="1" applyAlignment="1">
      <alignment horizontal="right" vertical="center" indent="1"/>
    </xf>
    <xf numFmtId="3" fontId="90" fillId="0" borderId="32" xfId="0" applyNumberFormat="1" applyFont="1" applyBorder="1" applyAlignment="1">
      <alignment horizontal="right" vertical="center" indent="1"/>
    </xf>
    <xf numFmtId="4" fontId="46" fillId="0" borderId="0" xfId="0" applyNumberFormat="1" applyFont="1"/>
    <xf numFmtId="0" fontId="90" fillId="0" borderId="23" xfId="0" applyFont="1" applyBorder="1" applyAlignment="1">
      <alignment horizontal="left" vertical="center" indent="1"/>
    </xf>
    <xf numFmtId="3" fontId="90" fillId="0" borderId="21" xfId="0" applyNumberFormat="1" applyFont="1" applyBorder="1" applyAlignment="1">
      <alignment horizontal="right" vertical="center" indent="1"/>
    </xf>
    <xf numFmtId="3" fontId="90" fillId="0" borderId="23" xfId="0" applyNumberFormat="1" applyFont="1" applyBorder="1" applyAlignment="1">
      <alignment horizontal="right" vertical="center" indent="1"/>
    </xf>
    <xf numFmtId="0" fontId="89" fillId="0" borderId="25" xfId="0" applyFont="1" applyBorder="1" applyAlignment="1">
      <alignment horizontal="center" vertical="center"/>
    </xf>
    <xf numFmtId="3" fontId="89" fillId="0" borderId="20" xfId="0" applyNumberFormat="1" applyFont="1" applyBorder="1" applyAlignment="1">
      <alignment horizontal="right" vertical="center" indent="1"/>
    </xf>
    <xf numFmtId="3" fontId="89" fillId="0" borderId="25" xfId="0" applyNumberFormat="1" applyFont="1" applyBorder="1" applyAlignment="1">
      <alignment horizontal="right" vertical="center" indent="1"/>
    </xf>
    <xf numFmtId="0" fontId="3" fillId="0" borderId="0" xfId="131" applyFont="1" applyBorder="1"/>
    <xf numFmtId="0" fontId="91" fillId="26" borderId="0" xfId="131" applyFont="1" applyFill="1" applyBorder="1" applyAlignment="1">
      <alignment horizontal="centerContinuous" wrapText="1" readingOrder="1"/>
    </xf>
    <xf numFmtId="3" fontId="52" fillId="26" borderId="0" xfId="131" applyNumberFormat="1" applyFont="1" applyFill="1" applyBorder="1" applyAlignment="1">
      <alignment horizontal="centerContinuous" wrapText="1"/>
    </xf>
    <xf numFmtId="3" fontId="92" fillId="40" borderId="25" xfId="131" applyNumberFormat="1" applyFont="1" applyFill="1" applyBorder="1" applyAlignment="1">
      <alignment horizontal="center" vertical="center" wrapText="1"/>
    </xf>
    <xf numFmtId="0" fontId="3" fillId="0" borderId="0" xfId="131" applyFont="1"/>
    <xf numFmtId="0" fontId="92" fillId="41" borderId="24" xfId="131" applyFont="1" applyFill="1" applyBorder="1" applyAlignment="1">
      <alignment horizontal="center"/>
    </xf>
    <xf numFmtId="3" fontId="57" fillId="41" borderId="23" xfId="131" applyNumberFormat="1" applyFont="1" applyFill="1" applyBorder="1" applyAlignment="1">
      <alignment horizontal="center" vertical="center" wrapText="1"/>
    </xf>
    <xf numFmtId="3" fontId="92" fillId="41" borderId="23" xfId="131" applyNumberFormat="1" applyFont="1" applyFill="1" applyBorder="1" applyAlignment="1">
      <alignment horizontal="center" vertical="center" wrapText="1"/>
    </xf>
    <xf numFmtId="0" fontId="3" fillId="33" borderId="0" xfId="131" applyFont="1" applyFill="1"/>
    <xf numFmtId="173" fontId="46" fillId="42" borderId="32" xfId="107" applyNumberFormat="1" applyFont="1" applyFill="1" applyBorder="1"/>
    <xf numFmtId="173" fontId="47" fillId="42" borderId="32" xfId="107" applyNumberFormat="1" applyFont="1" applyFill="1" applyBorder="1"/>
    <xf numFmtId="3" fontId="3" fillId="0" borderId="0" xfId="131" applyNumberFormat="1" applyFont="1"/>
    <xf numFmtId="173" fontId="46" fillId="42" borderId="25" xfId="107" applyNumberFormat="1" applyFont="1" applyFill="1" applyBorder="1"/>
    <xf numFmtId="173" fontId="47" fillId="42" borderId="25" xfId="107" applyNumberFormat="1" applyFont="1" applyFill="1" applyBorder="1"/>
    <xf numFmtId="173" fontId="57" fillId="42" borderId="25" xfId="131" applyNumberFormat="1" applyFont="1" applyFill="1" applyBorder="1" applyAlignment="1">
      <alignment horizontal="center" vertical="center" wrapText="1"/>
    </xf>
    <xf numFmtId="173" fontId="92" fillId="42" borderId="25" xfId="131" applyNumberFormat="1" applyFont="1" applyFill="1" applyBorder="1" applyAlignment="1">
      <alignment horizontal="center" vertical="center" wrapText="1"/>
    </xf>
    <xf numFmtId="173" fontId="46" fillId="43" borderId="25" xfId="107" applyNumberFormat="1" applyFont="1" applyFill="1" applyBorder="1"/>
    <xf numFmtId="3" fontId="46" fillId="43" borderId="25" xfId="107" applyNumberFormat="1" applyFont="1" applyFill="1" applyBorder="1" applyAlignment="1">
      <alignment horizontal="right" indent="1"/>
    </xf>
    <xf numFmtId="10" fontId="46" fillId="43" borderId="25" xfId="107" applyNumberFormat="1" applyFont="1" applyFill="1" applyBorder="1" applyAlignment="1">
      <alignment horizontal="right" indent="1"/>
    </xf>
    <xf numFmtId="0" fontId="54" fillId="41" borderId="23" xfId="131" applyFont="1" applyFill="1" applyBorder="1" applyAlignment="1">
      <alignment horizontal="center"/>
    </xf>
    <xf numFmtId="173" fontId="57" fillId="41" borderId="23" xfId="131" applyNumberFormat="1" applyFont="1" applyFill="1" applyBorder="1" applyAlignment="1">
      <alignment horizontal="center" vertical="center" wrapText="1"/>
    </xf>
    <xf numFmtId="173" fontId="92" fillId="41" borderId="23" xfId="131" applyNumberFormat="1" applyFont="1" applyFill="1" applyBorder="1" applyAlignment="1">
      <alignment horizontal="center" vertical="center" wrapText="1"/>
    </xf>
    <xf numFmtId="0" fontId="54" fillId="42" borderId="23" xfId="131" applyFont="1" applyFill="1" applyBorder="1" applyAlignment="1">
      <alignment horizontal="center"/>
    </xf>
    <xf numFmtId="17" fontId="57" fillId="0" borderId="25" xfId="131" applyNumberFormat="1" applyFont="1" applyFill="1" applyBorder="1" applyAlignment="1">
      <alignment horizontal="left" indent="1"/>
    </xf>
    <xf numFmtId="173" fontId="46" fillId="0" borderId="25" xfId="107" applyNumberFormat="1" applyFont="1" applyFill="1" applyBorder="1"/>
    <xf numFmtId="17" fontId="57" fillId="0" borderId="24" xfId="131" applyNumberFormat="1" applyFont="1" applyFill="1" applyBorder="1" applyAlignment="1">
      <alignment horizontal="left" indent="1"/>
    </xf>
    <xf numFmtId="173" fontId="46" fillId="0" borderId="24" xfId="107" applyNumberFormat="1" applyFont="1" applyFill="1" applyBorder="1"/>
    <xf numFmtId="17" fontId="92" fillId="45" borderId="25" xfId="131" applyNumberFormat="1" applyFont="1" applyFill="1" applyBorder="1" applyAlignment="1">
      <alignment horizontal="left" indent="1"/>
    </xf>
    <xf numFmtId="173" fontId="47" fillId="45" borderId="25" xfId="107" applyNumberFormat="1" applyFont="1" applyFill="1" applyBorder="1"/>
    <xf numFmtId="0" fontId="54" fillId="45" borderId="23" xfId="131" applyFont="1" applyFill="1" applyBorder="1" applyAlignment="1">
      <alignment horizontal="center"/>
    </xf>
    <xf numFmtId="173" fontId="57" fillId="0" borderId="23" xfId="131" applyNumberFormat="1" applyFont="1" applyFill="1" applyBorder="1" applyAlignment="1">
      <alignment horizontal="center" vertical="center" wrapText="1"/>
    </xf>
    <xf numFmtId="0" fontId="93" fillId="0" borderId="0" xfId="131" applyFont="1"/>
    <xf numFmtId="3" fontId="93" fillId="0" borderId="0" xfId="131" applyNumberFormat="1" applyFont="1"/>
    <xf numFmtId="3" fontId="52" fillId="0" borderId="0" xfId="131" applyNumberFormat="1" applyFont="1"/>
    <xf numFmtId="3" fontId="3" fillId="0" borderId="0" xfId="131" applyNumberFormat="1" applyFont="1" applyBorder="1"/>
    <xf numFmtId="3" fontId="52" fillId="0" borderId="0" xfId="131" applyNumberFormat="1" applyFont="1" applyBorder="1"/>
    <xf numFmtId="173" fontId="46" fillId="43" borderId="0" xfId="102" applyNumberFormat="1" applyFont="1" applyFill="1" applyBorder="1"/>
    <xf numFmtId="3" fontId="95" fillId="26" borderId="0" xfId="131" applyNumberFormat="1" applyFont="1" applyFill="1" applyBorder="1" applyAlignment="1">
      <alignment horizontal="centerContinuous" wrapText="1"/>
    </xf>
    <xf numFmtId="180" fontId="82" fillId="36" borderId="25" xfId="143" applyNumberFormat="1" applyFont="1" applyFill="1" applyBorder="1" applyAlignment="1" applyProtection="1">
      <alignment horizontal="center" wrapText="1"/>
    </xf>
    <xf numFmtId="3" fontId="92" fillId="0" borderId="25" xfId="131" applyNumberFormat="1" applyFont="1" applyFill="1" applyBorder="1" applyAlignment="1">
      <alignment horizontal="center" vertical="center" wrapText="1"/>
    </xf>
    <xf numFmtId="173" fontId="47" fillId="43" borderId="25" xfId="107" applyNumberFormat="1" applyFont="1" applyFill="1" applyBorder="1"/>
    <xf numFmtId="3" fontId="57" fillId="0" borderId="0" xfId="131" applyNumberFormat="1" applyFont="1"/>
    <xf numFmtId="3" fontId="92" fillId="0" borderId="0" xfId="131" applyNumberFormat="1" applyFont="1"/>
    <xf numFmtId="180" fontId="82" fillId="36" borderId="25" xfId="143" applyNumberFormat="1" applyFont="1" applyFill="1" applyBorder="1" applyAlignment="1" applyProtection="1">
      <alignment horizontal="center" vertical="center" wrapText="1"/>
    </xf>
    <xf numFmtId="0" fontId="53" fillId="0" borderId="0" xfId="131" applyFont="1" applyBorder="1" applyAlignment="1">
      <alignment horizontal="centerContinuous"/>
    </xf>
    <xf numFmtId="0" fontId="96" fillId="0" borderId="0" xfId="131" applyFont="1" applyBorder="1" applyAlignment="1">
      <alignment horizontal="centerContinuous"/>
    </xf>
    <xf numFmtId="0" fontId="52" fillId="41" borderId="24" xfId="131" applyFont="1" applyFill="1" applyBorder="1" applyAlignment="1">
      <alignment horizontal="center"/>
    </xf>
    <xf numFmtId="3" fontId="3" fillId="41" borderId="23" xfId="131" applyNumberFormat="1" applyFont="1" applyFill="1" applyBorder="1" applyAlignment="1">
      <alignment horizontal="center" vertical="center" wrapText="1"/>
    </xf>
    <xf numFmtId="3" fontId="52" fillId="41" borderId="23" xfId="131" applyNumberFormat="1" applyFont="1" applyFill="1" applyBorder="1" applyAlignment="1">
      <alignment horizontal="center" vertical="center" wrapText="1"/>
    </xf>
    <xf numFmtId="173" fontId="3" fillId="42" borderId="25" xfId="131" applyNumberFormat="1" applyFont="1" applyFill="1" applyBorder="1" applyAlignment="1">
      <alignment horizontal="center" vertical="center" wrapText="1"/>
    </xf>
    <xf numFmtId="173" fontId="52" fillId="42" borderId="25" xfId="131" applyNumberFormat="1" applyFont="1" applyFill="1" applyBorder="1" applyAlignment="1">
      <alignment horizontal="center" vertical="center" wrapText="1"/>
    </xf>
    <xf numFmtId="3" fontId="46" fillId="42" borderId="25" xfId="107" applyNumberFormat="1" applyFont="1" applyFill="1" applyBorder="1" applyAlignment="1">
      <alignment horizontal="right" indent="1"/>
    </xf>
    <xf numFmtId="10" fontId="46" fillId="42" borderId="25" xfId="107" applyNumberFormat="1" applyFont="1" applyFill="1" applyBorder="1" applyAlignment="1">
      <alignment horizontal="right" indent="1"/>
    </xf>
    <xf numFmtId="173" fontId="3" fillId="41" borderId="23" xfId="131" applyNumberFormat="1" applyFont="1" applyFill="1" applyBorder="1" applyAlignment="1">
      <alignment horizontal="center" vertical="center" wrapText="1"/>
    </xf>
    <xf numFmtId="173" fontId="52" fillId="41" borderId="23" xfId="131" applyNumberFormat="1" applyFont="1" applyFill="1" applyBorder="1" applyAlignment="1">
      <alignment horizontal="center" vertical="center" wrapText="1"/>
    </xf>
    <xf numFmtId="173" fontId="3" fillId="0" borderId="23" xfId="131" applyNumberFormat="1" applyFont="1" applyFill="1" applyBorder="1" applyAlignment="1">
      <alignment horizontal="center" vertical="center" wrapText="1"/>
    </xf>
    <xf numFmtId="3" fontId="92" fillId="40" borderId="25" xfId="131" applyNumberFormat="1" applyFont="1" applyFill="1" applyBorder="1" applyAlignment="1">
      <alignment horizontal="centerContinuous" vertical="center" wrapText="1"/>
    </xf>
    <xf numFmtId="3" fontId="92" fillId="40" borderId="24" xfId="131" applyNumberFormat="1" applyFont="1" applyFill="1" applyBorder="1" applyAlignment="1">
      <alignment horizontal="center" vertical="center" wrapText="1"/>
    </xf>
    <xf numFmtId="0" fontId="46" fillId="0" borderId="24" xfId="143" applyFont="1" applyBorder="1" applyAlignment="1">
      <alignment horizontal="center" vertical="center" wrapText="1"/>
    </xf>
    <xf numFmtId="3" fontId="3" fillId="42" borderId="25" xfId="131" applyNumberFormat="1" applyFont="1" applyFill="1" applyBorder="1" applyAlignment="1">
      <alignment horizontal="right" vertical="center" wrapText="1" indent="1"/>
    </xf>
    <xf numFmtId="173" fontId="3" fillId="42" borderId="25" xfId="131" applyNumberFormat="1" applyFont="1" applyFill="1" applyBorder="1" applyAlignment="1">
      <alignment horizontal="right" vertical="center" wrapText="1" indent="1"/>
    </xf>
    <xf numFmtId="173" fontId="46" fillId="43" borderId="23" xfId="107" applyNumberFormat="1" applyFont="1" applyFill="1" applyBorder="1"/>
    <xf numFmtId="3" fontId="3" fillId="41" borderId="23" xfId="131" applyNumberFormat="1" applyFont="1" applyFill="1" applyBorder="1" applyAlignment="1">
      <alignment horizontal="right" vertical="center" wrapText="1" indent="1"/>
    </xf>
    <xf numFmtId="173" fontId="3" fillId="41" borderId="23" xfId="131" applyNumberFormat="1" applyFont="1" applyFill="1" applyBorder="1" applyAlignment="1">
      <alignment horizontal="right" vertical="center" wrapText="1" indent="1"/>
    </xf>
    <xf numFmtId="173" fontId="46" fillId="42" borderId="24" xfId="107" applyNumberFormat="1" applyFont="1" applyFill="1" applyBorder="1"/>
    <xf numFmtId="3" fontId="46" fillId="42" borderId="24" xfId="107" applyNumberFormat="1" applyFont="1" applyFill="1" applyBorder="1" applyAlignment="1">
      <alignment horizontal="right" indent="1"/>
    </xf>
    <xf numFmtId="10" fontId="46" fillId="42" borderId="24" xfId="107" applyNumberFormat="1" applyFont="1" applyFill="1" applyBorder="1" applyAlignment="1">
      <alignment horizontal="right" indent="1"/>
    </xf>
    <xf numFmtId="173" fontId="3" fillId="0" borderId="23" xfId="131" applyNumberFormat="1" applyFont="1" applyFill="1" applyBorder="1" applyAlignment="1">
      <alignment horizontal="right" vertical="center" wrapText="1" indent="1"/>
    </xf>
    <xf numFmtId="3" fontId="46" fillId="0" borderId="25" xfId="107" applyNumberFormat="1" applyFont="1" applyFill="1" applyBorder="1" applyAlignment="1">
      <alignment horizontal="right" indent="1"/>
    </xf>
    <xf numFmtId="10" fontId="46" fillId="0" borderId="25" xfId="107" applyNumberFormat="1" applyFont="1" applyFill="1" applyBorder="1" applyAlignment="1">
      <alignment horizontal="right" indent="1"/>
    </xf>
    <xf numFmtId="3" fontId="46" fillId="0" borderId="24" xfId="107" applyNumberFormat="1" applyFont="1" applyFill="1" applyBorder="1" applyAlignment="1">
      <alignment horizontal="right" indent="1"/>
    </xf>
    <xf numFmtId="10" fontId="46" fillId="0" borderId="24" xfId="107" applyNumberFormat="1" applyFont="1" applyFill="1" applyBorder="1" applyAlignment="1">
      <alignment horizontal="right" indent="1"/>
    </xf>
    <xf numFmtId="3" fontId="47" fillId="45" borderId="25" xfId="107" applyNumberFormat="1" applyFont="1" applyFill="1" applyBorder="1" applyAlignment="1">
      <alignment horizontal="right" indent="1"/>
    </xf>
    <xf numFmtId="10" fontId="47" fillId="45" borderId="25" xfId="107" applyNumberFormat="1" applyFont="1" applyFill="1" applyBorder="1" applyAlignment="1">
      <alignment horizontal="right" indent="1"/>
    </xf>
    <xf numFmtId="173" fontId="46" fillId="0" borderId="23" xfId="107" applyNumberFormat="1" applyFont="1" applyFill="1" applyBorder="1"/>
    <xf numFmtId="3" fontId="3" fillId="0" borderId="23" xfId="131" applyNumberFormat="1" applyFont="1" applyFill="1" applyBorder="1" applyAlignment="1">
      <alignment horizontal="right" vertical="center" wrapText="1" indent="1"/>
    </xf>
    <xf numFmtId="3" fontId="47" fillId="32" borderId="25" xfId="107" applyNumberFormat="1" applyFont="1" applyFill="1" applyBorder="1" applyAlignment="1">
      <alignment horizontal="right" indent="1"/>
    </xf>
    <xf numFmtId="0" fontId="57" fillId="0" borderId="0" xfId="131" applyFont="1" applyAlignment="1">
      <alignment horizontal="center"/>
    </xf>
    <xf numFmtId="173" fontId="57" fillId="0" borderId="0" xfId="131" applyNumberFormat="1" applyFont="1" applyAlignment="1">
      <alignment horizontal="center"/>
    </xf>
    <xf numFmtId="4" fontId="57" fillId="0" borderId="0" xfId="131" applyNumberFormat="1" applyFont="1"/>
    <xf numFmtId="0" fontId="81" fillId="0" borderId="0" xfId="143" applyFont="1"/>
    <xf numFmtId="0" fontId="47" fillId="0" borderId="0" xfId="143" applyFont="1"/>
    <xf numFmtId="0" fontId="97" fillId="0" borderId="0" xfId="143" applyFont="1"/>
    <xf numFmtId="3" fontId="46" fillId="0" borderId="0" xfId="143" applyNumberFormat="1" applyFont="1"/>
    <xf numFmtId="0" fontId="46" fillId="0" borderId="0" xfId="143" applyFont="1" applyAlignment="1">
      <alignment vertical="top"/>
    </xf>
    <xf numFmtId="3" fontId="46" fillId="0" borderId="0" xfId="143" applyNumberFormat="1" applyFont="1" applyAlignment="1">
      <alignment vertical="top"/>
    </xf>
    <xf numFmtId="0" fontId="98" fillId="0" borderId="0" xfId="143" applyFont="1" applyAlignment="1">
      <alignment horizontal="centerContinuous" vertical="top"/>
    </xf>
    <xf numFmtId="0" fontId="62" fillId="0" borderId="0" xfId="143" applyFont="1"/>
    <xf numFmtId="3" fontId="47" fillId="0" borderId="0" xfId="143" applyNumberFormat="1" applyFont="1"/>
    <xf numFmtId="3" fontId="46" fillId="0" borderId="0" xfId="143" applyNumberFormat="1" applyFont="1" applyBorder="1"/>
    <xf numFmtId="174" fontId="100" fillId="0" borderId="0" xfId="143" applyNumberFormat="1" applyFont="1"/>
    <xf numFmtId="174" fontId="101" fillId="24" borderId="40" xfId="143" applyNumberFormat="1" applyFont="1" applyFill="1" applyBorder="1" applyAlignment="1">
      <alignment horizontal="right" vertical="center" indent="1"/>
    </xf>
    <xf numFmtId="174" fontId="102" fillId="0" borderId="40" xfId="143" applyNumberFormat="1" applyFont="1" applyBorder="1" applyAlignment="1">
      <alignment vertical="center"/>
    </xf>
    <xf numFmtId="0" fontId="47" fillId="0" borderId="0" xfId="143" applyFont="1" applyAlignment="1">
      <alignment horizontal="center" vertical="center"/>
    </xf>
    <xf numFmtId="3" fontId="47" fillId="0" borderId="0" xfId="143" applyNumberFormat="1" applyFont="1" applyAlignment="1">
      <alignment horizontal="center" vertical="center"/>
    </xf>
    <xf numFmtId="0" fontId="46" fillId="0" borderId="0" xfId="143" applyFont="1" applyBorder="1"/>
    <xf numFmtId="0" fontId="47" fillId="0" borderId="0" xfId="143" applyFont="1" applyBorder="1"/>
    <xf numFmtId="0" fontId="103" fillId="0" borderId="0" xfId="143" applyFont="1"/>
    <xf numFmtId="0" fontId="97" fillId="0" borderId="0" xfId="143" applyFont="1" applyBorder="1"/>
    <xf numFmtId="0" fontId="79" fillId="0" borderId="0" xfId="143" applyFont="1" applyBorder="1" applyAlignment="1">
      <alignment horizontal="center"/>
    </xf>
    <xf numFmtId="0" fontId="56" fillId="0" borderId="0" xfId="143" applyFont="1"/>
    <xf numFmtId="14" fontId="55" fillId="0" borderId="0" xfId="143" applyNumberFormat="1" applyFont="1"/>
    <xf numFmtId="0" fontId="105" fillId="25" borderId="17" xfId="143" applyFont="1" applyFill="1" applyBorder="1" applyAlignment="1">
      <alignment horizontal="center" vertical="center"/>
    </xf>
    <xf numFmtId="0" fontId="105" fillId="25" borderId="36" xfId="143" applyFont="1" applyFill="1" applyBorder="1" applyAlignment="1">
      <alignment horizontal="center" vertical="center" wrapText="1"/>
    </xf>
    <xf numFmtId="0" fontId="106" fillId="25" borderId="36" xfId="143" applyFont="1" applyFill="1" applyBorder="1" applyAlignment="1">
      <alignment horizontal="center" vertical="center" wrapText="1"/>
    </xf>
    <xf numFmtId="0" fontId="105" fillId="25" borderId="37" xfId="143" applyFont="1" applyFill="1" applyBorder="1" applyAlignment="1">
      <alignment horizontal="center" vertical="center" wrapText="1"/>
    </xf>
    <xf numFmtId="0" fontId="77" fillId="0" borderId="16" xfId="143" applyFont="1" applyBorder="1"/>
    <xf numFmtId="174" fontId="105" fillId="0" borderId="0" xfId="143" applyNumberFormat="1" applyFont="1" applyBorder="1"/>
    <xf numFmtId="174" fontId="77" fillId="0" borderId="0" xfId="143" applyNumberFormat="1" applyFont="1" applyBorder="1"/>
    <xf numFmtId="174" fontId="107" fillId="0" borderId="0" xfId="143" applyNumberFormat="1" applyFont="1" applyBorder="1"/>
    <xf numFmtId="174" fontId="77" fillId="0" borderId="38" xfId="143" applyNumberFormat="1" applyFont="1" applyBorder="1"/>
    <xf numFmtId="174" fontId="77" fillId="0" borderId="15" xfId="143" applyNumberFormat="1" applyFont="1" applyBorder="1"/>
    <xf numFmtId="186" fontId="102" fillId="0" borderId="16" xfId="143" applyNumberFormat="1" applyFont="1" applyBorder="1" applyAlignment="1">
      <alignment horizontal="center"/>
    </xf>
    <xf numFmtId="3" fontId="102" fillId="0" borderId="0" xfId="143" applyNumberFormat="1" applyFont="1" applyBorder="1" applyAlignment="1">
      <alignment horizontal="right" indent="1"/>
    </xf>
    <xf numFmtId="3" fontId="77" fillId="0" borderId="0" xfId="143" applyNumberFormat="1" applyFont="1" applyBorder="1"/>
    <xf numFmtId="3" fontId="105" fillId="0" borderId="0" xfId="143" applyNumberFormat="1" applyFont="1" applyBorder="1" applyAlignment="1">
      <alignment horizontal="right" indent="1"/>
    </xf>
    <xf numFmtId="3" fontId="105" fillId="0" borderId="15" xfId="143" applyNumberFormat="1" applyFont="1" applyBorder="1" applyAlignment="1">
      <alignment horizontal="right" indent="1"/>
    </xf>
    <xf numFmtId="3" fontId="102" fillId="0" borderId="15" xfId="143" applyNumberFormat="1" applyFont="1" applyBorder="1" applyAlignment="1">
      <alignment horizontal="right" indent="1"/>
    </xf>
    <xf numFmtId="16" fontId="93" fillId="24" borderId="39" xfId="143" applyNumberFormat="1" applyFont="1" applyFill="1" applyBorder="1" applyAlignment="1">
      <alignment horizontal="center" vertical="center" wrapText="1"/>
    </xf>
    <xf numFmtId="3" fontId="102" fillId="0" borderId="40" xfId="143" applyNumberFormat="1" applyFont="1" applyBorder="1" applyAlignment="1">
      <alignment horizontal="right" indent="1"/>
    </xf>
    <xf numFmtId="3" fontId="102" fillId="0" borderId="41" xfId="143" applyNumberFormat="1" applyFont="1" applyBorder="1" applyAlignment="1">
      <alignment horizontal="right" indent="1"/>
    </xf>
    <xf numFmtId="0" fontId="50" fillId="0" borderId="0" xfId="0" applyFont="1"/>
    <xf numFmtId="0" fontId="85" fillId="0" borderId="0" xfId="0" applyFont="1"/>
    <xf numFmtId="0" fontId="108" fillId="24" borderId="0" xfId="0" applyFont="1" applyFill="1" applyBorder="1" applyAlignment="1">
      <alignment horizontal="center" vertical="center" wrapText="1"/>
    </xf>
    <xf numFmtId="0" fontId="109" fillId="24" borderId="0" xfId="0" applyFont="1" applyFill="1" applyBorder="1" applyAlignment="1">
      <alignment horizontal="center" vertical="center" wrapText="1"/>
    </xf>
    <xf numFmtId="0" fontId="110" fillId="0" borderId="0" xfId="0" applyFont="1"/>
    <xf numFmtId="0" fontId="106" fillId="25" borderId="33" xfId="0" applyFont="1" applyFill="1" applyBorder="1" applyAlignment="1">
      <alignment horizontal="centerContinuous" vertical="center"/>
    </xf>
    <xf numFmtId="0" fontId="106" fillId="25" borderId="11" xfId="0" applyFont="1" applyFill="1" applyBorder="1" applyAlignment="1">
      <alignment horizontal="centerContinuous" vertical="center"/>
    </xf>
    <xf numFmtId="0" fontId="102" fillId="25" borderId="11" xfId="0" applyFont="1" applyFill="1" applyBorder="1" applyAlignment="1">
      <alignment horizontal="centerContinuous" wrapText="1"/>
    </xf>
    <xf numFmtId="0" fontId="46" fillId="0" borderId="0" xfId="0" applyFont="1" applyAlignment="1">
      <alignment horizontal="center" vertical="center"/>
    </xf>
    <xf numFmtId="3" fontId="54" fillId="0" borderId="21" xfId="0" applyNumberFormat="1" applyFont="1" applyBorder="1" applyAlignment="1">
      <alignment horizontal="center" wrapText="1"/>
    </xf>
    <xf numFmtId="173" fontId="50" fillId="0" borderId="21" xfId="0" applyNumberFormat="1" applyFont="1" applyBorder="1"/>
    <xf numFmtId="10" fontId="50" fillId="0" borderId="9" xfId="0" applyNumberFormat="1" applyFont="1" applyBorder="1"/>
    <xf numFmtId="173" fontId="85" fillId="0" borderId="23" xfId="0" applyNumberFormat="1" applyFont="1" applyBorder="1"/>
    <xf numFmtId="2" fontId="50" fillId="0" borderId="0" xfId="0" applyNumberFormat="1" applyFont="1" applyBorder="1" applyAlignment="1">
      <alignment horizontal="center"/>
    </xf>
    <xf numFmtId="2" fontId="50" fillId="0" borderId="27" xfId="0" applyNumberFormat="1" applyFont="1" applyBorder="1" applyAlignment="1">
      <alignment horizontal="center"/>
    </xf>
    <xf numFmtId="0" fontId="50" fillId="0" borderId="9" xfId="0" applyFont="1" applyBorder="1"/>
    <xf numFmtId="3" fontId="54" fillId="32" borderId="20" xfId="0" applyNumberFormat="1" applyFont="1" applyFill="1" applyBorder="1" applyAlignment="1">
      <alignment horizontal="center" wrapText="1"/>
    </xf>
    <xf numFmtId="173" fontId="50" fillId="32" borderId="20" xfId="0" applyNumberFormat="1" applyFont="1" applyFill="1" applyBorder="1"/>
    <xf numFmtId="10" fontId="50" fillId="32" borderId="13" xfId="0" applyNumberFormat="1" applyFont="1" applyFill="1" applyBorder="1" applyAlignment="1">
      <alignment horizontal="center"/>
    </xf>
    <xf numFmtId="173" fontId="85" fillId="32" borderId="25" xfId="0" applyNumberFormat="1" applyFont="1" applyFill="1" applyBorder="1" applyAlignment="1"/>
    <xf numFmtId="2" fontId="50" fillId="32" borderId="14" xfId="0" applyNumberFormat="1" applyFont="1" applyFill="1" applyBorder="1" applyAlignment="1">
      <alignment horizontal="right" indent="1"/>
    </xf>
    <xf numFmtId="2" fontId="50" fillId="32" borderId="13" xfId="0" applyNumberFormat="1" applyFont="1" applyFill="1" applyBorder="1" applyAlignment="1">
      <alignment horizontal="right"/>
    </xf>
    <xf numFmtId="2" fontId="46" fillId="0" borderId="0" xfId="0" applyNumberFormat="1" applyFont="1"/>
    <xf numFmtId="173" fontId="85" fillId="32" borderId="25" xfId="0" applyNumberFormat="1" applyFont="1" applyFill="1" applyBorder="1"/>
    <xf numFmtId="2" fontId="50" fillId="32" borderId="13" xfId="0" applyNumberFormat="1" applyFont="1" applyFill="1" applyBorder="1" applyAlignment="1">
      <alignment horizontal="right" indent="1"/>
    </xf>
    <xf numFmtId="2" fontId="50" fillId="32" borderId="14" xfId="0" applyNumberFormat="1" applyFont="1" applyFill="1" applyBorder="1" applyAlignment="1"/>
    <xf numFmtId="2" fontId="50" fillId="32" borderId="13" xfId="0" applyNumberFormat="1" applyFont="1" applyFill="1" applyBorder="1" applyAlignment="1"/>
    <xf numFmtId="173" fontId="85" fillId="32" borderId="20" xfId="0" applyNumberFormat="1" applyFont="1" applyFill="1" applyBorder="1"/>
    <xf numFmtId="10" fontId="85" fillId="32" borderId="13" xfId="0" applyNumberFormat="1" applyFont="1" applyFill="1" applyBorder="1" applyAlignment="1">
      <alignment horizontal="center"/>
    </xf>
    <xf numFmtId="2" fontId="85" fillId="32" borderId="14" xfId="0" applyNumberFormat="1" applyFont="1" applyFill="1" applyBorder="1" applyAlignment="1"/>
    <xf numFmtId="2" fontId="85" fillId="32" borderId="13" xfId="0" applyNumberFormat="1" applyFont="1" applyFill="1" applyBorder="1" applyAlignment="1"/>
    <xf numFmtId="2" fontId="85" fillId="32" borderId="27" xfId="0" applyNumberFormat="1" applyFont="1" applyFill="1" applyBorder="1" applyAlignment="1"/>
    <xf numFmtId="173" fontId="85" fillId="32" borderId="20" xfId="0" applyNumberFormat="1" applyFont="1" applyFill="1" applyBorder="1" applyAlignment="1"/>
    <xf numFmtId="2" fontId="85" fillId="32" borderId="14" xfId="0" applyNumberFormat="1" applyFont="1" applyFill="1" applyBorder="1" applyAlignment="1">
      <alignment horizontal="right"/>
    </xf>
    <xf numFmtId="2" fontId="85" fillId="32" borderId="13" xfId="0" applyNumberFormat="1" applyFont="1" applyFill="1" applyBorder="1" applyAlignment="1">
      <alignment horizontal="right"/>
    </xf>
    <xf numFmtId="0" fontId="46" fillId="0" borderId="0" xfId="0" applyFont="1" applyAlignment="1"/>
    <xf numFmtId="2" fontId="46" fillId="0" borderId="0" xfId="0" applyNumberFormat="1" applyFont="1" applyAlignment="1"/>
    <xf numFmtId="10" fontId="85" fillId="32" borderId="13" xfId="0" applyNumberFormat="1" applyFont="1" applyFill="1" applyBorder="1" applyAlignment="1"/>
    <xf numFmtId="0" fontId="46" fillId="0" borderId="0" xfId="0" applyFont="1" applyBorder="1" applyAlignment="1"/>
    <xf numFmtId="2" fontId="46" fillId="0" borderId="0" xfId="0" applyNumberFormat="1" applyFont="1" applyBorder="1" applyAlignment="1"/>
    <xf numFmtId="2" fontId="85" fillId="32" borderId="27" xfId="0" applyNumberFormat="1" applyFont="1" applyFill="1" applyBorder="1" applyAlignment="1">
      <alignment horizontal="right"/>
    </xf>
    <xf numFmtId="0" fontId="47" fillId="0" borderId="0" xfId="0" applyFont="1" applyAlignment="1"/>
    <xf numFmtId="0" fontId="47" fillId="0" borderId="0" xfId="0" applyFont="1" applyBorder="1" applyAlignment="1"/>
    <xf numFmtId="3" fontId="54" fillId="0" borderId="33" xfId="0" applyNumberFormat="1" applyFont="1" applyBorder="1" applyAlignment="1">
      <alignment horizontal="center" wrapText="1"/>
    </xf>
    <xf numFmtId="173" fontId="85" fillId="0" borderId="33" xfId="0" applyNumberFormat="1" applyFont="1" applyBorder="1" applyAlignment="1"/>
    <xf numFmtId="10" fontId="85" fillId="0" borderId="11" xfId="0" applyNumberFormat="1" applyFont="1" applyBorder="1" applyAlignment="1">
      <alignment horizontal="center"/>
    </xf>
    <xf numFmtId="173" fontId="85" fillId="0" borderId="32" xfId="0" applyNumberFormat="1" applyFont="1" applyBorder="1" applyAlignment="1"/>
    <xf numFmtId="2" fontId="85" fillId="0" borderId="34" xfId="0" applyNumberFormat="1" applyFont="1" applyBorder="1" applyAlignment="1">
      <alignment horizontal="right"/>
    </xf>
    <xf numFmtId="2" fontId="85" fillId="0" borderId="11" xfId="0" applyNumberFormat="1" applyFont="1" applyBorder="1" applyAlignment="1">
      <alignment horizontal="right"/>
    </xf>
    <xf numFmtId="173" fontId="85" fillId="32" borderId="22" xfId="0" applyNumberFormat="1" applyFont="1" applyFill="1" applyBorder="1" applyAlignment="1"/>
    <xf numFmtId="10" fontId="85" fillId="32" borderId="12" xfId="0" applyNumberFormat="1" applyFont="1" applyFill="1" applyBorder="1" applyAlignment="1">
      <alignment horizontal="center"/>
    </xf>
    <xf numFmtId="173" fontId="85" fillId="32" borderId="24" xfId="0" applyNumberFormat="1" applyFont="1" applyFill="1" applyBorder="1" applyAlignment="1"/>
    <xf numFmtId="2" fontId="85" fillId="32" borderId="12" xfId="0" applyNumberFormat="1" applyFont="1" applyFill="1" applyBorder="1" applyAlignment="1">
      <alignment horizontal="right"/>
    </xf>
    <xf numFmtId="173" fontId="85" fillId="0" borderId="21" xfId="0" applyNumberFormat="1" applyFont="1" applyBorder="1" applyAlignment="1"/>
    <xf numFmtId="10" fontId="85" fillId="0" borderId="9" xfId="0" applyNumberFormat="1" applyFont="1" applyBorder="1" applyAlignment="1">
      <alignment horizontal="center"/>
    </xf>
    <xf numFmtId="173" fontId="85" fillId="0" borderId="23" xfId="0" applyNumberFormat="1" applyFont="1" applyBorder="1" applyAlignment="1"/>
    <xf numFmtId="2" fontId="85" fillId="0" borderId="0" xfId="0" applyNumberFormat="1" applyFont="1" applyBorder="1" applyAlignment="1">
      <alignment horizontal="right"/>
    </xf>
    <xf numFmtId="2" fontId="85" fillId="0" borderId="9" xfId="0" applyNumberFormat="1" applyFont="1" applyBorder="1" applyAlignment="1">
      <alignment horizontal="right"/>
    </xf>
    <xf numFmtId="173" fontId="50" fillId="32" borderId="20" xfId="0" applyNumberFormat="1" applyFont="1" applyFill="1" applyBorder="1" applyAlignment="1"/>
    <xf numFmtId="2" fontId="50" fillId="32" borderId="14" xfId="0" applyNumberFormat="1" applyFont="1" applyFill="1" applyBorder="1" applyAlignment="1">
      <alignment horizontal="right"/>
    </xf>
    <xf numFmtId="2" fontId="50" fillId="32" borderId="27" xfId="0" applyNumberFormat="1" applyFont="1" applyFill="1" applyBorder="1" applyAlignment="1">
      <alignment horizontal="right"/>
    </xf>
    <xf numFmtId="173" fontId="50" fillId="32" borderId="22" xfId="0" applyNumberFormat="1" applyFont="1" applyFill="1" applyBorder="1" applyAlignment="1"/>
    <xf numFmtId="10" fontId="50" fillId="32" borderId="12" xfId="0" applyNumberFormat="1" applyFont="1" applyFill="1" applyBorder="1" applyAlignment="1">
      <alignment horizontal="center"/>
    </xf>
    <xf numFmtId="173" fontId="50" fillId="0" borderId="33" xfId="0" applyNumberFormat="1" applyFont="1" applyBorder="1" applyAlignment="1"/>
    <xf numFmtId="10" fontId="50" fillId="0" borderId="11" xfId="0" applyNumberFormat="1" applyFont="1" applyBorder="1" applyAlignment="1">
      <alignment horizontal="center"/>
    </xf>
    <xf numFmtId="2" fontId="50" fillId="0" borderId="34" xfId="0" applyNumberFormat="1" applyFont="1" applyBorder="1" applyAlignment="1">
      <alignment horizontal="right"/>
    </xf>
    <xf numFmtId="2" fontId="50" fillId="0" borderId="11" xfId="0" applyNumberFormat="1" applyFont="1" applyBorder="1" applyAlignment="1">
      <alignment horizontal="right"/>
    </xf>
    <xf numFmtId="3" fontId="46" fillId="0" borderId="20" xfId="0" applyNumberFormat="1" applyFont="1" applyFill="1" applyBorder="1" applyAlignment="1">
      <alignment horizontal="center" wrapText="1"/>
    </xf>
    <xf numFmtId="173" fontId="50" fillId="0" borderId="20" xfId="0" applyNumberFormat="1" applyFont="1" applyFill="1" applyBorder="1" applyAlignment="1"/>
    <xf numFmtId="10" fontId="50" fillId="0" borderId="13" xfId="0" applyNumberFormat="1" applyFont="1" applyFill="1" applyBorder="1" applyAlignment="1">
      <alignment horizontal="center"/>
    </xf>
    <xf numFmtId="173" fontId="50" fillId="0" borderId="25" xfId="0" applyNumberFormat="1" applyFont="1" applyFill="1" applyBorder="1" applyAlignment="1"/>
    <xf numFmtId="2" fontId="50" fillId="0" borderId="14" xfId="0" applyNumberFormat="1" applyFont="1" applyFill="1" applyBorder="1" applyAlignment="1">
      <alignment horizontal="right"/>
    </xf>
    <xf numFmtId="2" fontId="50" fillId="0" borderId="13" xfId="0" applyNumberFormat="1" applyFont="1" applyFill="1" applyBorder="1" applyAlignment="1">
      <alignment horizontal="right"/>
    </xf>
    <xf numFmtId="3" fontId="47" fillId="45" borderId="22" xfId="0" applyNumberFormat="1" applyFont="1" applyFill="1" applyBorder="1" applyAlignment="1">
      <alignment horizontal="center" wrapText="1"/>
    </xf>
    <xf numFmtId="173" fontId="85" fillId="45" borderId="22" xfId="0" applyNumberFormat="1" applyFont="1" applyFill="1" applyBorder="1" applyAlignment="1"/>
    <xf numFmtId="10" fontId="85" fillId="45" borderId="12" xfId="0" applyNumberFormat="1" applyFont="1" applyFill="1" applyBorder="1" applyAlignment="1">
      <alignment horizontal="center"/>
    </xf>
    <xf numFmtId="173" fontId="85" fillId="45" borderId="24" xfId="0" applyNumberFormat="1" applyFont="1" applyFill="1" applyBorder="1" applyAlignment="1"/>
    <xf numFmtId="2" fontId="85" fillId="45" borderId="27" xfId="0" applyNumberFormat="1" applyFont="1" applyFill="1" applyBorder="1" applyAlignment="1">
      <alignment horizontal="right"/>
    </xf>
    <xf numFmtId="2" fontId="85" fillId="45" borderId="12" xfId="0" applyNumberFormat="1" applyFont="1" applyFill="1" applyBorder="1" applyAlignment="1">
      <alignment horizontal="right"/>
    </xf>
    <xf numFmtId="3" fontId="46" fillId="0" borderId="22" xfId="0" applyNumberFormat="1" applyFont="1" applyFill="1" applyBorder="1" applyAlignment="1">
      <alignment horizontal="center" wrapText="1"/>
    </xf>
    <xf numFmtId="173" fontId="50" fillId="0" borderId="22" xfId="0" applyNumberFormat="1" applyFont="1" applyFill="1" applyBorder="1" applyAlignment="1"/>
    <xf numFmtId="10" fontId="50" fillId="0" borderId="12" xfId="0" applyNumberFormat="1" applyFont="1" applyFill="1" applyBorder="1" applyAlignment="1">
      <alignment horizontal="center"/>
    </xf>
    <xf numFmtId="173" fontId="50" fillId="0" borderId="24" xfId="0" applyNumberFormat="1" applyFont="1" applyFill="1" applyBorder="1" applyAlignment="1"/>
    <xf numFmtId="2" fontId="50" fillId="0" borderId="27" xfId="0" applyNumberFormat="1" applyFont="1" applyFill="1" applyBorder="1" applyAlignment="1">
      <alignment horizontal="right"/>
    </xf>
    <xf numFmtId="2" fontId="50" fillId="0" borderId="12" xfId="0" applyNumberFormat="1" applyFont="1" applyFill="1" applyBorder="1" applyAlignment="1">
      <alignment horizontal="right"/>
    </xf>
    <xf numFmtId="173" fontId="46" fillId="0" borderId="0" xfId="0" applyNumberFormat="1" applyFont="1" applyAlignment="1"/>
    <xf numFmtId="3" fontId="112" fillId="0" borderId="0" xfId="0" applyNumberFormat="1" applyFont="1" applyAlignment="1"/>
    <xf numFmtId="3" fontId="54" fillId="45" borderId="33" xfId="0" applyNumberFormat="1" applyFont="1" applyFill="1" applyBorder="1" applyAlignment="1">
      <alignment horizontal="center" wrapText="1"/>
    </xf>
    <xf numFmtId="173" fontId="50" fillId="0" borderId="33" xfId="0" applyNumberFormat="1" applyFont="1" applyFill="1" applyBorder="1" applyAlignment="1"/>
    <xf numFmtId="10" fontId="50" fillId="0" borderId="11" xfId="0" applyNumberFormat="1" applyFont="1" applyFill="1" applyBorder="1" applyAlignment="1">
      <alignment horizontal="center"/>
    </xf>
    <xf numFmtId="173" fontId="50" fillId="0" borderId="32" xfId="0" applyNumberFormat="1" applyFont="1" applyFill="1" applyBorder="1" applyAlignment="1"/>
    <xf numFmtId="2" fontId="50" fillId="0" borderId="34" xfId="0" applyNumberFormat="1" applyFont="1" applyFill="1" applyBorder="1" applyAlignment="1">
      <alignment horizontal="right"/>
    </xf>
    <xf numFmtId="2" fontId="50" fillId="0" borderId="11" xfId="0" applyNumberFormat="1" applyFont="1" applyFill="1" applyBorder="1" applyAlignment="1">
      <alignment horizontal="right"/>
    </xf>
    <xf numFmtId="173" fontId="47" fillId="0" borderId="0" xfId="0" applyNumberFormat="1" applyFont="1" applyAlignment="1"/>
    <xf numFmtId="3" fontId="46" fillId="0" borderId="0" xfId="0" applyNumberFormat="1" applyFont="1" applyAlignment="1"/>
    <xf numFmtId="3" fontId="83" fillId="0" borderId="33" xfId="0" applyNumberFormat="1" applyFont="1" applyFill="1" applyBorder="1" applyAlignment="1">
      <alignment horizontal="center" wrapText="1"/>
    </xf>
    <xf numFmtId="176" fontId="85" fillId="45" borderId="25" xfId="0" applyNumberFormat="1" applyFont="1" applyFill="1" applyBorder="1" applyAlignment="1" applyProtection="1">
      <alignment horizontal="center"/>
    </xf>
    <xf numFmtId="3" fontId="50" fillId="0" borderId="0" xfId="0" applyNumberFormat="1" applyFont="1"/>
    <xf numFmtId="10" fontId="50" fillId="0" borderId="0" xfId="0" applyNumberFormat="1" applyFont="1"/>
    <xf numFmtId="3" fontId="114" fillId="0" borderId="0" xfId="0" applyNumberFormat="1" applyFont="1"/>
    <xf numFmtId="2" fontId="50" fillId="0" borderId="0" xfId="0" applyNumberFormat="1" applyFont="1"/>
    <xf numFmtId="10" fontId="116" fillId="0" borderId="0" xfId="0" applyNumberFormat="1" applyFont="1" applyAlignment="1">
      <alignment horizontal="center" vertical="center"/>
    </xf>
    <xf numFmtId="173" fontId="117" fillId="0" borderId="0" xfId="0" applyNumberFormat="1" applyFont="1"/>
    <xf numFmtId="0" fontId="85" fillId="0" borderId="0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178" fontId="50" fillId="0" borderId="0" xfId="0" applyNumberFormat="1" applyFont="1" applyAlignment="1">
      <alignment horizontal="center"/>
    </xf>
    <xf numFmtId="178" fontId="85" fillId="0" borderId="0" xfId="0" applyNumberFormat="1" applyFont="1" applyAlignment="1">
      <alignment horizontal="center"/>
    </xf>
    <xf numFmtId="17" fontId="50" fillId="0" borderId="0" xfId="0" applyNumberFormat="1" applyFont="1"/>
    <xf numFmtId="3" fontId="46" fillId="32" borderId="20" xfId="154" applyNumberFormat="1" applyFont="1" applyFill="1" applyBorder="1" applyAlignment="1">
      <alignment horizontal="right" indent="1"/>
    </xf>
    <xf numFmtId="3" fontId="46" fillId="32" borderId="14" xfId="154" applyNumberFormat="1" applyFont="1" applyFill="1" applyBorder="1" applyAlignment="1">
      <alignment horizontal="right" indent="1"/>
    </xf>
    <xf numFmtId="3" fontId="47" fillId="32" borderId="25" xfId="154" applyNumberFormat="1" applyFont="1" applyFill="1" applyBorder="1" applyAlignment="1">
      <alignment horizontal="right" indent="1"/>
    </xf>
    <xf numFmtId="3" fontId="46" fillId="32" borderId="13" xfId="154" applyNumberFormat="1" applyFont="1" applyFill="1" applyBorder="1" applyAlignment="1">
      <alignment horizontal="right" indent="1"/>
    </xf>
    <xf numFmtId="3" fontId="46" fillId="32" borderId="22" xfId="154" applyNumberFormat="1" applyFont="1" applyFill="1" applyBorder="1" applyAlignment="1">
      <alignment horizontal="right" indent="1"/>
    </xf>
    <xf numFmtId="3" fontId="46" fillId="32" borderId="27" xfId="154" applyNumberFormat="1" applyFont="1" applyFill="1" applyBorder="1" applyAlignment="1">
      <alignment horizontal="right" indent="1"/>
    </xf>
    <xf numFmtId="3" fontId="47" fillId="32" borderId="24" xfId="154" applyNumberFormat="1" applyFont="1" applyFill="1" applyBorder="1" applyAlignment="1">
      <alignment horizontal="right" indent="1"/>
    </xf>
    <xf numFmtId="3" fontId="46" fillId="32" borderId="12" xfId="154" applyNumberFormat="1" applyFont="1" applyFill="1" applyBorder="1" applyAlignment="1">
      <alignment horizontal="right" indent="1"/>
    </xf>
    <xf numFmtId="3" fontId="46" fillId="32" borderId="21" xfId="154" applyNumberFormat="1" applyFont="1" applyFill="1" applyBorder="1" applyAlignment="1">
      <alignment horizontal="right" indent="1"/>
    </xf>
    <xf numFmtId="3" fontId="46" fillId="32" borderId="0" xfId="154" applyNumberFormat="1" applyFont="1" applyFill="1" applyBorder="1" applyAlignment="1">
      <alignment horizontal="right" indent="1"/>
    </xf>
    <xf numFmtId="3" fontId="47" fillId="32" borderId="23" xfId="154" applyNumberFormat="1" applyFont="1" applyFill="1" applyBorder="1" applyAlignment="1">
      <alignment horizontal="right" indent="1"/>
    </xf>
    <xf numFmtId="3" fontId="46" fillId="32" borderId="9" xfId="154" applyNumberFormat="1" applyFont="1" applyFill="1" applyBorder="1" applyAlignment="1">
      <alignment horizontal="right" indent="1"/>
    </xf>
    <xf numFmtId="3" fontId="46" fillId="0" borderId="33" xfId="154" applyNumberFormat="1" applyFont="1" applyFill="1" applyBorder="1" applyAlignment="1">
      <alignment horizontal="right" indent="1"/>
    </xf>
    <xf numFmtId="3" fontId="46" fillId="0" borderId="34" xfId="154" applyNumberFormat="1" applyFont="1" applyFill="1" applyBorder="1" applyAlignment="1">
      <alignment horizontal="right" indent="1"/>
    </xf>
    <xf numFmtId="3" fontId="47" fillId="0" borderId="32" xfId="154" applyNumberFormat="1" applyFont="1" applyFill="1" applyBorder="1" applyAlignment="1">
      <alignment horizontal="right" indent="1"/>
    </xf>
    <xf numFmtId="3" fontId="46" fillId="0" borderId="11" xfId="154" applyNumberFormat="1" applyFont="1" applyFill="1" applyBorder="1" applyAlignment="1">
      <alignment horizontal="right" indent="1"/>
    </xf>
    <xf numFmtId="3" fontId="46" fillId="33" borderId="20" xfId="154" applyNumberFormat="1" applyFont="1" applyFill="1" applyBorder="1" applyAlignment="1">
      <alignment horizontal="right" indent="1"/>
    </xf>
    <xf numFmtId="3" fontId="46" fillId="33" borderId="14" xfId="154" applyNumberFormat="1" applyFont="1" applyFill="1" applyBorder="1" applyAlignment="1">
      <alignment horizontal="right" indent="1"/>
    </xf>
    <xf numFmtId="3" fontId="47" fillId="33" borderId="25" xfId="154" applyNumberFormat="1" applyFont="1" applyFill="1" applyBorder="1" applyAlignment="1">
      <alignment horizontal="right" indent="1"/>
    </xf>
    <xf numFmtId="3" fontId="46" fillId="33" borderId="13" xfId="154" applyNumberFormat="1" applyFont="1" applyFill="1" applyBorder="1" applyAlignment="1">
      <alignment horizontal="right" indent="1"/>
    </xf>
    <xf numFmtId="3" fontId="47" fillId="32" borderId="20" xfId="154" applyNumberFormat="1" applyFont="1" applyFill="1" applyBorder="1" applyAlignment="1">
      <alignment horizontal="right" indent="1"/>
    </xf>
    <xf numFmtId="3" fontId="47" fillId="32" borderId="14" xfId="154" applyNumberFormat="1" applyFont="1" applyFill="1" applyBorder="1" applyAlignment="1">
      <alignment horizontal="right" indent="1"/>
    </xf>
    <xf numFmtId="3" fontId="47" fillId="32" borderId="13" xfId="154" applyNumberFormat="1" applyFont="1" applyFill="1" applyBorder="1" applyAlignment="1">
      <alignment horizontal="right" indent="1"/>
    </xf>
    <xf numFmtId="3" fontId="46" fillId="33" borderId="33" xfId="154" applyNumberFormat="1" applyFont="1" applyFill="1" applyBorder="1" applyAlignment="1">
      <alignment horizontal="right" indent="1"/>
    </xf>
    <xf numFmtId="3" fontId="46" fillId="33" borderId="34" xfId="154" applyNumberFormat="1" applyFont="1" applyFill="1" applyBorder="1" applyAlignment="1">
      <alignment horizontal="right" indent="1"/>
    </xf>
    <xf numFmtId="3" fontId="47" fillId="33" borderId="32" xfId="154" applyNumberFormat="1" applyFont="1" applyFill="1" applyBorder="1" applyAlignment="1">
      <alignment horizontal="right" indent="1"/>
    </xf>
    <xf numFmtId="3" fontId="46" fillId="33" borderId="11" xfId="154" applyNumberFormat="1" applyFont="1" applyFill="1" applyBorder="1" applyAlignment="1">
      <alignment horizontal="right" indent="1"/>
    </xf>
    <xf numFmtId="3" fontId="46" fillId="0" borderId="20" xfId="154" applyNumberFormat="1" applyFont="1" applyFill="1" applyBorder="1" applyAlignment="1">
      <alignment horizontal="right" indent="1"/>
    </xf>
    <xf numFmtId="3" fontId="46" fillId="0" borderId="14" xfId="154" applyNumberFormat="1" applyFont="1" applyFill="1" applyBorder="1" applyAlignment="1">
      <alignment horizontal="right" indent="1"/>
    </xf>
    <xf numFmtId="3" fontId="46" fillId="0" borderId="25" xfId="154" applyNumberFormat="1" applyFont="1" applyFill="1" applyBorder="1" applyAlignment="1">
      <alignment horizontal="right" indent="1"/>
    </xf>
    <xf numFmtId="3" fontId="46" fillId="0" borderId="13" xfId="154" applyNumberFormat="1" applyFont="1" applyFill="1" applyBorder="1" applyAlignment="1">
      <alignment horizontal="right" indent="1"/>
    </xf>
    <xf numFmtId="3" fontId="47" fillId="45" borderId="20" xfId="154" applyNumberFormat="1" applyFont="1" applyFill="1" applyBorder="1" applyAlignment="1">
      <alignment horizontal="right" indent="1"/>
    </xf>
    <xf numFmtId="3" fontId="47" fillId="45" borderId="14" xfId="154" applyNumberFormat="1" applyFont="1" applyFill="1" applyBorder="1" applyAlignment="1">
      <alignment horizontal="right" indent="1"/>
    </xf>
    <xf numFmtId="3" fontId="47" fillId="45" borderId="25" xfId="154" applyNumberFormat="1" applyFont="1" applyFill="1" applyBorder="1" applyAlignment="1">
      <alignment horizontal="right" indent="1"/>
    </xf>
    <xf numFmtId="3" fontId="47" fillId="45" borderId="13" xfId="154" applyNumberFormat="1" applyFont="1" applyFill="1" applyBorder="1" applyAlignment="1">
      <alignment horizontal="right" indent="1"/>
    </xf>
    <xf numFmtId="3" fontId="46" fillId="0" borderId="32" xfId="154" applyNumberFormat="1" applyFont="1" applyFill="1" applyBorder="1" applyAlignment="1">
      <alignment horizontal="right" indent="1"/>
    </xf>
    <xf numFmtId="3" fontId="46" fillId="0" borderId="21" xfId="154" applyNumberFormat="1" applyFont="1" applyFill="1" applyBorder="1" applyAlignment="1">
      <alignment horizontal="right" indent="1"/>
    </xf>
    <xf numFmtId="3" fontId="46" fillId="0" borderId="0" xfId="154" applyNumberFormat="1" applyFont="1" applyFill="1" applyBorder="1" applyAlignment="1">
      <alignment horizontal="right" indent="1"/>
    </xf>
    <xf numFmtId="3" fontId="46" fillId="0" borderId="9" xfId="154" applyNumberFormat="1" applyFont="1" applyFill="1" applyBorder="1" applyAlignment="1">
      <alignment horizontal="right" indent="1"/>
    </xf>
    <xf numFmtId="0" fontId="94" fillId="26" borderId="0" xfId="131" applyFont="1" applyFill="1" applyBorder="1" applyAlignment="1">
      <alignment horizontal="center" wrapText="1" readingOrder="1"/>
    </xf>
    <xf numFmtId="17" fontId="57" fillId="0" borderId="25" xfId="131" applyNumberFormat="1" applyFont="1" applyFill="1" applyBorder="1" applyAlignment="1">
      <alignment horizontal="center"/>
    </xf>
    <xf numFmtId="17" fontId="57" fillId="0" borderId="24" xfId="131" applyNumberFormat="1" applyFont="1" applyFill="1" applyBorder="1" applyAlignment="1">
      <alignment horizontal="center"/>
    </xf>
    <xf numFmtId="17" fontId="92" fillId="45" borderId="25" xfId="131" applyNumberFormat="1" applyFont="1" applyFill="1" applyBorder="1" applyAlignment="1">
      <alignment horizontal="center"/>
    </xf>
    <xf numFmtId="0" fontId="93" fillId="0" borderId="0" xfId="131" applyFont="1" applyAlignment="1">
      <alignment horizontal="center"/>
    </xf>
    <xf numFmtId="10" fontId="57" fillId="0" borderId="0" xfId="131" applyNumberFormat="1" applyFont="1" applyAlignment="1">
      <alignment horizontal="center"/>
    </xf>
    <xf numFmtId="0" fontId="47" fillId="0" borderId="0" xfId="143" applyFont="1" applyAlignment="1">
      <alignment vertical="center"/>
    </xf>
    <xf numFmtId="0" fontId="47" fillId="0" borderId="0" xfId="143" applyFont="1" applyBorder="1" applyAlignment="1">
      <alignment horizontal="center" vertical="center"/>
    </xf>
    <xf numFmtId="3" fontId="46" fillId="25" borderId="14" xfId="143" applyNumberFormat="1" applyFont="1" applyFill="1" applyBorder="1" applyAlignment="1">
      <alignment horizontal="center" vertical="center"/>
    </xf>
    <xf numFmtId="3" fontId="47" fillId="25" borderId="14" xfId="143" applyNumberFormat="1" applyFont="1" applyFill="1" applyBorder="1" applyAlignment="1">
      <alignment horizontal="center" vertical="center"/>
    </xf>
    <xf numFmtId="3" fontId="47" fillId="0" borderId="34" xfId="143" applyNumberFormat="1" applyFont="1" applyBorder="1" applyAlignment="1">
      <alignment horizontal="center" vertical="center"/>
    </xf>
    <xf numFmtId="0" fontId="47" fillId="0" borderId="0" xfId="143" applyFont="1" applyAlignment="1"/>
    <xf numFmtId="0" fontId="46" fillId="0" borderId="0" xfId="143" applyFont="1" applyBorder="1" applyAlignment="1">
      <alignment horizontal="right"/>
    </xf>
    <xf numFmtId="16" fontId="46" fillId="0" borderId="0" xfId="143" applyNumberFormat="1" applyFont="1" applyBorder="1" applyAlignment="1">
      <alignment horizontal="center" wrapText="1"/>
    </xf>
    <xf numFmtId="0" fontId="47" fillId="0" borderId="0" xfId="143" applyFont="1" applyBorder="1" applyAlignment="1"/>
    <xf numFmtId="0" fontId="46" fillId="0" borderId="0" xfId="143" applyFont="1" applyBorder="1" applyAlignment="1">
      <alignment horizontal="center"/>
    </xf>
    <xf numFmtId="0" fontId="46" fillId="0" borderId="0" xfId="143" applyFont="1" applyBorder="1" applyAlignment="1">
      <alignment horizontal="center" vertical="center"/>
    </xf>
    <xf numFmtId="173" fontId="47" fillId="0" borderId="0" xfId="143" applyNumberFormat="1" applyFont="1" applyBorder="1" applyAlignment="1">
      <alignment horizontal="center"/>
    </xf>
    <xf numFmtId="3" fontId="46" fillId="0" borderId="0" xfId="0" applyNumberFormat="1" applyFont="1" applyBorder="1" applyAlignment="1">
      <alignment horizontal="right" vertical="center" wrapText="1"/>
    </xf>
    <xf numFmtId="3" fontId="47" fillId="0" borderId="0" xfId="143" applyNumberFormat="1" applyFont="1" applyBorder="1"/>
    <xf numFmtId="0" fontId="46" fillId="0" borderId="0" xfId="143" applyFont="1" applyBorder="1" applyAlignment="1"/>
    <xf numFmtId="3" fontId="47" fillId="0" borderId="0" xfId="143" applyNumberFormat="1" applyFont="1" applyBorder="1" applyAlignment="1"/>
    <xf numFmtId="3" fontId="47" fillId="0" borderId="0" xfId="0" applyNumberFormat="1" applyFont="1" applyBorder="1" applyAlignment="1">
      <alignment horizontal="right" vertical="center" wrapText="1"/>
    </xf>
    <xf numFmtId="3" fontId="89" fillId="0" borderId="0" xfId="0" applyNumberFormat="1" applyFont="1" applyBorder="1" applyAlignment="1">
      <alignment horizontal="right" vertical="center" wrapText="1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Border="1" applyAlignment="1">
      <alignment vertical="center"/>
    </xf>
    <xf numFmtId="0" fontId="47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81" fillId="0" borderId="21" xfId="0" applyFont="1" applyBorder="1" applyAlignment="1">
      <alignment horizontal="center" vertical="center" wrapText="1"/>
    </xf>
    <xf numFmtId="3" fontId="62" fillId="0" borderId="0" xfId="0" applyNumberFormat="1" applyFont="1" applyBorder="1" applyAlignment="1">
      <alignment horizontal="center" vertical="center"/>
    </xf>
    <xf numFmtId="3" fontId="62" fillId="0" borderId="12" xfId="0" applyNumberFormat="1" applyFont="1" applyBorder="1" applyAlignment="1">
      <alignment horizontal="center" vertical="center"/>
    </xf>
    <xf numFmtId="3" fontId="111" fillId="32" borderId="33" xfId="0" applyNumberFormat="1" applyFont="1" applyFill="1" applyBorder="1" applyAlignment="1">
      <alignment horizontal="center" wrapText="1"/>
    </xf>
    <xf numFmtId="173" fontId="81" fillId="32" borderId="34" xfId="0" applyNumberFormat="1" applyFont="1" applyFill="1" applyBorder="1" applyAlignment="1">
      <alignment horizontal="right"/>
    </xf>
    <xf numFmtId="173" fontId="81" fillId="32" borderId="14" xfId="0" applyNumberFormat="1" applyFont="1" applyFill="1" applyBorder="1" applyAlignment="1">
      <alignment horizontal="right"/>
    </xf>
    <xf numFmtId="173" fontId="62" fillId="32" borderId="13" xfId="0" applyNumberFormat="1" applyFont="1" applyFill="1" applyBorder="1" applyAlignment="1">
      <alignment horizontal="center"/>
    </xf>
    <xf numFmtId="0" fontId="47" fillId="0" borderId="10" xfId="0" applyFont="1" applyBorder="1" applyAlignment="1"/>
    <xf numFmtId="173" fontId="46" fillId="32" borderId="14" xfId="0" applyNumberFormat="1" applyFont="1" applyFill="1" applyBorder="1" applyAlignment="1">
      <alignment horizontal="right"/>
    </xf>
    <xf numFmtId="173" fontId="47" fillId="32" borderId="13" xfId="0" applyNumberFormat="1" applyFont="1" applyFill="1" applyBorder="1" applyAlignment="1">
      <alignment horizontal="center"/>
    </xf>
    <xf numFmtId="0" fontId="47" fillId="0" borderId="31" xfId="0" applyFont="1" applyBorder="1" applyAlignment="1"/>
    <xf numFmtId="173" fontId="46" fillId="32" borderId="13" xfId="0" applyNumberFormat="1" applyFont="1" applyFill="1" applyBorder="1" applyAlignment="1">
      <alignment horizontal="center"/>
    </xf>
    <xf numFmtId="0" fontId="47" fillId="0" borderId="30" xfId="0" applyFont="1" applyBorder="1" applyAlignment="1"/>
    <xf numFmtId="3" fontId="46" fillId="32" borderId="14" xfId="0" applyNumberFormat="1" applyFont="1" applyFill="1" applyBorder="1" applyAlignment="1">
      <alignment horizontal="center"/>
    </xf>
    <xf numFmtId="3" fontId="47" fillId="32" borderId="13" xfId="0" applyNumberFormat="1" applyFont="1" applyFill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118" fillId="0" borderId="0" xfId="0" applyFont="1" applyBorder="1" applyAlignment="1"/>
    <xf numFmtId="0" fontId="99" fillId="0" borderId="0" xfId="0" applyFont="1" applyBorder="1" applyAlignment="1"/>
    <xf numFmtId="173" fontId="46" fillId="32" borderId="14" xfId="0" applyNumberFormat="1" applyFont="1" applyFill="1" applyBorder="1" applyAlignment="1">
      <alignment horizontal="center"/>
    </xf>
    <xf numFmtId="173" fontId="46" fillId="32" borderId="34" xfId="0" applyNumberFormat="1" applyFont="1" applyFill="1" applyBorder="1" applyAlignment="1">
      <alignment horizontal="right"/>
    </xf>
    <xf numFmtId="173" fontId="46" fillId="32" borderId="34" xfId="0" applyNumberFormat="1" applyFont="1" applyFill="1" applyBorder="1" applyAlignment="1">
      <alignment horizontal="center"/>
    </xf>
    <xf numFmtId="173" fontId="47" fillId="32" borderId="11" xfId="0" applyNumberFormat="1" applyFont="1" applyFill="1" applyBorder="1" applyAlignment="1">
      <alignment horizontal="center"/>
    </xf>
    <xf numFmtId="49" fontId="46" fillId="32" borderId="14" xfId="0" applyNumberFormat="1" applyFont="1" applyFill="1" applyBorder="1" applyAlignment="1">
      <alignment horizontal="center"/>
    </xf>
    <xf numFmtId="173" fontId="46" fillId="0" borderId="34" xfId="0" applyNumberFormat="1" applyFont="1" applyBorder="1" applyAlignment="1">
      <alignment horizontal="right"/>
    </xf>
    <xf numFmtId="173" fontId="46" fillId="24" borderId="34" xfId="0" applyNumberFormat="1" applyFont="1" applyFill="1" applyBorder="1" applyAlignment="1">
      <alignment horizontal="center"/>
    </xf>
    <xf numFmtId="3" fontId="47" fillId="28" borderId="11" xfId="0" applyNumberFormat="1" applyFont="1" applyFill="1" applyBorder="1" applyAlignment="1">
      <alignment horizontal="center"/>
    </xf>
    <xf numFmtId="173" fontId="47" fillId="32" borderId="14" xfId="0" applyNumberFormat="1" applyFont="1" applyFill="1" applyBorder="1" applyAlignment="1">
      <alignment horizontal="right"/>
    </xf>
    <xf numFmtId="49" fontId="47" fillId="32" borderId="14" xfId="0" applyNumberFormat="1" applyFont="1" applyFill="1" applyBorder="1" applyAlignment="1">
      <alignment horizontal="center"/>
    </xf>
    <xf numFmtId="3" fontId="47" fillId="44" borderId="13" xfId="0" applyNumberFormat="1" applyFont="1" applyFill="1" applyBorder="1" applyAlignment="1">
      <alignment horizontal="center"/>
    </xf>
    <xf numFmtId="49" fontId="46" fillId="24" borderId="34" xfId="0" applyNumberFormat="1" applyFont="1" applyFill="1" applyBorder="1" applyAlignment="1">
      <alignment horizontal="center"/>
    </xf>
    <xf numFmtId="173" fontId="46" fillId="0" borderId="0" xfId="0" applyNumberFormat="1" applyFont="1" applyBorder="1" applyAlignment="1">
      <alignment horizontal="right"/>
    </xf>
    <xf numFmtId="49" fontId="46" fillId="24" borderId="0" xfId="0" applyNumberFormat="1" applyFont="1" applyFill="1" applyBorder="1" applyAlignment="1">
      <alignment horizontal="center"/>
    </xf>
    <xf numFmtId="3" fontId="47" fillId="28" borderId="9" xfId="0" applyNumberFormat="1" applyFont="1" applyFill="1" applyBorder="1" applyAlignment="1">
      <alignment horizontal="center"/>
    </xf>
    <xf numFmtId="173" fontId="46" fillId="0" borderId="14" xfId="0" applyNumberFormat="1" applyFont="1" applyFill="1" applyBorder="1" applyAlignment="1">
      <alignment horizontal="right"/>
    </xf>
    <xf numFmtId="49" fontId="46" fillId="0" borderId="14" xfId="0" applyNumberFormat="1" applyFont="1" applyFill="1" applyBorder="1" applyAlignment="1">
      <alignment horizontal="center"/>
    </xf>
    <xf numFmtId="173" fontId="46" fillId="0" borderId="13" xfId="0" applyNumberFormat="1" applyFont="1" applyFill="1" applyBorder="1" applyAlignment="1">
      <alignment horizontal="center"/>
    </xf>
    <xf numFmtId="173" fontId="46" fillId="0" borderId="14" xfId="0" applyNumberFormat="1" applyFont="1" applyFill="1" applyBorder="1" applyAlignment="1">
      <alignment horizontal="center"/>
    </xf>
    <xf numFmtId="173" fontId="47" fillId="45" borderId="27" xfId="0" applyNumberFormat="1" applyFont="1" applyFill="1" applyBorder="1" applyAlignment="1">
      <alignment horizontal="right"/>
    </xf>
    <xf numFmtId="49" fontId="47" fillId="45" borderId="27" xfId="0" applyNumberFormat="1" applyFont="1" applyFill="1" applyBorder="1" applyAlignment="1">
      <alignment horizontal="center"/>
    </xf>
    <xf numFmtId="173" fontId="47" fillId="45" borderId="12" xfId="0" applyNumberFormat="1" applyFont="1" applyFill="1" applyBorder="1" applyAlignment="1">
      <alignment horizontal="center"/>
    </xf>
    <xf numFmtId="173" fontId="46" fillId="0" borderId="27" xfId="0" applyNumberFormat="1" applyFont="1" applyFill="1" applyBorder="1" applyAlignment="1">
      <alignment horizontal="right"/>
    </xf>
    <xf numFmtId="49" fontId="46" fillId="0" borderId="27" xfId="0" applyNumberFormat="1" applyFont="1" applyFill="1" applyBorder="1" applyAlignment="1">
      <alignment horizontal="center"/>
    </xf>
    <xf numFmtId="173" fontId="46" fillId="0" borderId="12" xfId="0" applyNumberFormat="1" applyFont="1" applyFill="1" applyBorder="1" applyAlignment="1">
      <alignment horizontal="center"/>
    </xf>
    <xf numFmtId="3" fontId="54" fillId="45" borderId="20" xfId="0" applyNumberFormat="1" applyFont="1" applyFill="1" applyBorder="1" applyAlignment="1">
      <alignment horizontal="center" wrapText="1"/>
    </xf>
    <xf numFmtId="173" fontId="46" fillId="0" borderId="34" xfId="0" applyNumberFormat="1" applyFont="1" applyFill="1" applyBorder="1" applyAlignment="1">
      <alignment horizontal="right"/>
    </xf>
    <xf numFmtId="49" fontId="46" fillId="0" borderId="34" xfId="0" applyNumberFormat="1" applyFont="1" applyFill="1" applyBorder="1" applyAlignment="1">
      <alignment horizontal="center"/>
    </xf>
    <xf numFmtId="3" fontId="46" fillId="0" borderId="11" xfId="0" applyNumberFormat="1" applyFont="1" applyFill="1" applyBorder="1" applyAlignment="1">
      <alignment horizontal="center"/>
    </xf>
    <xf numFmtId="173" fontId="46" fillId="0" borderId="14" xfId="0" quotePrefix="1" applyNumberFormat="1" applyFont="1" applyFill="1" applyBorder="1" applyAlignment="1">
      <alignment horizontal="center"/>
    </xf>
    <xf numFmtId="3" fontId="47" fillId="45" borderId="27" xfId="0" applyNumberFormat="1" applyFont="1" applyFill="1" applyBorder="1" applyAlignment="1">
      <alignment horizontal="right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 vertical="center"/>
    </xf>
    <xf numFmtId="10" fontId="47" fillId="0" borderId="0" xfId="0" applyNumberFormat="1" applyFont="1"/>
    <xf numFmtId="173" fontId="47" fillId="0" borderId="0" xfId="0" applyNumberFormat="1" applyFont="1"/>
    <xf numFmtId="173" fontId="62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3" fillId="0" borderId="0" xfId="122" applyFont="1"/>
    <xf numFmtId="0" fontId="47" fillId="0" borderId="0" xfId="122" applyFont="1" applyAlignment="1">
      <alignment horizontal="right"/>
    </xf>
    <xf numFmtId="3" fontId="47" fillId="0" borderId="0" xfId="0" applyNumberFormat="1" applyFont="1"/>
    <xf numFmtId="3" fontId="79" fillId="0" borderId="0" xfId="0" applyNumberFormat="1" applyFont="1" applyAlignment="1">
      <alignment horizontal="center"/>
    </xf>
    <xf numFmtId="180" fontId="47" fillId="0" borderId="0" xfId="0" applyNumberFormat="1" applyFont="1" applyAlignment="1">
      <alignment horizontal="left"/>
    </xf>
    <xf numFmtId="176" fontId="47" fillId="0" borderId="0" xfId="0" applyNumberFormat="1" applyFont="1"/>
    <xf numFmtId="49" fontId="50" fillId="0" borderId="0" xfId="0" applyNumberFormat="1" applyFont="1"/>
    <xf numFmtId="171" fontId="46" fillId="0" borderId="0" xfId="0" applyNumberFormat="1" applyFont="1"/>
    <xf numFmtId="0" fontId="46" fillId="0" borderId="0" xfId="0" applyFont="1" applyBorder="1"/>
    <xf numFmtId="0" fontId="85" fillId="23" borderId="0" xfId="0" applyFont="1" applyFill="1" applyBorder="1" applyAlignment="1">
      <alignment horizontal="center"/>
    </xf>
    <xf numFmtId="49" fontId="85" fillId="23" borderId="0" xfId="0" applyNumberFormat="1" applyFont="1" applyFill="1" applyBorder="1"/>
    <xf numFmtId="0" fontId="85" fillId="23" borderId="0" xfId="0" applyFont="1" applyFill="1" applyBorder="1" applyAlignment="1">
      <alignment horizontal="centerContinuous"/>
    </xf>
    <xf numFmtId="0" fontId="85" fillId="29" borderId="33" xfId="0" applyFont="1" applyFill="1" applyBorder="1" applyAlignment="1">
      <alignment horizontal="centerContinuous" vertical="center" wrapText="1"/>
    </xf>
    <xf numFmtId="0" fontId="85" fillId="29" borderId="11" xfId="0" applyFont="1" applyFill="1" applyBorder="1" applyAlignment="1">
      <alignment horizontal="centerContinuous" vertical="center" wrapText="1"/>
    </xf>
    <xf numFmtId="0" fontId="85" fillId="29" borderId="20" xfId="0" applyFont="1" applyFill="1" applyBorder="1" applyAlignment="1">
      <alignment horizontal="center" vertical="center"/>
    </xf>
    <xf numFmtId="0" fontId="85" fillId="29" borderId="13" xfId="0" applyFont="1" applyFill="1" applyBorder="1" applyAlignment="1">
      <alignment horizontal="center" vertical="center"/>
    </xf>
    <xf numFmtId="0" fontId="85" fillId="29" borderId="45" xfId="0" applyFont="1" applyFill="1" applyBorder="1" applyAlignment="1">
      <alignment horizontal="center" vertical="center"/>
    </xf>
    <xf numFmtId="0" fontId="85" fillId="29" borderId="46" xfId="0" applyFont="1" applyFill="1" applyBorder="1" applyAlignment="1">
      <alignment horizontal="center" vertical="center"/>
    </xf>
    <xf numFmtId="0" fontId="123" fillId="0" borderId="0" xfId="0" applyFont="1"/>
    <xf numFmtId="180" fontId="82" fillId="31" borderId="24" xfId="0" applyNumberFormat="1" applyFont="1" applyFill="1" applyBorder="1" applyAlignment="1" applyProtection="1">
      <alignment horizontal="center" vertical="center" wrapText="1"/>
    </xf>
    <xf numFmtId="3" fontId="50" fillId="31" borderId="24" xfId="99" applyNumberFormat="1" applyFont="1" applyFill="1" applyBorder="1" applyAlignment="1">
      <alignment horizontal="right" indent="1"/>
    </xf>
    <xf numFmtId="183" fontId="50" fillId="31" borderId="22" xfId="0" applyNumberFormat="1" applyFont="1" applyFill="1" applyBorder="1" applyAlignment="1">
      <alignment horizontal="center" vertical="center" wrapText="1"/>
    </xf>
    <xf numFmtId="184" fontId="50" fillId="31" borderId="12" xfId="0" applyNumberFormat="1" applyFont="1" applyFill="1" applyBorder="1" applyAlignment="1">
      <alignment horizontal="right" indent="1"/>
    </xf>
    <xf numFmtId="183" fontId="50" fillId="31" borderId="22" xfId="0" applyNumberFormat="1" applyFont="1" applyFill="1" applyBorder="1"/>
    <xf numFmtId="180" fontId="50" fillId="31" borderId="24" xfId="0" applyNumberFormat="1" applyFont="1" applyFill="1" applyBorder="1" applyAlignment="1" applyProtection="1">
      <alignment horizontal="center"/>
    </xf>
    <xf numFmtId="3" fontId="50" fillId="31" borderId="25" xfId="99" applyNumberFormat="1" applyFont="1" applyFill="1" applyBorder="1" applyAlignment="1">
      <alignment horizontal="right" indent="1"/>
    </xf>
    <xf numFmtId="3" fontId="62" fillId="0" borderId="0" xfId="0" applyNumberFormat="1" applyFont="1" applyAlignment="1">
      <alignment horizontal="right"/>
    </xf>
    <xf numFmtId="3" fontId="50" fillId="31" borderId="23" xfId="99" applyNumberFormat="1" applyFont="1" applyFill="1" applyBorder="1"/>
    <xf numFmtId="169" fontId="50" fillId="31" borderId="21" xfId="0" applyNumberFormat="1" applyFont="1" applyFill="1" applyBorder="1"/>
    <xf numFmtId="170" fontId="50" fillId="31" borderId="9" xfId="0" applyNumberFormat="1" applyFont="1" applyFill="1" applyBorder="1"/>
    <xf numFmtId="1" fontId="54" fillId="31" borderId="24" xfId="0" applyNumberFormat="1" applyFont="1" applyFill="1" applyBorder="1" applyAlignment="1" applyProtection="1">
      <alignment horizontal="center"/>
    </xf>
    <xf numFmtId="1" fontId="51" fillId="31" borderId="24" xfId="0" applyNumberFormat="1" applyFont="1" applyFill="1" applyBorder="1" applyAlignment="1" applyProtection="1">
      <alignment horizontal="center"/>
    </xf>
    <xf numFmtId="0" fontId="54" fillId="31" borderId="23" xfId="0" applyFont="1" applyFill="1" applyBorder="1" applyAlignment="1">
      <alignment horizontal="center"/>
    </xf>
    <xf numFmtId="0" fontId="81" fillId="0" borderId="0" xfId="0" applyFont="1"/>
    <xf numFmtId="0" fontId="81" fillId="0" borderId="0" xfId="0" applyFont="1" applyBorder="1"/>
    <xf numFmtId="0" fontId="62" fillId="0" borderId="0" xfId="0" applyFont="1"/>
    <xf numFmtId="3" fontId="85" fillId="31" borderId="23" xfId="99" applyNumberFormat="1" applyFont="1" applyFill="1" applyBorder="1" applyAlignment="1">
      <alignment horizontal="right" indent="1"/>
    </xf>
    <xf numFmtId="0" fontId="123" fillId="0" borderId="0" xfId="0" applyFont="1" applyBorder="1"/>
    <xf numFmtId="0" fontId="47" fillId="0" borderId="0" xfId="0" applyFont="1" applyBorder="1"/>
    <xf numFmtId="183" fontId="50" fillId="31" borderId="21" xfId="0" applyNumberFormat="1" applyFont="1" applyFill="1" applyBorder="1"/>
    <xf numFmtId="184" fontId="50" fillId="31" borderId="9" xfId="0" applyNumberFormat="1" applyFont="1" applyFill="1" applyBorder="1" applyAlignment="1">
      <alignment horizontal="right" indent="1"/>
    </xf>
    <xf numFmtId="0" fontId="54" fillId="23" borderId="23" xfId="0" applyFont="1" applyFill="1" applyBorder="1" applyAlignment="1">
      <alignment horizontal="center"/>
    </xf>
    <xf numFmtId="3" fontId="85" fillId="38" borderId="23" xfId="99" applyNumberFormat="1" applyFont="1" applyFill="1" applyBorder="1" applyAlignment="1">
      <alignment horizontal="right" indent="1"/>
    </xf>
    <xf numFmtId="183" fontId="50" fillId="38" borderId="21" xfId="0" applyNumberFormat="1" applyFont="1" applyFill="1" applyBorder="1"/>
    <xf numFmtId="184" fontId="50" fillId="38" borderId="9" xfId="0" applyNumberFormat="1" applyFont="1" applyFill="1" applyBorder="1" applyAlignment="1">
      <alignment horizontal="right" indent="1"/>
    </xf>
    <xf numFmtId="0" fontId="54" fillId="31" borderId="25" xfId="0" applyFont="1" applyFill="1" applyBorder="1" applyAlignment="1">
      <alignment horizontal="center"/>
    </xf>
    <xf numFmtId="1" fontId="54" fillId="31" borderId="25" xfId="0" applyNumberFormat="1" applyFont="1" applyFill="1" applyBorder="1" applyAlignment="1" applyProtection="1">
      <alignment horizontal="center"/>
    </xf>
    <xf numFmtId="3" fontId="85" fillId="31" borderId="24" xfId="99" applyNumberFormat="1" applyFont="1" applyFill="1" applyBorder="1" applyAlignment="1">
      <alignment horizontal="right" indent="1"/>
    </xf>
    <xf numFmtId="183" fontId="85" fillId="31" borderId="22" xfId="0" applyNumberFormat="1" applyFont="1" applyFill="1" applyBorder="1"/>
    <xf numFmtId="184" fontId="85" fillId="31" borderId="12" xfId="0" applyNumberFormat="1" applyFont="1" applyFill="1" applyBorder="1" applyAlignment="1">
      <alignment horizontal="right" indent="1"/>
    </xf>
    <xf numFmtId="176" fontId="50" fillId="0" borderId="25" xfId="0" applyNumberFormat="1" applyFont="1" applyFill="1" applyBorder="1" applyAlignment="1" applyProtection="1">
      <alignment horizontal="center"/>
    </xf>
    <xf numFmtId="3" fontId="50" fillId="0" borderId="25" xfId="99" applyNumberFormat="1" applyFont="1" applyFill="1" applyBorder="1" applyAlignment="1">
      <alignment horizontal="right" indent="1"/>
    </xf>
    <xf numFmtId="183" fontId="50" fillId="0" borderId="20" xfId="0" applyNumberFormat="1" applyFont="1" applyFill="1" applyBorder="1"/>
    <xf numFmtId="184" fontId="50" fillId="0" borderId="13" xfId="0" applyNumberFormat="1" applyFont="1" applyFill="1" applyBorder="1" applyAlignment="1">
      <alignment horizontal="right" indent="1"/>
    </xf>
    <xf numFmtId="3" fontId="50" fillId="0" borderId="24" xfId="99" applyNumberFormat="1" applyFont="1" applyFill="1" applyBorder="1" applyAlignment="1">
      <alignment horizontal="right" indent="1"/>
    </xf>
    <xf numFmtId="183" fontId="50" fillId="0" borderId="22" xfId="0" applyNumberFormat="1" applyFont="1" applyFill="1" applyBorder="1"/>
    <xf numFmtId="184" fontId="50" fillId="0" borderId="12" xfId="0" applyNumberFormat="1" applyFont="1" applyFill="1" applyBorder="1" applyAlignment="1">
      <alignment horizontal="right" indent="1"/>
    </xf>
    <xf numFmtId="3" fontId="85" fillId="45" borderId="24" xfId="99" applyNumberFormat="1" applyFont="1" applyFill="1" applyBorder="1" applyAlignment="1">
      <alignment horizontal="right" indent="1"/>
    </xf>
    <xf numFmtId="183" fontId="85" fillId="45" borderId="22" xfId="0" applyNumberFormat="1" applyFont="1" applyFill="1" applyBorder="1"/>
    <xf numFmtId="184" fontId="85" fillId="45" borderId="12" xfId="0" applyNumberFormat="1" applyFont="1" applyFill="1" applyBorder="1" applyAlignment="1">
      <alignment horizontal="right" indent="1"/>
    </xf>
    <xf numFmtId="0" fontId="54" fillId="45" borderId="23" xfId="0" applyFont="1" applyFill="1" applyBorder="1" applyAlignment="1">
      <alignment horizontal="center"/>
    </xf>
    <xf numFmtId="3" fontId="50" fillId="0" borderId="23" xfId="99" applyNumberFormat="1" applyFont="1" applyFill="1" applyBorder="1" applyAlignment="1">
      <alignment horizontal="right" indent="1"/>
    </xf>
    <xf numFmtId="183" fontId="50" fillId="0" borderId="21" xfId="0" applyNumberFormat="1" applyFont="1" applyFill="1" applyBorder="1"/>
    <xf numFmtId="184" fontId="50" fillId="0" borderId="9" xfId="0" applyNumberFormat="1" applyFont="1" applyFill="1" applyBorder="1" applyAlignment="1">
      <alignment horizontal="right" indent="1"/>
    </xf>
    <xf numFmtId="1" fontId="46" fillId="0" borderId="24" xfId="0" applyNumberFormat="1" applyFont="1" applyFill="1" applyBorder="1" applyAlignment="1" applyProtection="1">
      <alignment horizontal="center"/>
    </xf>
    <xf numFmtId="1" fontId="83" fillId="0" borderId="24" xfId="0" applyNumberFormat="1" applyFont="1" applyFill="1" applyBorder="1" applyAlignment="1" applyProtection="1">
      <alignment horizontal="center"/>
    </xf>
    <xf numFmtId="183" fontId="50" fillId="23" borderId="0" xfId="0" applyNumberFormat="1" applyFont="1" applyFill="1" applyBorder="1"/>
    <xf numFmtId="184" fontId="50" fillId="23" borderId="0" xfId="0" applyNumberFormat="1" applyFont="1" applyFill="1" applyBorder="1" applyAlignment="1">
      <alignment horizontal="right" indent="1"/>
    </xf>
    <xf numFmtId="176" fontId="50" fillId="0" borderId="0" xfId="0" applyNumberFormat="1" applyFont="1" applyAlignment="1">
      <alignment horizontal="center"/>
    </xf>
    <xf numFmtId="0" fontId="46" fillId="0" borderId="0" xfId="0" applyFont="1" applyFill="1" applyBorder="1"/>
    <xf numFmtId="3" fontId="50" fillId="0" borderId="0" xfId="0" applyNumberFormat="1" applyFont="1" applyAlignment="1">
      <alignment horizontal="right"/>
    </xf>
    <xf numFmtId="167" fontId="50" fillId="0" borderId="0" xfId="0" applyNumberFormat="1" applyFont="1"/>
    <xf numFmtId="0" fontId="50" fillId="33" borderId="0" xfId="0" applyFont="1" applyFill="1"/>
    <xf numFmtId="0" fontId="50" fillId="34" borderId="0" xfId="0" applyFont="1" applyFill="1"/>
    <xf numFmtId="0" fontId="50" fillId="33" borderId="0" xfId="0" applyFont="1" applyFill="1" applyBorder="1"/>
    <xf numFmtId="3" fontId="46" fillId="33" borderId="0" xfId="0" applyNumberFormat="1" applyFont="1" applyFill="1" applyAlignment="1">
      <alignment horizontal="right"/>
    </xf>
    <xf numFmtId="0" fontId="46" fillId="24" borderId="27" xfId="0" applyFont="1" applyFill="1" applyBorder="1" applyAlignment="1">
      <alignment horizontal="centerContinuous" vertical="center" wrapText="1"/>
    </xf>
    <xf numFmtId="170" fontId="123" fillId="23" borderId="0" xfId="0" applyNumberFormat="1" applyFont="1" applyFill="1" applyBorder="1"/>
    <xf numFmtId="167" fontId="50" fillId="31" borderId="23" xfId="99" applyFont="1" applyFill="1" applyBorder="1"/>
    <xf numFmtId="167" fontId="81" fillId="0" borderId="0" xfId="0" applyNumberFormat="1" applyFont="1"/>
    <xf numFmtId="169" fontId="123" fillId="23" borderId="0" xfId="0" applyNumberFormat="1" applyFont="1" applyFill="1" applyBorder="1"/>
    <xf numFmtId="170" fontId="123" fillId="0" borderId="0" xfId="0" applyNumberFormat="1" applyFont="1" applyFill="1" applyBorder="1"/>
    <xf numFmtId="0" fontId="81" fillId="0" borderId="0" xfId="0" applyFont="1" applyFill="1"/>
    <xf numFmtId="167" fontId="81" fillId="0" borderId="0" xfId="0" applyNumberFormat="1" applyFont="1" applyFill="1"/>
    <xf numFmtId="167" fontId="124" fillId="0" borderId="0" xfId="0" applyNumberFormat="1" applyFont="1" applyFill="1"/>
    <xf numFmtId="0" fontId="62" fillId="0" borderId="0" xfId="0" applyFont="1" applyFill="1"/>
    <xf numFmtId="167" fontId="123" fillId="0" borderId="0" xfId="0" applyNumberFormat="1" applyFont="1" applyFill="1"/>
    <xf numFmtId="167" fontId="46" fillId="0" borderId="0" xfId="0" applyNumberFormat="1" applyFont="1" applyFill="1" applyBorder="1"/>
    <xf numFmtId="17" fontId="46" fillId="0" borderId="0" xfId="0" applyNumberFormat="1" applyFont="1" applyFill="1"/>
    <xf numFmtId="0" fontId="46" fillId="0" borderId="0" xfId="0" applyFont="1" applyFill="1"/>
    <xf numFmtId="3" fontId="81" fillId="0" borderId="0" xfId="0" applyNumberFormat="1" applyFont="1" applyFill="1"/>
    <xf numFmtId="3" fontId="125" fillId="0" borderId="0" xfId="0" applyNumberFormat="1" applyFont="1" applyFill="1"/>
    <xf numFmtId="2" fontId="123" fillId="0" borderId="0" xfId="0" applyNumberFormat="1" applyFont="1"/>
    <xf numFmtId="3" fontId="125" fillId="0" borderId="0" xfId="0" applyNumberFormat="1" applyFont="1"/>
    <xf numFmtId="181" fontId="50" fillId="31" borderId="9" xfId="0" applyNumberFormat="1" applyFont="1" applyFill="1" applyBorder="1"/>
    <xf numFmtId="167" fontId="123" fillId="0" borderId="0" xfId="0" applyNumberFormat="1" applyFont="1" applyFill="1" applyBorder="1"/>
    <xf numFmtId="3" fontId="125" fillId="0" borderId="0" xfId="0" applyNumberFormat="1" applyFont="1" applyFill="1" applyBorder="1"/>
    <xf numFmtId="2" fontId="123" fillId="0" borderId="0" xfId="0" applyNumberFormat="1" applyFont="1" applyBorder="1"/>
    <xf numFmtId="3" fontId="125" fillId="0" borderId="0" xfId="0" applyNumberFormat="1" applyFont="1" applyBorder="1"/>
    <xf numFmtId="0" fontId="47" fillId="0" borderId="0" xfId="0" applyFont="1" applyFill="1"/>
    <xf numFmtId="3" fontId="62" fillId="0" borderId="0" xfId="0" applyNumberFormat="1" applyFont="1" applyFill="1"/>
    <xf numFmtId="3" fontId="85" fillId="31" borderId="25" xfId="99" applyNumberFormat="1" applyFont="1" applyFill="1" applyBorder="1" applyAlignment="1">
      <alignment horizontal="centerContinuous"/>
    </xf>
    <xf numFmtId="184" fontId="50" fillId="31" borderId="13" xfId="0" applyNumberFormat="1" applyFont="1" applyFill="1" applyBorder="1" applyAlignment="1">
      <alignment horizontal="centerContinuous"/>
    </xf>
    <xf numFmtId="183" fontId="50" fillId="31" borderId="20" xfId="0" applyNumberFormat="1" applyFont="1" applyFill="1" applyBorder="1" applyAlignment="1">
      <alignment horizontal="centerContinuous"/>
    </xf>
    <xf numFmtId="184" fontId="50" fillId="31" borderId="13" xfId="0" applyNumberFormat="1" applyFont="1" applyFill="1" applyBorder="1" applyAlignment="1">
      <alignment horizontal="right" indent="1"/>
    </xf>
    <xf numFmtId="3" fontId="85" fillId="23" borderId="23" xfId="99" applyNumberFormat="1" applyFont="1" applyFill="1" applyBorder="1" applyAlignment="1">
      <alignment horizontal="right" indent="1"/>
    </xf>
    <xf numFmtId="3" fontId="46" fillId="0" borderId="0" xfId="0" applyNumberFormat="1" applyFont="1" applyFill="1"/>
    <xf numFmtId="0" fontId="56" fillId="0" borderId="0" xfId="0" applyFont="1" applyFill="1"/>
    <xf numFmtId="3" fontId="50" fillId="23" borderId="24" xfId="99" applyNumberFormat="1" applyFont="1" applyFill="1" applyBorder="1" applyAlignment="1">
      <alignment horizontal="right" indent="1"/>
    </xf>
    <xf numFmtId="183" fontId="50" fillId="23" borderId="22" xfId="0" applyNumberFormat="1" applyFont="1" applyFill="1" applyBorder="1"/>
    <xf numFmtId="184" fontId="50" fillId="23" borderId="12" xfId="0" applyNumberFormat="1" applyFont="1" applyFill="1" applyBorder="1" applyAlignment="1">
      <alignment horizontal="right" indent="1"/>
    </xf>
    <xf numFmtId="176" fontId="46" fillId="0" borderId="25" xfId="0" applyNumberFormat="1" applyFont="1" applyFill="1" applyBorder="1" applyAlignment="1" applyProtection="1">
      <alignment horizontal="center"/>
    </xf>
    <xf numFmtId="3" fontId="47" fillId="0" borderId="0" xfId="0" applyNumberFormat="1" applyFont="1" applyFill="1"/>
    <xf numFmtId="176" fontId="47" fillId="45" borderId="25" xfId="0" applyNumberFormat="1" applyFont="1" applyFill="1" applyBorder="1" applyAlignment="1" applyProtection="1">
      <alignment horizontal="center"/>
    </xf>
    <xf numFmtId="0" fontId="55" fillId="0" borderId="0" xfId="0" applyFont="1" applyFill="1"/>
    <xf numFmtId="3" fontId="54" fillId="0" borderId="0" xfId="143" applyNumberFormat="1" applyFont="1"/>
    <xf numFmtId="0" fontId="46" fillId="33" borderId="0" xfId="0" applyFont="1" applyFill="1"/>
    <xf numFmtId="0" fontId="126" fillId="0" borderId="0" xfId="0" applyNumberFormat="1" applyFont="1" applyAlignment="1">
      <alignment horizontal="center"/>
    </xf>
    <xf numFmtId="0" fontId="126" fillId="24" borderId="0" xfId="0" applyNumberFormat="1" applyFont="1" applyFill="1" applyAlignment="1">
      <alignment horizontal="center"/>
    </xf>
    <xf numFmtId="3" fontId="126" fillId="0" borderId="0" xfId="0" applyNumberFormat="1" applyFont="1" applyAlignment="1"/>
    <xf numFmtId="3" fontId="85" fillId="0" borderId="0" xfId="0" applyNumberFormat="1" applyFont="1"/>
    <xf numFmtId="3" fontId="126" fillId="24" borderId="0" xfId="0" applyNumberFormat="1" applyFont="1" applyFill="1" applyAlignment="1"/>
    <xf numFmtId="3" fontId="126" fillId="24" borderId="16" xfId="0" applyNumberFormat="1" applyFont="1" applyFill="1" applyBorder="1" applyAlignment="1">
      <alignment horizontal="right"/>
    </xf>
    <xf numFmtId="0" fontId="126" fillId="24" borderId="26" xfId="0" applyNumberFormat="1" applyFont="1" applyFill="1" applyBorder="1" applyAlignment="1">
      <alignment horizontal="center"/>
    </xf>
    <xf numFmtId="3" fontId="126" fillId="24" borderId="44" xfId="0" applyNumberFormat="1" applyFont="1" applyFill="1" applyBorder="1" applyAlignment="1"/>
    <xf numFmtId="180" fontId="82" fillId="46" borderId="24" xfId="0" applyNumberFormat="1" applyFont="1" applyFill="1" applyBorder="1" applyAlignment="1" applyProtection="1">
      <alignment horizontal="center" vertical="center" wrapText="1"/>
    </xf>
    <xf numFmtId="182" fontId="127" fillId="0" borderId="0" xfId="153" applyNumberFormat="1" applyFont="1"/>
    <xf numFmtId="0" fontId="47" fillId="0" borderId="0" xfId="153" applyFont="1"/>
    <xf numFmtId="0" fontId="46" fillId="0" borderId="0" xfId="153" applyFont="1"/>
    <xf numFmtId="0" fontId="46" fillId="24" borderId="0" xfId="153" applyFont="1" applyFill="1" applyBorder="1"/>
    <xf numFmtId="0" fontId="128" fillId="0" borderId="0" xfId="153" applyFont="1"/>
    <xf numFmtId="182" fontId="129" fillId="0" borderId="0" xfId="0" applyNumberFormat="1" applyFont="1" applyAlignment="1"/>
    <xf numFmtId="0" fontId="129" fillId="0" borderId="0" xfId="0" applyNumberFormat="1" applyFont="1" applyAlignment="1"/>
    <xf numFmtId="0" fontId="49" fillId="0" borderId="0" xfId="0" applyNumberFormat="1" applyFont="1" applyAlignment="1"/>
    <xf numFmtId="0" fontId="47" fillId="25" borderId="17" xfId="0" applyNumberFormat="1" applyFont="1" applyFill="1" applyBorder="1" applyAlignment="1">
      <alignment horizontal="center" vertical="center"/>
    </xf>
    <xf numFmtId="0" fontId="47" fillId="25" borderId="29" xfId="0" applyNumberFormat="1" applyFont="1" applyFill="1" applyBorder="1" applyAlignment="1">
      <alignment horizontal="center" vertical="center"/>
    </xf>
    <xf numFmtId="182" fontId="77" fillId="0" borderId="0" xfId="0" applyNumberFormat="1" applyFont="1" applyAlignment="1"/>
    <xf numFmtId="0" fontId="46" fillId="0" borderId="17" xfId="0" applyNumberFormat="1" applyFont="1" applyBorder="1" applyAlignment="1">
      <alignment horizontal="left" vertical="center" wrapText="1" indent="1"/>
    </xf>
    <xf numFmtId="3" fontId="46" fillId="0" borderId="17" xfId="0" applyNumberFormat="1" applyFont="1" applyBorder="1" applyAlignment="1">
      <alignment horizontal="right" vertical="center" indent="1"/>
    </xf>
    <xf numFmtId="10" fontId="46" fillId="0" borderId="29" xfId="0" applyNumberFormat="1" applyFont="1" applyBorder="1" applyAlignment="1">
      <alignment horizontal="right" vertical="center" indent="1"/>
    </xf>
    <xf numFmtId="0" fontId="77" fillId="0" borderId="0" xfId="0" applyNumberFormat="1" applyFont="1" applyAlignment="1"/>
    <xf numFmtId="182" fontId="105" fillId="0" borderId="0" xfId="0" applyNumberFormat="1" applyFont="1" applyAlignment="1">
      <alignment vertical="center"/>
    </xf>
    <xf numFmtId="0" fontId="47" fillId="0" borderId="17" xfId="0" applyNumberFormat="1" applyFont="1" applyBorder="1" applyAlignment="1">
      <alignment horizontal="center" vertical="center"/>
    </xf>
    <xf numFmtId="3" fontId="47" fillId="0" borderId="29" xfId="0" applyNumberFormat="1" applyFont="1" applyBorder="1" applyAlignment="1">
      <alignment horizontal="right" vertical="center" indent="1"/>
    </xf>
    <xf numFmtId="10" fontId="47" fillId="0" borderId="29" xfId="0" applyNumberFormat="1" applyFont="1" applyBorder="1" applyAlignment="1">
      <alignment horizontal="right" vertical="center" indent="1"/>
    </xf>
    <xf numFmtId="0" fontId="105" fillId="0" borderId="0" xfId="0" applyNumberFormat="1" applyFont="1" applyAlignment="1">
      <alignment vertical="center"/>
    </xf>
    <xf numFmtId="0" fontId="47" fillId="36" borderId="0" xfId="153" applyFont="1" applyFill="1"/>
    <xf numFmtId="0" fontId="46" fillId="36" borderId="0" xfId="153" applyFont="1" applyFill="1"/>
    <xf numFmtId="0" fontId="46" fillId="36" borderId="0" xfId="153" applyFont="1" applyFill="1" applyBorder="1"/>
    <xf numFmtId="0" fontId="46" fillId="0" borderId="17" xfId="0" applyNumberFormat="1" applyFont="1" applyBorder="1" applyAlignment="1">
      <alignment horizontal="center" vertical="center" wrapText="1"/>
    </xf>
    <xf numFmtId="4" fontId="46" fillId="0" borderId="29" xfId="0" applyNumberFormat="1" applyFont="1" applyBorder="1" applyAlignment="1">
      <alignment horizontal="right" vertical="center" indent="1"/>
    </xf>
    <xf numFmtId="0" fontId="128" fillId="0" borderId="0" xfId="153" applyFont="1" applyBorder="1"/>
    <xf numFmtId="0" fontId="3" fillId="0" borderId="0" xfId="117" applyFont="1"/>
    <xf numFmtId="0" fontId="3" fillId="0" borderId="0" xfId="117" applyFont="1" applyAlignment="1">
      <alignment horizontal="right"/>
    </xf>
    <xf numFmtId="3" fontId="3" fillId="0" borderId="0" xfId="117" applyNumberFormat="1" applyFont="1"/>
    <xf numFmtId="0" fontId="52" fillId="37" borderId="25" xfId="117" applyFont="1" applyFill="1" applyBorder="1" applyAlignment="1">
      <alignment horizontal="center"/>
    </xf>
    <xf numFmtId="0" fontId="3" fillId="0" borderId="21" xfId="117" applyFont="1" applyBorder="1" applyAlignment="1">
      <alignment horizontal="right" vertical="center"/>
    </xf>
    <xf numFmtId="0" fontId="3" fillId="0" borderId="0" xfId="117" applyFont="1" applyBorder="1" applyAlignment="1">
      <alignment vertical="center"/>
    </xf>
    <xf numFmtId="0" fontId="52" fillId="37" borderId="20" xfId="117" applyFont="1" applyFill="1" applyBorder="1" applyAlignment="1">
      <alignment horizontal="right" vertical="center"/>
    </xf>
    <xf numFmtId="0" fontId="52" fillId="37" borderId="14" xfId="117" applyFont="1" applyFill="1" applyBorder="1" applyAlignment="1">
      <alignment vertical="center"/>
    </xf>
    <xf numFmtId="3" fontId="52" fillId="37" borderId="25" xfId="117" applyNumberFormat="1" applyFont="1" applyFill="1" applyBorder="1" applyAlignment="1">
      <alignment horizontal="right" vertical="center" indent="1"/>
    </xf>
    <xf numFmtId="10" fontId="52" fillId="37" borderId="25" xfId="117" applyNumberFormat="1" applyFont="1" applyFill="1" applyBorder="1" applyAlignment="1">
      <alignment horizontal="right" vertical="center" indent="1"/>
    </xf>
    <xf numFmtId="0" fontId="93" fillId="0" borderId="0" xfId="117" applyFont="1"/>
    <xf numFmtId="0" fontId="52" fillId="0" borderId="0" xfId="117" applyFont="1" applyAlignment="1">
      <alignment horizontal="right"/>
    </xf>
    <xf numFmtId="0" fontId="52" fillId="0" borderId="0" xfId="117" applyFont="1"/>
    <xf numFmtId="3" fontId="52" fillId="0" borderId="0" xfId="117" applyNumberFormat="1" applyFont="1"/>
    <xf numFmtId="0" fontId="85" fillId="0" borderId="0" xfId="143" applyFont="1"/>
    <xf numFmtId="0" fontId="50" fillId="0" borderId="0" xfId="143" applyFont="1"/>
    <xf numFmtId="171" fontId="46" fillId="0" borderId="0" xfId="143" applyNumberFormat="1" applyFont="1"/>
    <xf numFmtId="171" fontId="46" fillId="0" borderId="0" xfId="143" applyNumberFormat="1" applyFont="1" applyBorder="1"/>
    <xf numFmtId="0" fontId="85" fillId="29" borderId="33" xfId="143" applyFont="1" applyFill="1" applyBorder="1" applyAlignment="1">
      <alignment horizontal="centerContinuous" vertical="center" wrapText="1"/>
    </xf>
    <xf numFmtId="0" fontId="85" fillId="29" borderId="11" xfId="143" applyFont="1" applyFill="1" applyBorder="1" applyAlignment="1">
      <alignment horizontal="centerContinuous" vertical="center" wrapText="1"/>
    </xf>
    <xf numFmtId="0" fontId="85" fillId="29" borderId="20" xfId="143" applyFont="1" applyFill="1" applyBorder="1" applyAlignment="1">
      <alignment horizontal="center" vertical="center"/>
    </xf>
    <xf numFmtId="0" fontId="85" fillId="29" borderId="13" xfId="143" applyFont="1" applyFill="1" applyBorder="1" applyAlignment="1">
      <alignment horizontal="center" vertical="center"/>
    </xf>
    <xf numFmtId="0" fontId="85" fillId="29" borderId="45" xfId="143" applyFont="1" applyFill="1" applyBorder="1" applyAlignment="1">
      <alignment horizontal="center" vertical="center"/>
    </xf>
    <xf numFmtId="0" fontId="85" fillId="29" borderId="46" xfId="143" applyFont="1" applyFill="1" applyBorder="1" applyAlignment="1">
      <alignment horizontal="center" vertical="center"/>
    </xf>
    <xf numFmtId="180" fontId="82" fillId="31" borderId="24" xfId="143" applyNumberFormat="1" applyFont="1" applyFill="1" applyBorder="1" applyAlignment="1" applyProtection="1">
      <alignment horizontal="center" vertical="center" wrapText="1"/>
    </xf>
    <xf numFmtId="183" fontId="50" fillId="31" borderId="22" xfId="143" applyNumberFormat="1" applyFont="1" applyFill="1" applyBorder="1"/>
    <xf numFmtId="184" fontId="50" fillId="31" borderId="12" xfId="143" applyNumberFormat="1" applyFont="1" applyFill="1" applyBorder="1" applyAlignment="1">
      <alignment horizontal="right" indent="1"/>
    </xf>
    <xf numFmtId="170" fontId="123" fillId="23" borderId="0" xfId="143" applyNumberFormat="1" applyFont="1" applyFill="1" applyBorder="1"/>
    <xf numFmtId="2" fontId="123" fillId="0" borderId="0" xfId="143" applyNumberFormat="1" applyFont="1"/>
    <xf numFmtId="180" fontId="50" fillId="31" borderId="24" xfId="143" applyNumberFormat="1" applyFont="1" applyFill="1" applyBorder="1" applyAlignment="1" applyProtection="1">
      <alignment horizontal="center"/>
    </xf>
    <xf numFmtId="0" fontId="51" fillId="31" borderId="23" xfId="143" applyFont="1" applyFill="1" applyBorder="1" applyAlignment="1">
      <alignment horizontal="center"/>
    </xf>
    <xf numFmtId="169" fontId="50" fillId="31" borderId="21" xfId="143" applyNumberFormat="1" applyFont="1" applyFill="1" applyBorder="1"/>
    <xf numFmtId="170" fontId="50" fillId="31" borderId="9" xfId="143" applyNumberFormat="1" applyFont="1" applyFill="1" applyBorder="1"/>
    <xf numFmtId="167" fontId="123" fillId="0" borderId="0" xfId="143" applyNumberFormat="1" applyFont="1"/>
    <xf numFmtId="167" fontId="81" fillId="0" borderId="0" xfId="143" applyNumberFormat="1" applyFont="1"/>
    <xf numFmtId="167" fontId="124" fillId="0" borderId="0" xfId="143" applyNumberFormat="1" applyFont="1"/>
    <xf numFmtId="167" fontId="62" fillId="0" borderId="0" xfId="143" applyNumberFormat="1" applyFont="1"/>
    <xf numFmtId="2" fontId="46" fillId="0" borderId="0" xfId="143" applyNumberFormat="1" applyFont="1" applyBorder="1"/>
    <xf numFmtId="17" fontId="123" fillId="0" borderId="0" xfId="143" applyNumberFormat="1" applyFont="1"/>
    <xf numFmtId="3" fontId="81" fillId="0" borderId="0" xfId="143" applyNumberFormat="1" applyFont="1"/>
    <xf numFmtId="3" fontId="125" fillId="0" borderId="0" xfId="143" applyNumberFormat="1" applyFont="1"/>
    <xf numFmtId="0" fontId="123" fillId="0" borderId="0" xfId="143" applyFont="1"/>
    <xf numFmtId="181" fontId="50" fillId="31" borderId="9" xfId="143" applyNumberFormat="1" applyFont="1" applyFill="1" applyBorder="1"/>
    <xf numFmtId="3" fontId="62" fillId="0" borderId="0" xfId="143" applyNumberFormat="1" applyFont="1"/>
    <xf numFmtId="2" fontId="124" fillId="0" borderId="0" xfId="143" applyNumberFormat="1" applyFont="1"/>
    <xf numFmtId="3" fontId="82" fillId="0" borderId="0" xfId="143" applyNumberFormat="1" applyFont="1"/>
    <xf numFmtId="3" fontId="81" fillId="0" borderId="0" xfId="143" applyNumberFormat="1" applyFont="1" applyBorder="1"/>
    <xf numFmtId="2" fontId="123" fillId="0" borderId="0" xfId="143" applyNumberFormat="1" applyFont="1" applyBorder="1"/>
    <xf numFmtId="3" fontId="125" fillId="0" borderId="0" xfId="143" applyNumberFormat="1" applyFont="1" applyBorder="1"/>
    <xf numFmtId="0" fontId="81" fillId="0" borderId="0" xfId="143" applyFont="1" applyBorder="1"/>
    <xf numFmtId="183" fontId="50" fillId="31" borderId="21" xfId="143" applyNumberFormat="1" applyFont="1" applyFill="1" applyBorder="1"/>
    <xf numFmtId="184" fontId="50" fillId="31" borderId="9" xfId="143" applyNumberFormat="1" applyFont="1" applyFill="1" applyBorder="1" applyAlignment="1">
      <alignment horizontal="right" indent="1"/>
    </xf>
    <xf numFmtId="3" fontId="62" fillId="0" borderId="0" xfId="143" applyNumberFormat="1" applyFont="1" applyAlignment="1">
      <alignment horizontal="right"/>
    </xf>
    <xf numFmtId="0" fontId="123" fillId="0" borderId="0" xfId="143" applyFont="1" applyBorder="1"/>
    <xf numFmtId="3" fontId="81" fillId="0" borderId="0" xfId="143" applyNumberFormat="1" applyFont="1" applyAlignment="1">
      <alignment horizontal="right"/>
    </xf>
    <xf numFmtId="170" fontId="130" fillId="23" borderId="0" xfId="143" applyNumberFormat="1" applyFont="1" applyFill="1" applyBorder="1"/>
    <xf numFmtId="0" fontId="54" fillId="23" borderId="23" xfId="143" applyFont="1" applyFill="1" applyBorder="1" applyAlignment="1">
      <alignment horizontal="center"/>
    </xf>
    <xf numFmtId="183" fontId="50" fillId="38" borderId="21" xfId="143" applyNumberFormat="1" applyFont="1" applyFill="1" applyBorder="1"/>
    <xf numFmtId="184" fontId="50" fillId="38" borderId="9" xfId="143" applyNumberFormat="1" applyFont="1" applyFill="1" applyBorder="1" applyAlignment="1">
      <alignment horizontal="right" indent="1"/>
    </xf>
    <xf numFmtId="0" fontId="54" fillId="31" borderId="25" xfId="143" applyFont="1" applyFill="1" applyBorder="1" applyAlignment="1">
      <alignment horizontal="center"/>
    </xf>
    <xf numFmtId="0" fontId="54" fillId="23" borderId="25" xfId="143" applyFont="1" applyFill="1" applyBorder="1" applyAlignment="1">
      <alignment horizontal="center"/>
    </xf>
    <xf numFmtId="3" fontId="50" fillId="32" borderId="24" xfId="99" applyNumberFormat="1" applyFont="1" applyFill="1" applyBorder="1" applyAlignment="1">
      <alignment horizontal="right" indent="1"/>
    </xf>
    <xf numFmtId="183" fontId="50" fillId="32" borderId="22" xfId="143" applyNumberFormat="1" applyFont="1" applyFill="1" applyBorder="1"/>
    <xf numFmtId="184" fontId="50" fillId="32" borderId="12" xfId="143" applyNumberFormat="1" applyFont="1" applyFill="1" applyBorder="1" applyAlignment="1">
      <alignment horizontal="right" indent="1"/>
    </xf>
    <xf numFmtId="183" fontId="85" fillId="31" borderId="22" xfId="143" applyNumberFormat="1" applyFont="1" applyFill="1" applyBorder="1"/>
    <xf numFmtId="184" fontId="85" fillId="31" borderId="12" xfId="143" applyNumberFormat="1" applyFont="1" applyFill="1" applyBorder="1" applyAlignment="1">
      <alignment horizontal="right" indent="1"/>
    </xf>
    <xf numFmtId="1" fontId="46" fillId="0" borderId="25" xfId="143" applyNumberFormat="1" applyFont="1" applyFill="1" applyBorder="1" applyAlignment="1" applyProtection="1">
      <alignment horizontal="center"/>
    </xf>
    <xf numFmtId="183" fontId="50" fillId="0" borderId="20" xfId="143" applyNumberFormat="1" applyFont="1" applyFill="1" applyBorder="1"/>
    <xf numFmtId="184" fontId="50" fillId="0" borderId="13" xfId="143" applyNumberFormat="1" applyFont="1" applyFill="1" applyBorder="1" applyAlignment="1">
      <alignment horizontal="right" indent="1"/>
    </xf>
    <xf numFmtId="183" fontId="50" fillId="0" borderId="22" xfId="143" applyNumberFormat="1" applyFont="1" applyFill="1" applyBorder="1"/>
    <xf numFmtId="184" fontId="50" fillId="0" borderId="12" xfId="143" applyNumberFormat="1" applyFont="1" applyFill="1" applyBorder="1" applyAlignment="1">
      <alignment horizontal="right" indent="1"/>
    </xf>
    <xf numFmtId="183" fontId="85" fillId="45" borderId="22" xfId="143" applyNumberFormat="1" applyFont="1" applyFill="1" applyBorder="1"/>
    <xf numFmtId="184" fontId="85" fillId="45" borderId="12" xfId="143" applyNumberFormat="1" applyFont="1" applyFill="1" applyBorder="1" applyAlignment="1">
      <alignment horizontal="right" indent="1"/>
    </xf>
    <xf numFmtId="183" fontId="50" fillId="0" borderId="21" xfId="143" applyNumberFormat="1" applyFont="1" applyFill="1" applyBorder="1"/>
    <xf numFmtId="184" fontId="50" fillId="0" borderId="9" xfId="143" applyNumberFormat="1" applyFont="1" applyFill="1" applyBorder="1" applyAlignment="1">
      <alignment horizontal="right" indent="1"/>
    </xf>
    <xf numFmtId="1" fontId="47" fillId="45" borderId="24" xfId="143" applyNumberFormat="1" applyFont="1" applyFill="1" applyBorder="1" applyAlignment="1" applyProtection="1">
      <alignment horizontal="center"/>
    </xf>
    <xf numFmtId="1" fontId="46" fillId="0" borderId="24" xfId="143" applyNumberFormat="1" applyFont="1" applyFill="1" applyBorder="1" applyAlignment="1" applyProtection="1">
      <alignment horizontal="center"/>
    </xf>
    <xf numFmtId="49" fontId="50" fillId="0" borderId="0" xfId="143" applyNumberFormat="1" applyFont="1"/>
    <xf numFmtId="183" fontId="50" fillId="0" borderId="34" xfId="143" applyNumberFormat="1" applyFont="1" applyFill="1" applyBorder="1"/>
    <xf numFmtId="184" fontId="50" fillId="0" borderId="34" xfId="143" applyNumberFormat="1" applyFont="1" applyFill="1" applyBorder="1" applyAlignment="1">
      <alignment horizontal="right" indent="1"/>
    </xf>
    <xf numFmtId="169" fontId="50" fillId="0" borderId="0" xfId="143" applyNumberFormat="1" applyFont="1"/>
    <xf numFmtId="180" fontId="50" fillId="0" borderId="0" xfId="143" applyNumberFormat="1" applyFont="1"/>
    <xf numFmtId="167" fontId="50" fillId="0" borderId="0" xfId="143" applyNumberFormat="1" applyFont="1"/>
    <xf numFmtId="0" fontId="46" fillId="33" borderId="0" xfId="143" applyFont="1" applyFill="1"/>
    <xf numFmtId="0" fontId="127" fillId="0" borderId="0" xfId="153" applyFont="1"/>
    <xf numFmtId="3" fontId="77" fillId="0" borderId="0" xfId="0" applyNumberFormat="1" applyFont="1" applyAlignment="1"/>
    <xf numFmtId="0" fontId="127" fillId="0" borderId="0" xfId="153" applyFont="1" applyBorder="1"/>
    <xf numFmtId="0" fontId="46" fillId="0" borderId="43" xfId="0" applyNumberFormat="1" applyFont="1" applyBorder="1" applyAlignment="1">
      <alignment horizontal="left"/>
    </xf>
    <xf numFmtId="0" fontId="46" fillId="0" borderId="0" xfId="153" applyFont="1" applyBorder="1"/>
    <xf numFmtId="3" fontId="85" fillId="23" borderId="0" xfId="0" applyNumberFormat="1" applyFont="1" applyFill="1" applyBorder="1"/>
    <xf numFmtId="167" fontId="123" fillId="0" borderId="0" xfId="0" applyNumberFormat="1" applyFont="1"/>
    <xf numFmtId="167" fontId="124" fillId="0" borderId="0" xfId="0" applyNumberFormat="1" applyFont="1"/>
    <xf numFmtId="167" fontId="62" fillId="0" borderId="0" xfId="0" applyNumberFormat="1" applyFont="1"/>
    <xf numFmtId="167" fontId="46" fillId="0" borderId="0" xfId="0" applyNumberFormat="1" applyFont="1" applyBorder="1"/>
    <xf numFmtId="2" fontId="46" fillId="0" borderId="0" xfId="0" applyNumberFormat="1" applyFont="1" applyBorder="1"/>
    <xf numFmtId="17" fontId="46" fillId="0" borderId="0" xfId="0" applyNumberFormat="1" applyFont="1"/>
    <xf numFmtId="17" fontId="123" fillId="0" borderId="0" xfId="0" applyNumberFormat="1" applyFont="1"/>
    <xf numFmtId="3" fontId="81" fillId="0" borderId="0" xfId="0" applyNumberFormat="1" applyFont="1"/>
    <xf numFmtId="3" fontId="62" fillId="0" borderId="0" xfId="0" applyNumberFormat="1" applyFont="1"/>
    <xf numFmtId="2" fontId="124" fillId="0" borderId="0" xfId="0" applyNumberFormat="1" applyFont="1"/>
    <xf numFmtId="3" fontId="82" fillId="0" borderId="0" xfId="0" applyNumberFormat="1" applyFont="1"/>
    <xf numFmtId="3" fontId="81" fillId="0" borderId="0" xfId="0" applyNumberFormat="1" applyFont="1" applyAlignment="1">
      <alignment horizontal="right"/>
    </xf>
    <xf numFmtId="170" fontId="130" fillId="23" borderId="0" xfId="0" applyNumberFormat="1" applyFont="1" applyFill="1" applyBorder="1"/>
    <xf numFmtId="0" fontId="54" fillId="23" borderId="25" xfId="0" applyFont="1" applyFill="1" applyBorder="1" applyAlignment="1">
      <alignment horizontal="center"/>
    </xf>
    <xf numFmtId="0" fontId="115" fillId="23" borderId="0" xfId="0" applyFont="1" applyFill="1" applyBorder="1" applyAlignment="1">
      <alignment horizontal="centerContinuous"/>
    </xf>
    <xf numFmtId="167" fontId="47" fillId="0" borderId="0" xfId="0" applyNumberFormat="1" applyFont="1" applyBorder="1"/>
    <xf numFmtId="2" fontId="47" fillId="0" borderId="0" xfId="0" applyNumberFormat="1" applyFont="1" applyBorder="1"/>
    <xf numFmtId="167" fontId="46" fillId="0" borderId="0" xfId="0" applyNumberFormat="1" applyFont="1"/>
    <xf numFmtId="3" fontId="85" fillId="23" borderId="25" xfId="99" applyNumberFormat="1" applyFont="1" applyFill="1" applyBorder="1" applyAlignment="1">
      <alignment horizontal="right" indent="1"/>
    </xf>
    <xf numFmtId="183" fontId="50" fillId="38" borderId="20" xfId="0" applyNumberFormat="1" applyFont="1" applyFill="1" applyBorder="1"/>
    <xf numFmtId="184" fontId="50" fillId="38" borderId="13" xfId="0" applyNumberFormat="1" applyFont="1" applyFill="1" applyBorder="1" applyAlignment="1">
      <alignment horizontal="right" indent="1"/>
    </xf>
    <xf numFmtId="3" fontId="70" fillId="0" borderId="24" xfId="99" applyNumberFormat="1" applyFont="1" applyFill="1" applyBorder="1" applyAlignment="1">
      <alignment horizontal="right" indent="1"/>
    </xf>
    <xf numFmtId="179" fontId="46" fillId="0" borderId="0" xfId="143" applyNumberFormat="1" applyFont="1"/>
    <xf numFmtId="0" fontId="131" fillId="0" borderId="0" xfId="143" applyFont="1"/>
    <xf numFmtId="170" fontId="46" fillId="0" borderId="0" xfId="143" applyNumberFormat="1" applyFont="1"/>
    <xf numFmtId="175" fontId="47" fillId="25" borderId="25" xfId="143" applyNumberFormat="1" applyFont="1" applyFill="1" applyBorder="1" applyAlignment="1">
      <alignment horizontal="centerContinuous" vertical="center" wrapText="1"/>
    </xf>
    <xf numFmtId="0" fontId="47" fillId="25" borderId="25" xfId="143" applyFont="1" applyFill="1" applyBorder="1" applyAlignment="1">
      <alignment horizontal="centerContinuous" vertical="center" wrapText="1"/>
    </xf>
    <xf numFmtId="175" fontId="47" fillId="25" borderId="20" xfId="143" applyNumberFormat="1" applyFont="1" applyFill="1" applyBorder="1" applyAlignment="1">
      <alignment horizontal="center" vertical="center" wrapText="1"/>
    </xf>
    <xf numFmtId="172" fontId="47" fillId="25" borderId="13" xfId="143" applyNumberFormat="1" applyFont="1" applyFill="1" applyBorder="1" applyAlignment="1">
      <alignment horizontal="center" vertical="center" wrapText="1"/>
    </xf>
    <xf numFmtId="172" fontId="47" fillId="25" borderId="20" xfId="143" applyNumberFormat="1" applyFont="1" applyFill="1" applyBorder="1" applyAlignment="1">
      <alignment horizontal="center" vertical="center" wrapText="1"/>
    </xf>
    <xf numFmtId="49" fontId="47" fillId="24" borderId="32" xfId="143" applyNumberFormat="1" applyFont="1" applyFill="1" applyBorder="1" applyAlignment="1">
      <alignment horizontal="left" indent="1"/>
    </xf>
    <xf numFmtId="49" fontId="46" fillId="24" borderId="23" xfId="143" applyNumberFormat="1" applyFont="1" applyFill="1" applyBorder="1" applyAlignment="1">
      <alignment horizontal="left" indent="1"/>
    </xf>
    <xf numFmtId="49" fontId="46" fillId="24" borderId="24" xfId="143" applyNumberFormat="1" applyFont="1" applyFill="1" applyBorder="1" applyAlignment="1">
      <alignment horizontal="left" indent="1"/>
    </xf>
    <xf numFmtId="10" fontId="46" fillId="0" borderId="0" xfId="143" applyNumberFormat="1" applyFont="1"/>
    <xf numFmtId="49" fontId="46" fillId="24" borderId="48" xfId="143" applyNumberFormat="1" applyFont="1" applyFill="1" applyBorder="1" applyAlignment="1">
      <alignment horizontal="left" indent="1"/>
    </xf>
    <xf numFmtId="49" fontId="47" fillId="24" borderId="49" xfId="143" applyNumberFormat="1" applyFont="1" applyFill="1" applyBorder="1" applyAlignment="1">
      <alignment horizontal="left" indent="1"/>
    </xf>
    <xf numFmtId="49" fontId="47" fillId="24" borderId="54" xfId="143" applyNumberFormat="1" applyFont="1" applyFill="1" applyBorder="1" applyAlignment="1">
      <alignment horizontal="left" indent="1"/>
    </xf>
    <xf numFmtId="49" fontId="46" fillId="24" borderId="22" xfId="143" applyNumberFormat="1" applyFont="1" applyFill="1" applyBorder="1" applyAlignment="1">
      <alignment horizontal="left" indent="1"/>
    </xf>
    <xf numFmtId="0" fontId="47" fillId="36" borderId="20" xfId="143" applyFont="1" applyFill="1" applyBorder="1" applyAlignment="1">
      <alignment horizontal="center"/>
    </xf>
    <xf numFmtId="179" fontId="47" fillId="0" borderId="32" xfId="143" applyNumberFormat="1" applyFont="1" applyBorder="1" applyAlignment="1">
      <alignment horizontal="right"/>
    </xf>
    <xf numFmtId="179" fontId="47" fillId="0" borderId="21" xfId="143" applyNumberFormat="1" applyFont="1" applyBorder="1" applyAlignment="1">
      <alignment horizontal="right"/>
    </xf>
    <xf numFmtId="10" fontId="47" fillId="0" borderId="9" xfId="143" applyNumberFormat="1" applyFont="1" applyBorder="1" applyAlignment="1">
      <alignment horizontal="right"/>
    </xf>
    <xf numFmtId="179" fontId="46" fillId="0" borderId="23" xfId="143" applyNumberFormat="1" applyFont="1" applyBorder="1" applyAlignment="1">
      <alignment horizontal="right"/>
    </xf>
    <xf numFmtId="179" fontId="46" fillId="0" borderId="21" xfId="143" applyNumberFormat="1" applyFont="1" applyBorder="1" applyAlignment="1">
      <alignment horizontal="right"/>
    </xf>
    <xf numFmtId="10" fontId="46" fillId="0" borderId="9" xfId="143" applyNumberFormat="1" applyFont="1" applyBorder="1" applyAlignment="1">
      <alignment horizontal="right"/>
    </xf>
    <xf numFmtId="10" fontId="46" fillId="0" borderId="12" xfId="143" applyNumberFormat="1" applyFont="1" applyBorder="1" applyAlignment="1">
      <alignment horizontal="right"/>
    </xf>
    <xf numFmtId="179" fontId="47" fillId="0" borderId="33" xfId="143" applyNumberFormat="1" applyFont="1" applyBorder="1" applyAlignment="1">
      <alignment horizontal="right"/>
    </xf>
    <xf numFmtId="10" fontId="47" fillId="0" borderId="11" xfId="143" applyNumberFormat="1" applyFont="1" applyBorder="1" applyAlignment="1">
      <alignment horizontal="right"/>
    </xf>
    <xf numFmtId="179" fontId="46" fillId="0" borderId="48" xfId="143" applyNumberFormat="1" applyFont="1" applyBorder="1" applyAlignment="1">
      <alignment horizontal="right"/>
    </xf>
    <xf numFmtId="179" fontId="47" fillId="0" borderId="49" xfId="143" applyNumberFormat="1" applyFont="1" applyBorder="1" applyAlignment="1">
      <alignment horizontal="right"/>
    </xf>
    <xf numFmtId="179" fontId="47" fillId="0" borderId="50" xfId="143" applyNumberFormat="1" applyFont="1" applyBorder="1" applyAlignment="1">
      <alignment horizontal="right"/>
    </xf>
    <xf numFmtId="10" fontId="47" fillId="0" borderId="51" xfId="143" applyNumberFormat="1" applyFont="1" applyBorder="1" applyAlignment="1">
      <alignment horizontal="right"/>
    </xf>
    <xf numFmtId="179" fontId="46" fillId="0" borderId="52" xfId="143" applyNumberFormat="1" applyFont="1" applyBorder="1" applyAlignment="1">
      <alignment horizontal="right"/>
    </xf>
    <xf numFmtId="10" fontId="46" fillId="0" borderId="53" xfId="143" applyNumberFormat="1" applyFont="1" applyBorder="1" applyAlignment="1">
      <alignment horizontal="right"/>
    </xf>
    <xf numFmtId="179" fontId="47" fillId="0" borderId="54" xfId="143" applyNumberFormat="1" applyFont="1" applyBorder="1" applyAlignment="1">
      <alignment horizontal="right"/>
    </xf>
    <xf numFmtId="179" fontId="47" fillId="0" borderId="52" xfId="143" applyNumberFormat="1" applyFont="1" applyBorder="1" applyAlignment="1">
      <alignment horizontal="right"/>
    </xf>
    <xf numFmtId="10" fontId="47" fillId="0" borderId="53" xfId="143" applyNumberFormat="1" applyFont="1" applyBorder="1" applyAlignment="1">
      <alignment horizontal="right"/>
    </xf>
    <xf numFmtId="10" fontId="47" fillId="0" borderId="55" xfId="143" applyNumberFormat="1" applyFont="1" applyBorder="1" applyAlignment="1">
      <alignment horizontal="right"/>
    </xf>
    <xf numFmtId="179" fontId="47" fillId="0" borderId="56" xfId="143" applyNumberFormat="1" applyFont="1" applyBorder="1" applyAlignment="1">
      <alignment horizontal="right"/>
    </xf>
    <xf numFmtId="179" fontId="46" fillId="0" borderId="0" xfId="143" applyNumberFormat="1" applyFont="1" applyBorder="1" applyAlignment="1">
      <alignment horizontal="right"/>
    </xf>
    <xf numFmtId="179" fontId="46" fillId="0" borderId="24" xfId="143" applyNumberFormat="1" applyFont="1" applyBorder="1" applyAlignment="1">
      <alignment horizontal="right"/>
    </xf>
    <xf numFmtId="10" fontId="46" fillId="0" borderId="57" xfId="143" applyNumberFormat="1" applyFont="1" applyBorder="1" applyAlignment="1">
      <alignment horizontal="right"/>
    </xf>
    <xf numFmtId="179" fontId="46" fillId="0" borderId="57" xfId="143" applyNumberFormat="1" applyFont="1" applyBorder="1" applyAlignment="1">
      <alignment horizontal="right"/>
    </xf>
    <xf numFmtId="179" fontId="47" fillId="36" borderId="52" xfId="143" applyNumberFormat="1" applyFont="1" applyFill="1" applyBorder="1" applyAlignment="1">
      <alignment horizontal="right"/>
    </xf>
    <xf numFmtId="10" fontId="47" fillId="36" borderId="53" xfId="143" applyNumberFormat="1" applyFont="1" applyFill="1" applyBorder="1" applyAlignment="1">
      <alignment horizontal="right"/>
    </xf>
    <xf numFmtId="3" fontId="47" fillId="0" borderId="0" xfId="0" applyNumberFormat="1" applyFont="1" applyBorder="1"/>
    <xf numFmtId="3" fontId="46" fillId="0" borderId="21" xfId="0" applyNumberFormat="1" applyFont="1" applyBorder="1"/>
    <xf numFmtId="3" fontId="46" fillId="0" borderId="0" xfId="0" applyNumberFormat="1" applyFont="1" applyBorder="1"/>
    <xf numFmtId="3" fontId="46" fillId="0" borderId="11" xfId="0" applyNumberFormat="1" applyFont="1" applyBorder="1"/>
    <xf numFmtId="3" fontId="47" fillId="23" borderId="22" xfId="0" applyNumberFormat="1" applyFont="1" applyFill="1" applyBorder="1"/>
    <xf numFmtId="3" fontId="47" fillId="0" borderId="27" xfId="0" applyNumberFormat="1" applyFont="1" applyBorder="1"/>
    <xf numFmtId="3" fontId="47" fillId="0" borderId="12" xfId="0" applyNumberFormat="1" applyFont="1" applyBorder="1"/>
    <xf numFmtId="3" fontId="47" fillId="23" borderId="20" xfId="0" applyNumberFormat="1" applyFont="1" applyFill="1" applyBorder="1"/>
    <xf numFmtId="3" fontId="47" fillId="0" borderId="14" xfId="0" applyNumberFormat="1" applyFont="1" applyBorder="1"/>
    <xf numFmtId="3" fontId="47" fillId="0" borderId="13" xfId="0" applyNumberFormat="1" applyFont="1" applyBorder="1"/>
    <xf numFmtId="3" fontId="47" fillId="25" borderId="14" xfId="0" applyNumberFormat="1" applyFont="1" applyFill="1" applyBorder="1"/>
    <xf numFmtId="3" fontId="47" fillId="25" borderId="13" xfId="0" applyNumberFormat="1" applyFont="1" applyFill="1" applyBorder="1"/>
    <xf numFmtId="3" fontId="46" fillId="0" borderId="0" xfId="0" applyNumberFormat="1" applyFont="1" applyAlignment="1">
      <alignment horizontal="centerContinuous"/>
    </xf>
    <xf numFmtId="0" fontId="48" fillId="24" borderId="0" xfId="0" applyFont="1" applyFill="1" applyBorder="1" applyAlignment="1">
      <alignment horizontal="centerContinuous" vertical="center"/>
    </xf>
    <xf numFmtId="0" fontId="47" fillId="24" borderId="0" xfId="0" applyFont="1" applyFill="1" applyBorder="1" applyAlignment="1">
      <alignment horizontal="centerContinuous" vertical="center"/>
    </xf>
    <xf numFmtId="168" fontId="47" fillId="24" borderId="0" xfId="0" applyNumberFormat="1" applyFont="1" applyFill="1" applyBorder="1" applyAlignment="1">
      <alignment horizontal="centerContinuous" vertical="center"/>
    </xf>
    <xf numFmtId="178" fontId="115" fillId="24" borderId="0" xfId="0" applyNumberFormat="1" applyFont="1" applyFill="1" applyBorder="1" applyAlignment="1">
      <alignment horizontal="centerContinuous" vertical="center"/>
    </xf>
    <xf numFmtId="0" fontId="46" fillId="0" borderId="9" xfId="0" applyFont="1" applyBorder="1"/>
    <xf numFmtId="3" fontId="47" fillId="0" borderId="0" xfId="0" applyNumberFormat="1" applyFont="1" applyBorder="1" applyAlignment="1">
      <alignment horizontal="centerContinuous"/>
    </xf>
    <xf numFmtId="0" fontId="47" fillId="0" borderId="0" xfId="0" applyFont="1" applyBorder="1" applyAlignment="1">
      <alignment horizontal="centerContinuous"/>
    </xf>
    <xf numFmtId="0" fontId="47" fillId="25" borderId="20" xfId="0" applyFont="1" applyFill="1" applyBorder="1" applyAlignment="1">
      <alignment horizontal="center" vertical="center"/>
    </xf>
    <xf numFmtId="0" fontId="47" fillId="25" borderId="13" xfId="0" applyFont="1" applyFill="1" applyBorder="1" applyAlignment="1">
      <alignment horizontal="center" vertical="center"/>
    </xf>
    <xf numFmtId="3" fontId="46" fillId="0" borderId="21" xfId="0" applyNumberFormat="1" applyFont="1" applyBorder="1" applyAlignment="1"/>
    <xf numFmtId="3" fontId="46" fillId="0" borderId="21" xfId="0" applyNumberFormat="1" applyFont="1" applyBorder="1" applyAlignment="1">
      <alignment horizontal="right" indent="1"/>
    </xf>
    <xf numFmtId="3" fontId="47" fillId="23" borderId="22" xfId="0" applyNumberFormat="1" applyFont="1" applyFill="1" applyBorder="1" applyAlignment="1"/>
    <xf numFmtId="3" fontId="47" fillId="0" borderId="22" xfId="0" applyNumberFormat="1" applyFont="1" applyBorder="1" applyAlignment="1">
      <alignment horizontal="right" indent="1"/>
    </xf>
    <xf numFmtId="10" fontId="47" fillId="0" borderId="12" xfId="0" applyNumberFormat="1" applyFont="1" applyBorder="1" applyAlignment="1">
      <alignment horizontal="right" indent="1"/>
    </xf>
    <xf numFmtId="3" fontId="47" fillId="25" borderId="20" xfId="0" applyNumberFormat="1" applyFont="1" applyFill="1" applyBorder="1" applyAlignment="1">
      <alignment horizontal="right" indent="1"/>
    </xf>
    <xf numFmtId="10" fontId="47" fillId="25" borderId="13" xfId="0" applyNumberFormat="1" applyFont="1" applyFill="1" applyBorder="1" applyAlignment="1">
      <alignment horizontal="right" indent="1"/>
    </xf>
    <xf numFmtId="0" fontId="47" fillId="0" borderId="0" xfId="143" applyFont="1" applyBorder="1" applyAlignment="1">
      <alignment horizontal="center"/>
    </xf>
    <xf numFmtId="0" fontId="3" fillId="33" borderId="0" xfId="131" applyFont="1" applyFill="1" applyBorder="1"/>
    <xf numFmtId="0" fontId="52" fillId="33" borderId="0" xfId="131" applyFont="1" applyFill="1"/>
    <xf numFmtId="3" fontId="46" fillId="0" borderId="0" xfId="143" applyNumberFormat="1" applyFont="1" applyBorder="1" applyAlignment="1">
      <alignment horizontal="right" wrapText="1"/>
    </xf>
    <xf numFmtId="3" fontId="47" fillId="0" borderId="0" xfId="143" applyNumberFormat="1" applyFont="1" applyBorder="1" applyAlignment="1">
      <alignment horizontal="right" wrapText="1"/>
    </xf>
    <xf numFmtId="3" fontId="47" fillId="25" borderId="20" xfId="154" applyNumberFormat="1" applyFont="1" applyFill="1" applyBorder="1" applyAlignment="1">
      <alignment vertical="center"/>
    </xf>
    <xf numFmtId="3" fontId="47" fillId="25" borderId="14" xfId="154" applyNumberFormat="1" applyFont="1" applyFill="1" applyBorder="1" applyAlignment="1">
      <alignment vertical="center"/>
    </xf>
    <xf numFmtId="3" fontId="47" fillId="25" borderId="13" xfId="154" applyNumberFormat="1" applyFont="1" applyFill="1" applyBorder="1" applyAlignment="1">
      <alignment vertical="center"/>
    </xf>
    <xf numFmtId="3" fontId="62" fillId="25" borderId="20" xfId="154" applyNumberFormat="1" applyFont="1" applyFill="1" applyBorder="1" applyAlignment="1"/>
    <xf numFmtId="3" fontId="62" fillId="25" borderId="14" xfId="154" applyNumberFormat="1" applyFont="1" applyFill="1" applyBorder="1" applyAlignment="1"/>
    <xf numFmtId="3" fontId="62" fillId="25" borderId="13" xfId="154" applyNumberFormat="1" applyFont="1" applyFill="1" applyBorder="1" applyAlignment="1"/>
    <xf numFmtId="0" fontId="46" fillId="33" borderId="0" xfId="154" applyFont="1" applyFill="1" applyBorder="1" applyAlignment="1">
      <alignment horizontal="center"/>
    </xf>
    <xf numFmtId="3" fontId="46" fillId="33" borderId="0" xfId="154" applyNumberFormat="1" applyFont="1" applyFill="1" applyAlignment="1">
      <alignment horizontal="center"/>
    </xf>
    <xf numFmtId="10" fontId="46" fillId="33" borderId="0" xfId="154" applyNumberFormat="1" applyFont="1" applyFill="1" applyAlignment="1">
      <alignment horizontal="center"/>
    </xf>
    <xf numFmtId="3" fontId="81" fillId="33" borderId="59" xfId="154" applyNumberFormat="1" applyFont="1" applyFill="1" applyBorder="1" applyAlignment="1">
      <alignment horizontal="right" indent="1"/>
    </xf>
    <xf numFmtId="3" fontId="81" fillId="0" borderId="59" xfId="154" applyNumberFormat="1" applyFont="1" applyFill="1" applyBorder="1" applyAlignment="1">
      <alignment horizontal="right" indent="1"/>
    </xf>
    <xf numFmtId="0" fontId="132" fillId="33" borderId="0" xfId="0" applyFont="1" applyFill="1"/>
    <xf numFmtId="3" fontId="132" fillId="33" borderId="0" xfId="0" applyNumberFormat="1" applyFont="1" applyFill="1"/>
    <xf numFmtId="0" fontId="8" fillId="33" borderId="0" xfId="143" applyFill="1"/>
    <xf numFmtId="0" fontId="46" fillId="33" borderId="0" xfId="139" applyFont="1" applyFill="1"/>
    <xf numFmtId="0" fontId="73" fillId="33" borderId="0" xfId="139" applyFont="1" applyFill="1"/>
    <xf numFmtId="3" fontId="46" fillId="33" borderId="0" xfId="139" applyNumberFormat="1" applyFont="1" applyFill="1"/>
    <xf numFmtId="10" fontId="46" fillId="33" borderId="0" xfId="139" applyNumberFormat="1" applyFont="1" applyFill="1"/>
    <xf numFmtId="10" fontId="46" fillId="33" borderId="0" xfId="185" applyNumberFormat="1" applyFont="1" applyFill="1"/>
    <xf numFmtId="3" fontId="57" fillId="33" borderId="0" xfId="131" applyNumberFormat="1" applyFont="1" applyFill="1" applyBorder="1"/>
    <xf numFmtId="3" fontId="92" fillId="33" borderId="0" xfId="131" applyNumberFormat="1" applyFont="1" applyFill="1" applyBorder="1"/>
    <xf numFmtId="3" fontId="46" fillId="33" borderId="0" xfId="143" applyNumberFormat="1" applyFont="1" applyFill="1" applyBorder="1" applyAlignment="1">
      <alignment horizontal="right" wrapText="1"/>
    </xf>
    <xf numFmtId="3" fontId="47" fillId="33" borderId="0" xfId="143" applyNumberFormat="1" applyFont="1" applyFill="1" applyBorder="1" applyAlignment="1">
      <alignment horizontal="right" wrapText="1"/>
    </xf>
    <xf numFmtId="0" fontId="53" fillId="33" borderId="0" xfId="131" applyFont="1" applyFill="1" applyBorder="1"/>
    <xf numFmtId="3" fontId="3" fillId="33" borderId="0" xfId="131" applyNumberFormat="1" applyFont="1" applyFill="1"/>
    <xf numFmtId="3" fontId="52" fillId="33" borderId="0" xfId="131" applyNumberFormat="1" applyFont="1" applyFill="1"/>
    <xf numFmtId="0" fontId="46" fillId="33" borderId="0" xfId="141" applyFont="1" applyFill="1" applyBorder="1"/>
    <xf numFmtId="176" fontId="50" fillId="38" borderId="0" xfId="0" applyNumberFormat="1" applyFont="1" applyFill="1" applyBorder="1" applyAlignment="1" applyProtection="1">
      <alignment horizontal="center"/>
    </xf>
    <xf numFmtId="173" fontId="85" fillId="33" borderId="0" xfId="0" applyNumberFormat="1" applyFont="1" applyFill="1" applyBorder="1"/>
    <xf numFmtId="10" fontId="85" fillId="33" borderId="0" xfId="0" applyNumberFormat="1" applyFont="1" applyFill="1" applyBorder="1" applyAlignment="1">
      <alignment horizontal="center"/>
    </xf>
    <xf numFmtId="2" fontId="85" fillId="33" borderId="0" xfId="0" applyNumberFormat="1" applyFont="1" applyFill="1" applyBorder="1" applyAlignment="1">
      <alignment horizontal="center"/>
    </xf>
    <xf numFmtId="173" fontId="50" fillId="33" borderId="0" xfId="0" applyNumberFormat="1" applyFont="1" applyFill="1"/>
    <xf numFmtId="3" fontId="50" fillId="33" borderId="0" xfId="0" applyNumberFormat="1" applyFont="1" applyFill="1"/>
    <xf numFmtId="10" fontId="50" fillId="33" borderId="0" xfId="0" applyNumberFormat="1" applyFont="1" applyFill="1"/>
    <xf numFmtId="185" fontId="50" fillId="33" borderId="0" xfId="0" applyNumberFormat="1" applyFont="1" applyFill="1"/>
    <xf numFmtId="4" fontId="3" fillId="33" borderId="0" xfId="125" applyNumberFormat="1" applyFont="1" applyFill="1"/>
    <xf numFmtId="3" fontId="54" fillId="33" borderId="0" xfId="0" applyNumberFormat="1" applyFont="1" applyFill="1"/>
    <xf numFmtId="3" fontId="104" fillId="33" borderId="0" xfId="0" applyNumberFormat="1" applyFont="1" applyFill="1"/>
    <xf numFmtId="0" fontId="85" fillId="33" borderId="0" xfId="0" applyFont="1" applyFill="1"/>
    <xf numFmtId="2" fontId="85" fillId="33" borderId="0" xfId="0" applyNumberFormat="1" applyFont="1" applyFill="1"/>
    <xf numFmtId="2" fontId="50" fillId="33" borderId="0" xfId="0" applyNumberFormat="1" applyFont="1" applyFill="1"/>
    <xf numFmtId="10" fontId="116" fillId="33" borderId="0" xfId="0" applyNumberFormat="1" applyFont="1" applyFill="1" applyAlignment="1">
      <alignment horizontal="center" vertical="center"/>
    </xf>
    <xf numFmtId="0" fontId="46" fillId="33" borderId="0" xfId="0" applyFont="1" applyFill="1" applyBorder="1"/>
    <xf numFmtId="3" fontId="50" fillId="33" borderId="0" xfId="0" applyNumberFormat="1" applyFont="1" applyFill="1" applyBorder="1"/>
    <xf numFmtId="10" fontId="50" fillId="33" borderId="0" xfId="0" applyNumberFormat="1" applyFont="1" applyFill="1" applyBorder="1"/>
    <xf numFmtId="3" fontId="54" fillId="33" borderId="0" xfId="0" applyNumberFormat="1" applyFont="1" applyFill="1" applyBorder="1"/>
    <xf numFmtId="0" fontId="85" fillId="33" borderId="0" xfId="0" applyFont="1" applyFill="1" applyBorder="1"/>
    <xf numFmtId="4" fontId="50" fillId="33" borderId="0" xfId="0" applyNumberFormat="1" applyFont="1" applyFill="1" applyBorder="1"/>
    <xf numFmtId="2" fontId="50" fillId="33" borderId="0" xfId="0" applyNumberFormat="1" applyFont="1" applyFill="1" applyBorder="1"/>
    <xf numFmtId="3" fontId="50" fillId="0" borderId="0" xfId="0" applyNumberFormat="1" applyFont="1" applyBorder="1"/>
    <xf numFmtId="10" fontId="50" fillId="0" borderId="0" xfId="0" applyNumberFormat="1" applyFont="1" applyBorder="1"/>
    <xf numFmtId="0" fontId="106" fillId="33" borderId="0" xfId="0" applyFont="1" applyFill="1" applyBorder="1" applyAlignment="1">
      <alignment horizontal="center" vertical="center"/>
    </xf>
    <xf numFmtId="180" fontId="106" fillId="33" borderId="0" xfId="0" applyNumberFormat="1" applyFont="1" applyFill="1" applyBorder="1"/>
    <xf numFmtId="2" fontId="102" fillId="33" borderId="0" xfId="0" applyNumberFormat="1" applyFont="1" applyFill="1" applyBorder="1" applyAlignment="1">
      <alignment horizontal="center"/>
    </xf>
    <xf numFmtId="2" fontId="106" fillId="33" borderId="0" xfId="0" applyNumberFormat="1" applyFont="1" applyFill="1" applyBorder="1" applyAlignment="1">
      <alignment horizontal="center"/>
    </xf>
    <xf numFmtId="17" fontId="50" fillId="33" borderId="0" xfId="0" applyNumberFormat="1" applyFont="1" applyFill="1" applyBorder="1"/>
    <xf numFmtId="0" fontId="85" fillId="25" borderId="25" xfId="0" applyFont="1" applyFill="1" applyBorder="1" applyAlignment="1">
      <alignment horizontal="center" vertical="center"/>
    </xf>
    <xf numFmtId="0" fontId="106" fillId="25" borderId="34" xfId="0" applyFont="1" applyFill="1" applyBorder="1" applyAlignment="1">
      <alignment horizontal="centerContinuous" vertical="center" wrapText="1"/>
    </xf>
    <xf numFmtId="0" fontId="106" fillId="25" borderId="34" xfId="0" applyFont="1" applyFill="1" applyBorder="1" applyAlignment="1">
      <alignment horizontal="centerContinuous" vertical="top" wrapText="1"/>
    </xf>
    <xf numFmtId="0" fontId="46" fillId="0" borderId="0" xfId="143" applyNumberFormat="1" applyFont="1" applyBorder="1" applyAlignment="1">
      <alignment horizontal="center"/>
    </xf>
    <xf numFmtId="173" fontId="46" fillId="0" borderId="0" xfId="143" applyNumberFormat="1" applyFont="1" applyBorder="1" applyAlignment="1">
      <alignment horizontal="right"/>
    </xf>
    <xf numFmtId="3" fontId="47" fillId="28" borderId="0" xfId="143" applyNumberFormat="1" applyFont="1" applyFill="1" applyBorder="1" applyAlignment="1">
      <alignment horizontal="right" indent="1"/>
    </xf>
    <xf numFmtId="173" fontId="46" fillId="24" borderId="0" xfId="143" applyNumberFormat="1" applyFont="1" applyFill="1" applyBorder="1" applyAlignment="1">
      <alignment horizontal="right"/>
    </xf>
    <xf numFmtId="173" fontId="46" fillId="24" borderId="0" xfId="143" applyNumberFormat="1" applyFont="1" applyFill="1" applyBorder="1" applyAlignment="1">
      <alignment horizontal="center"/>
    </xf>
    <xf numFmtId="173" fontId="46" fillId="0" borderId="0" xfId="143" applyNumberFormat="1" applyFont="1" applyBorder="1" applyAlignment="1">
      <alignment horizontal="center"/>
    </xf>
    <xf numFmtId="0" fontId="47" fillId="0" borderId="0" xfId="143" applyFont="1" applyBorder="1" applyAlignment="1">
      <alignment horizontal="right" indent="1"/>
    </xf>
    <xf numFmtId="3" fontId="46" fillId="28" borderId="0" xfId="143" applyNumberFormat="1" applyFont="1" applyFill="1" applyBorder="1" applyAlignment="1">
      <alignment horizontal="right" indent="1"/>
    </xf>
    <xf numFmtId="16" fontId="47" fillId="0" borderId="0" xfId="143" applyNumberFormat="1" applyFont="1" applyBorder="1" applyAlignment="1">
      <alignment horizontal="center" wrapText="1"/>
    </xf>
    <xf numFmtId="173" fontId="47" fillId="0" borderId="0" xfId="143" applyNumberFormat="1" applyFont="1" applyBorder="1" applyAlignment="1">
      <alignment horizontal="right"/>
    </xf>
    <xf numFmtId="173" fontId="47" fillId="24" borderId="0" xfId="143" applyNumberFormat="1" applyFont="1" applyFill="1" applyBorder="1" applyAlignment="1">
      <alignment horizontal="center"/>
    </xf>
    <xf numFmtId="173" fontId="47" fillId="24" borderId="0" xfId="143" applyNumberFormat="1" applyFont="1" applyFill="1" applyBorder="1" applyAlignment="1">
      <alignment horizontal="right"/>
    </xf>
    <xf numFmtId="0" fontId="47" fillId="0" borderId="0" xfId="143" applyFont="1" applyBorder="1" applyAlignment="1">
      <alignment vertical="center"/>
    </xf>
    <xf numFmtId="173" fontId="47" fillId="0" borderId="0" xfId="143" applyNumberFormat="1" applyFont="1" applyBorder="1"/>
    <xf numFmtId="0" fontId="47" fillId="33" borderId="0" xfId="0" applyFont="1" applyFill="1" applyBorder="1"/>
    <xf numFmtId="49" fontId="62" fillId="33" borderId="0" xfId="0" applyNumberFormat="1" applyFont="1" applyFill="1" applyBorder="1"/>
    <xf numFmtId="3" fontId="121" fillId="33" borderId="0" xfId="0" applyNumberFormat="1" applyFont="1" applyFill="1" applyBorder="1" applyAlignment="1">
      <alignment horizontal="right" vertical="center"/>
    </xf>
    <xf numFmtId="3" fontId="105" fillId="50" borderId="0" xfId="0" applyNumberFormat="1" applyFont="1" applyFill="1" applyBorder="1" applyAlignment="1">
      <alignment horizontal="right" indent="1"/>
    </xf>
    <xf numFmtId="3" fontId="47" fillId="33" borderId="0" xfId="0" applyNumberFormat="1" applyFont="1" applyFill="1" applyBorder="1"/>
    <xf numFmtId="0" fontId="47" fillId="33" borderId="0" xfId="0" applyFont="1" applyFill="1" applyAlignment="1"/>
    <xf numFmtId="0" fontId="47" fillId="33" borderId="0" xfId="0" applyFont="1" applyFill="1" applyAlignment="1">
      <alignment horizontal="center"/>
    </xf>
    <xf numFmtId="0" fontId="46" fillId="33" borderId="0" xfId="0" applyFont="1" applyFill="1" applyBorder="1" applyAlignment="1">
      <alignment horizontal="center" vertical="center"/>
    </xf>
    <xf numFmtId="0" fontId="46" fillId="33" borderId="0" xfId="0" applyFont="1" applyFill="1" applyAlignment="1"/>
    <xf numFmtId="0" fontId="47" fillId="33" borderId="0" xfId="0" applyFont="1" applyFill="1" applyBorder="1" applyAlignment="1"/>
    <xf numFmtId="0" fontId="47" fillId="33" borderId="0" xfId="0" applyFont="1" applyFill="1" applyBorder="1" applyAlignment="1">
      <alignment horizontal="center"/>
    </xf>
    <xf numFmtId="0" fontId="119" fillId="33" borderId="0" xfId="0" applyFont="1" applyFill="1" applyBorder="1" applyAlignment="1">
      <alignment vertical="center" wrapText="1"/>
    </xf>
    <xf numFmtId="4" fontId="113" fillId="33" borderId="0" xfId="0" applyNumberFormat="1" applyFont="1" applyFill="1" applyBorder="1" applyAlignment="1"/>
    <xf numFmtId="4" fontId="47" fillId="33" borderId="0" xfId="0" applyNumberFormat="1" applyFont="1" applyFill="1" applyBorder="1" applyAlignment="1"/>
    <xf numFmtId="187" fontId="113" fillId="33" borderId="0" xfId="0" applyNumberFormat="1" applyFont="1" applyFill="1" applyBorder="1" applyAlignment="1">
      <alignment horizontal="right" vertical="center"/>
    </xf>
    <xf numFmtId="4" fontId="47" fillId="33" borderId="0" xfId="0" applyNumberFormat="1" applyFont="1" applyFill="1" applyBorder="1" applyAlignment="1">
      <alignment horizontal="center"/>
    </xf>
    <xf numFmtId="0" fontId="119" fillId="33" borderId="0" xfId="0" applyFont="1" applyFill="1" applyBorder="1" applyAlignment="1">
      <alignment horizontal="left" vertical="center" wrapText="1"/>
    </xf>
    <xf numFmtId="4" fontId="113" fillId="33" borderId="0" xfId="0" applyNumberFormat="1" applyFont="1" applyFill="1" applyBorder="1" applyAlignment="1">
      <alignment horizontal="right" vertical="center"/>
    </xf>
    <xf numFmtId="173" fontId="47" fillId="33" borderId="0" xfId="0" applyNumberFormat="1" applyFont="1" applyFill="1" applyBorder="1" applyAlignment="1"/>
    <xf numFmtId="0" fontId="46" fillId="33" borderId="0" xfId="0" applyFont="1" applyFill="1" applyBorder="1" applyAlignment="1"/>
    <xf numFmtId="0" fontId="47" fillId="33" borderId="0" xfId="0" applyFont="1" applyFill="1" applyAlignment="1">
      <alignment horizontal="center" vertical="center"/>
    </xf>
    <xf numFmtId="0" fontId="47" fillId="33" borderId="0" xfId="0" applyFont="1" applyFill="1" applyBorder="1" applyAlignment="1">
      <alignment horizontal="center" vertical="center"/>
    </xf>
    <xf numFmtId="0" fontId="47" fillId="33" borderId="10" xfId="0" applyFont="1" applyFill="1" applyBorder="1" applyAlignment="1"/>
    <xf numFmtId="0" fontId="46" fillId="33" borderId="0" xfId="0" applyFont="1" applyFill="1" applyBorder="1" applyAlignment="1">
      <alignment horizontal="center"/>
    </xf>
    <xf numFmtId="0" fontId="118" fillId="33" borderId="0" xfId="0" applyFont="1" applyFill="1" applyBorder="1" applyAlignment="1"/>
    <xf numFmtId="0" fontId="99" fillId="33" borderId="0" xfId="0" applyFont="1" applyFill="1" applyBorder="1" applyAlignment="1"/>
    <xf numFmtId="0" fontId="47" fillId="33" borderId="30" xfId="0" applyFont="1" applyFill="1" applyBorder="1" applyAlignment="1"/>
    <xf numFmtId="0" fontId="47" fillId="33" borderId="31" xfId="0" applyFont="1" applyFill="1" applyBorder="1" applyAlignment="1"/>
    <xf numFmtId="167" fontId="50" fillId="33" borderId="0" xfId="0" applyNumberFormat="1" applyFont="1" applyFill="1" applyBorder="1"/>
    <xf numFmtId="171" fontId="46" fillId="33" borderId="0" xfId="0" applyNumberFormat="1" applyFont="1" applyFill="1" applyBorder="1"/>
    <xf numFmtId="0" fontId="81" fillId="33" borderId="0" xfId="0" applyFont="1" applyFill="1"/>
    <xf numFmtId="167" fontId="81" fillId="33" borderId="0" xfId="0" applyNumberFormat="1" applyFont="1" applyFill="1"/>
    <xf numFmtId="0" fontId="133" fillId="33" borderId="0" xfId="0" applyFont="1" applyFill="1" applyBorder="1"/>
    <xf numFmtId="0" fontId="132" fillId="33" borderId="0" xfId="0" applyFont="1" applyFill="1" applyBorder="1"/>
    <xf numFmtId="0" fontId="72" fillId="33" borderId="0" xfId="0" applyNumberFormat="1" applyFont="1" applyFill="1" applyBorder="1" applyAlignment="1">
      <alignment horizontal="center"/>
    </xf>
    <xf numFmtId="3" fontId="72" fillId="33" borderId="0" xfId="0" applyNumberFormat="1" applyFont="1" applyFill="1" applyBorder="1" applyAlignment="1"/>
    <xf numFmtId="3" fontId="133" fillId="33" borderId="0" xfId="0" applyNumberFormat="1" applyFont="1" applyFill="1" applyBorder="1"/>
    <xf numFmtId="3" fontId="132" fillId="33" borderId="0" xfId="0" applyNumberFormat="1" applyFont="1" applyFill="1" applyBorder="1"/>
    <xf numFmtId="3" fontId="72" fillId="33" borderId="0" xfId="0" applyNumberFormat="1" applyFont="1" applyFill="1" applyBorder="1" applyAlignment="1">
      <alignment horizontal="right"/>
    </xf>
    <xf numFmtId="3" fontId="85" fillId="29" borderId="32" xfId="0" applyNumberFormat="1" applyFont="1" applyFill="1" applyBorder="1" applyAlignment="1" applyProtection="1">
      <alignment vertical="center" wrapText="1"/>
    </xf>
    <xf numFmtId="0" fontId="0" fillId="0" borderId="24" xfId="0" applyBorder="1" applyAlignment="1">
      <alignment vertical="center" wrapText="1"/>
    </xf>
    <xf numFmtId="0" fontId="52" fillId="37" borderId="20" xfId="117" applyFont="1" applyFill="1" applyBorder="1" applyAlignment="1">
      <alignment horizontal="center"/>
    </xf>
    <xf numFmtId="0" fontId="134" fillId="33" borderId="0" xfId="117" applyFont="1" applyFill="1" applyBorder="1"/>
    <xf numFmtId="0" fontId="135" fillId="33" borderId="0" xfId="184" applyFont="1" applyFill="1" applyBorder="1"/>
    <xf numFmtId="17" fontId="134" fillId="33" borderId="0" xfId="117" applyNumberFormat="1" applyFont="1" applyFill="1" applyBorder="1" applyAlignment="1">
      <alignment horizontal="center" wrapText="1"/>
    </xf>
    <xf numFmtId="10" fontId="134" fillId="33" borderId="0" xfId="117" applyNumberFormat="1" applyFont="1" applyFill="1" applyBorder="1" applyAlignment="1">
      <alignment horizontal="right" indent="1"/>
    </xf>
    <xf numFmtId="3" fontId="134" fillId="33" borderId="0" xfId="117" applyNumberFormat="1" applyFont="1" applyFill="1" applyBorder="1"/>
    <xf numFmtId="10" fontId="134" fillId="33" borderId="0" xfId="117" applyNumberFormat="1" applyFont="1" applyFill="1" applyBorder="1"/>
    <xf numFmtId="0" fontId="134" fillId="33" borderId="21" xfId="117" applyFont="1" applyFill="1" applyBorder="1"/>
    <xf numFmtId="3" fontId="134" fillId="33" borderId="21" xfId="117" applyNumberFormat="1" applyFont="1" applyFill="1" applyBorder="1"/>
    <xf numFmtId="3" fontId="2" fillId="0" borderId="23" xfId="117" applyNumberFormat="1" applyFont="1" applyBorder="1" applyAlignment="1">
      <alignment horizontal="right" vertical="center" indent="1"/>
    </xf>
    <xf numFmtId="10" fontId="2" fillId="0" borderId="23" xfId="117" applyNumberFormat="1" applyFont="1" applyBorder="1" applyAlignment="1">
      <alignment horizontal="right" vertical="center" indent="1"/>
    </xf>
    <xf numFmtId="0" fontId="46" fillId="33" borderId="0" xfId="143" applyFont="1" applyFill="1" applyBorder="1"/>
    <xf numFmtId="170" fontId="123" fillId="38" borderId="0" xfId="143" applyNumberFormat="1" applyFont="1" applyFill="1" applyBorder="1"/>
    <xf numFmtId="2" fontId="123" fillId="33" borderId="0" xfId="143" applyNumberFormat="1" applyFont="1" applyFill="1"/>
    <xf numFmtId="0" fontId="81" fillId="33" borderId="0" xfId="143" applyFont="1" applyFill="1"/>
    <xf numFmtId="167" fontId="123" fillId="33" borderId="0" xfId="143" applyNumberFormat="1" applyFont="1" applyFill="1"/>
    <xf numFmtId="167" fontId="81" fillId="33" borderId="0" xfId="143" applyNumberFormat="1" applyFont="1" applyFill="1"/>
    <xf numFmtId="167" fontId="124" fillId="33" borderId="0" xfId="143" applyNumberFormat="1" applyFont="1" applyFill="1"/>
    <xf numFmtId="167" fontId="62" fillId="33" borderId="0" xfId="143" applyNumberFormat="1" applyFont="1" applyFill="1"/>
    <xf numFmtId="0" fontId="62" fillId="33" borderId="0" xfId="143" applyFont="1" applyFill="1"/>
    <xf numFmtId="2" fontId="46" fillId="33" borderId="0" xfId="143" applyNumberFormat="1" applyFont="1" applyFill="1" applyBorder="1"/>
    <xf numFmtId="0" fontId="133" fillId="33" borderId="0" xfId="143" applyFont="1" applyFill="1" applyBorder="1"/>
    <xf numFmtId="180" fontId="132" fillId="33" borderId="0" xfId="143" applyNumberFormat="1" applyFont="1" applyFill="1" applyBorder="1"/>
    <xf numFmtId="167" fontId="132" fillId="33" borderId="0" xfId="143" applyNumberFormat="1" applyFont="1" applyFill="1" applyBorder="1"/>
    <xf numFmtId="0" fontId="132" fillId="33" borderId="0" xfId="143" applyFont="1" applyFill="1" applyBorder="1"/>
    <xf numFmtId="3" fontId="132" fillId="33" borderId="0" xfId="143" applyNumberFormat="1" applyFont="1" applyFill="1" applyBorder="1"/>
    <xf numFmtId="0" fontId="72" fillId="33" borderId="0" xfId="143" applyNumberFormat="1" applyFont="1" applyFill="1" applyBorder="1" applyAlignment="1">
      <alignment horizontal="center"/>
    </xf>
    <xf numFmtId="3" fontId="72" fillId="33" borderId="0" xfId="143" applyNumberFormat="1" applyFont="1" applyFill="1" applyBorder="1" applyAlignment="1"/>
    <xf numFmtId="3" fontId="133" fillId="33" borderId="0" xfId="143" applyNumberFormat="1" applyFont="1" applyFill="1" applyBorder="1"/>
    <xf numFmtId="3" fontId="72" fillId="33" borderId="0" xfId="143" applyNumberFormat="1" applyFont="1" applyFill="1" applyBorder="1" applyAlignment="1">
      <alignment horizontal="right"/>
    </xf>
    <xf numFmtId="167" fontId="123" fillId="33" borderId="0" xfId="0" applyNumberFormat="1" applyFont="1" applyFill="1"/>
    <xf numFmtId="2" fontId="123" fillId="33" borderId="0" xfId="0" applyNumberFormat="1" applyFont="1" applyFill="1"/>
    <xf numFmtId="0" fontId="62" fillId="33" borderId="0" xfId="0" applyFont="1" applyFill="1"/>
    <xf numFmtId="167" fontId="124" fillId="33" borderId="0" xfId="0" applyNumberFormat="1" applyFont="1" applyFill="1"/>
    <xf numFmtId="167" fontId="62" fillId="33" borderId="0" xfId="0" applyNumberFormat="1" applyFont="1" applyFill="1"/>
    <xf numFmtId="167" fontId="47" fillId="33" borderId="0" xfId="0" applyNumberFormat="1" applyFont="1" applyFill="1" applyBorder="1"/>
    <xf numFmtId="2" fontId="47" fillId="33" borderId="0" xfId="0" applyNumberFormat="1" applyFont="1" applyFill="1" applyBorder="1"/>
    <xf numFmtId="0" fontId="0" fillId="0" borderId="0" xfId="0" applyBorder="1"/>
    <xf numFmtId="0" fontId="129" fillId="0" borderId="0" xfId="0" applyNumberFormat="1" applyFont="1" applyBorder="1" applyAlignment="1"/>
    <xf numFmtId="182" fontId="77" fillId="0" borderId="0" xfId="0" applyNumberFormat="1" applyFont="1" applyBorder="1" applyAlignment="1"/>
    <xf numFmtId="0" fontId="105" fillId="0" borderId="0" xfId="0" applyNumberFormat="1" applyFont="1" applyBorder="1" applyAlignment="1">
      <alignment vertical="center"/>
    </xf>
    <xf numFmtId="0" fontId="134" fillId="0" borderId="0" xfId="191" applyFont="1" applyFill="1"/>
    <xf numFmtId="0" fontId="137" fillId="0" borderId="23" xfId="181" applyFont="1" applyFill="1" applyBorder="1" applyAlignment="1">
      <alignment horizontal="center" vertical="center" wrapText="1"/>
    </xf>
    <xf numFmtId="0" fontId="62" fillId="0" borderId="23" xfId="181" applyFont="1" applyFill="1" applyBorder="1" applyAlignment="1">
      <alignment horizontal="center" vertical="center" wrapText="1"/>
    </xf>
    <xf numFmtId="0" fontId="47" fillId="36" borderId="13" xfId="181" applyFont="1" applyFill="1" applyBorder="1" applyAlignment="1">
      <alignment horizontal="center" vertical="center" wrapText="1"/>
    </xf>
    <xf numFmtId="0" fontId="47" fillId="36" borderId="32" xfId="181" applyFont="1" applyFill="1" applyBorder="1" applyAlignment="1">
      <alignment horizontal="center" vertical="center" wrapText="1"/>
    </xf>
    <xf numFmtId="0" fontId="47" fillId="36" borderId="25" xfId="181" applyFont="1" applyFill="1" applyBorder="1" applyAlignment="1">
      <alignment horizontal="center" vertical="center" wrapText="1"/>
    </xf>
    <xf numFmtId="0" fontId="47" fillId="0" borderId="23" xfId="181" applyFont="1" applyFill="1" applyBorder="1" applyAlignment="1">
      <alignment horizontal="center" vertical="center" wrapText="1"/>
    </xf>
    <xf numFmtId="188" fontId="62" fillId="36" borderId="60" xfId="192" applyNumberFormat="1" applyFont="1" applyFill="1" applyBorder="1" applyAlignment="1">
      <alignment vertical="center"/>
    </xf>
    <xf numFmtId="188" fontId="62" fillId="36" borderId="61" xfId="192" applyNumberFormat="1" applyFont="1" applyFill="1" applyBorder="1" applyAlignment="1">
      <alignment vertical="center"/>
    </xf>
    <xf numFmtId="188" fontId="53" fillId="0" borderId="23" xfId="192" applyNumberFormat="1" applyFont="1" applyFill="1" applyBorder="1" applyAlignment="1">
      <alignment vertical="center"/>
    </xf>
    <xf numFmtId="0" fontId="57" fillId="0" borderId="62" xfId="190" applyFont="1" applyBorder="1" applyAlignment="1">
      <alignment vertical="center"/>
    </xf>
    <xf numFmtId="0" fontId="57" fillId="0" borderId="63" xfId="190" applyFont="1" applyBorder="1" applyAlignment="1">
      <alignment vertical="center"/>
    </xf>
    <xf numFmtId="188" fontId="138" fillId="0" borderId="64" xfId="192" applyNumberFormat="1" applyFont="1" applyBorder="1" applyAlignment="1">
      <alignment vertical="center"/>
    </xf>
    <xf numFmtId="188" fontId="138" fillId="0" borderId="28" xfId="192" applyNumberFormat="1" applyFont="1" applyBorder="1" applyAlignment="1">
      <alignment vertical="center"/>
    </xf>
    <xf numFmtId="0" fontId="57" fillId="0" borderId="65" xfId="190" applyFont="1" applyBorder="1" applyAlignment="1">
      <alignment vertical="center"/>
    </xf>
    <xf numFmtId="0" fontId="57" fillId="0" borderId="66" xfId="190" applyFont="1" applyBorder="1" applyAlignment="1">
      <alignment vertical="center"/>
    </xf>
    <xf numFmtId="188" fontId="138" fillId="0" borderId="67" xfId="192" applyNumberFormat="1" applyFont="1" applyBorder="1" applyAlignment="1">
      <alignment vertical="center"/>
    </xf>
    <xf numFmtId="0" fontId="57" fillId="0" borderId="68" xfId="190" applyFont="1" applyBorder="1" applyAlignment="1">
      <alignment vertical="center"/>
    </xf>
    <xf numFmtId="0" fontId="57" fillId="0" borderId="69" xfId="190" applyFont="1" applyBorder="1" applyAlignment="1">
      <alignment vertical="center"/>
    </xf>
    <xf numFmtId="0" fontId="134" fillId="0" borderId="0" xfId="191" applyFont="1" applyFill="1" applyBorder="1"/>
    <xf numFmtId="0" fontId="57" fillId="0" borderId="70" xfId="190" applyFont="1" applyBorder="1" applyAlignment="1">
      <alignment vertical="center"/>
    </xf>
    <xf numFmtId="0" fontId="57" fillId="0" borderId="60" xfId="190" applyFont="1" applyBorder="1" applyAlignment="1">
      <alignment vertical="center"/>
    </xf>
    <xf numFmtId="188" fontId="96" fillId="0" borderId="23" xfId="192" applyNumberFormat="1" applyFont="1" applyFill="1" applyBorder="1" applyAlignment="1">
      <alignment vertical="center"/>
    </xf>
    <xf numFmtId="0" fontId="2" fillId="0" borderId="0" xfId="191" applyFont="1" applyFill="1" applyBorder="1"/>
    <xf numFmtId="0" fontId="134" fillId="33" borderId="0" xfId="191" applyFont="1" applyFill="1"/>
    <xf numFmtId="0" fontId="2" fillId="0" borderId="0" xfId="191" applyFont="1"/>
    <xf numFmtId="188" fontId="62" fillId="36" borderId="69" xfId="192" applyNumberFormat="1" applyFont="1" applyFill="1" applyBorder="1" applyAlignment="1">
      <alignment vertical="center"/>
    </xf>
    <xf numFmtId="188" fontId="62" fillId="36" borderId="64" xfId="192" applyNumberFormat="1" applyFont="1" applyFill="1" applyBorder="1" applyAlignment="1">
      <alignment vertical="center"/>
    </xf>
    <xf numFmtId="188" fontId="96" fillId="0" borderId="0" xfId="191" applyNumberFormat="1" applyFont="1" applyAlignment="1">
      <alignment vertical="center"/>
    </xf>
    <xf numFmtId="0" fontId="72" fillId="0" borderId="0" xfId="191" applyFont="1" applyFill="1" applyAlignment="1">
      <alignment vertical="center"/>
    </xf>
    <xf numFmtId="0" fontId="96" fillId="0" borderId="0" xfId="191" applyFont="1" applyAlignment="1">
      <alignment vertical="center"/>
    </xf>
    <xf numFmtId="188" fontId="2" fillId="0" borderId="0" xfId="191" applyNumberFormat="1" applyFont="1"/>
    <xf numFmtId="0" fontId="134" fillId="0" borderId="0" xfId="191" applyFont="1" applyFill="1" applyAlignment="1">
      <alignment horizontal="center" vertical="center"/>
    </xf>
    <xf numFmtId="0" fontId="47" fillId="36" borderId="33" xfId="181" applyFont="1" applyFill="1" applyBorder="1" applyAlignment="1">
      <alignment horizontal="center" vertical="center" wrapText="1"/>
    </xf>
    <xf numFmtId="0" fontId="141" fillId="0" borderId="25" xfId="191" applyFont="1" applyFill="1" applyBorder="1" applyAlignment="1">
      <alignment horizontal="center" vertical="center"/>
    </xf>
    <xf numFmtId="0" fontId="141" fillId="0" borderId="25" xfId="190" applyNumberFormat="1" applyFont="1" applyBorder="1" applyAlignment="1">
      <alignment horizontal="left" vertical="center" wrapText="1" indent="1"/>
    </xf>
    <xf numFmtId="3" fontId="142" fillId="0" borderId="25" xfId="192" applyNumberFormat="1" applyFont="1" applyBorder="1" applyAlignment="1">
      <alignment vertical="center"/>
    </xf>
    <xf numFmtId="3" fontId="142" fillId="0" borderId="0" xfId="192" applyNumberFormat="1" applyFont="1" applyFill="1" applyBorder="1" applyAlignment="1">
      <alignment vertical="center"/>
    </xf>
    <xf numFmtId="3" fontId="142" fillId="0" borderId="9" xfId="192" applyNumberFormat="1" applyFont="1" applyFill="1" applyBorder="1" applyAlignment="1">
      <alignment vertical="center"/>
    </xf>
    <xf numFmtId="0" fontId="141" fillId="0" borderId="0" xfId="191" applyFont="1" applyFill="1"/>
    <xf numFmtId="0" fontId="2" fillId="0" borderId="25" xfId="191" applyFont="1" applyBorder="1" applyAlignment="1">
      <alignment horizontal="center" vertical="center"/>
    </xf>
    <xf numFmtId="0" fontId="2" fillId="0" borderId="25" xfId="191" applyFont="1" applyBorder="1"/>
    <xf numFmtId="3" fontId="2" fillId="0" borderId="25" xfId="191" applyNumberFormat="1" applyFont="1" applyBorder="1"/>
    <xf numFmtId="3" fontId="2" fillId="0" borderId="0" xfId="191" applyNumberFormat="1" applyFont="1" applyFill="1" applyBorder="1"/>
    <xf numFmtId="0" fontId="2" fillId="0" borderId="0" xfId="191" applyFont="1" applyAlignment="1">
      <alignment horizontal="center" vertical="center"/>
    </xf>
    <xf numFmtId="3" fontId="2" fillId="0" borderId="0" xfId="191" applyNumberFormat="1" applyFont="1"/>
    <xf numFmtId="3" fontId="143" fillId="33" borderId="0" xfId="191" applyNumberFormat="1" applyFont="1" applyFill="1"/>
    <xf numFmtId="0" fontId="134" fillId="0" borderId="0" xfId="193" applyFont="1" applyFill="1"/>
    <xf numFmtId="0" fontId="144" fillId="0" borderId="0" xfId="193" applyFont="1"/>
    <xf numFmtId="0" fontId="2" fillId="0" borderId="0" xfId="193" applyFont="1"/>
    <xf numFmtId="0" fontId="77" fillId="0" borderId="0" xfId="193" applyFont="1"/>
    <xf numFmtId="3" fontId="52" fillId="37" borderId="25" xfId="193" applyNumberFormat="1" applyFont="1" applyFill="1" applyBorder="1"/>
    <xf numFmtId="17" fontId="48" fillId="51" borderId="34" xfId="181" applyNumberFormat="1" applyFont="1" applyFill="1" applyBorder="1" applyAlignment="1">
      <alignment horizontal="center" vertical="center" wrapText="1"/>
    </xf>
    <xf numFmtId="188" fontId="62" fillId="51" borderId="60" xfId="192" applyNumberFormat="1" applyFont="1" applyFill="1" applyBorder="1" applyAlignment="1">
      <alignment vertical="center"/>
    </xf>
    <xf numFmtId="0" fontId="77" fillId="0" borderId="0" xfId="191" applyFont="1" applyFill="1"/>
    <xf numFmtId="0" fontId="77" fillId="0" borderId="0" xfId="191" applyFont="1"/>
    <xf numFmtId="0" fontId="2" fillId="0" borderId="0" xfId="191" applyFont="1" applyFill="1"/>
    <xf numFmtId="0" fontId="48" fillId="51" borderId="25" xfId="182" applyFont="1" applyFill="1" applyBorder="1" applyAlignment="1">
      <alignment horizontal="center" vertical="center" wrapText="1"/>
    </xf>
    <xf numFmtId="0" fontId="48" fillId="51" borderId="25" xfId="181" applyFont="1" applyFill="1" applyBorder="1" applyAlignment="1">
      <alignment horizontal="center" vertical="center" wrapText="1"/>
    </xf>
    <xf numFmtId="14" fontId="77" fillId="0" borderId="0" xfId="191" applyNumberFormat="1" applyFont="1" applyAlignment="1" applyProtection="1">
      <alignment horizontal="center"/>
      <protection locked="0"/>
    </xf>
    <xf numFmtId="3" fontId="77" fillId="0" borderId="0" xfId="191" applyNumberFormat="1" applyFont="1" applyFill="1" applyProtection="1">
      <protection locked="0"/>
    </xf>
    <xf numFmtId="0" fontId="2" fillId="0" borderId="0" xfId="191"/>
    <xf numFmtId="3" fontId="2" fillId="0" borderId="0" xfId="191" applyNumberFormat="1"/>
    <xf numFmtId="10" fontId="2" fillId="0" borderId="0" xfId="191" applyNumberFormat="1"/>
    <xf numFmtId="14" fontId="77" fillId="0" borderId="0" xfId="144" applyNumberFormat="1" applyFont="1" applyFill="1" applyBorder="1" applyAlignment="1">
      <alignment horizontal="center"/>
    </xf>
    <xf numFmtId="189" fontId="62" fillId="0" borderId="0" xfId="192" applyNumberFormat="1" applyFont="1" applyFill="1" applyBorder="1" applyAlignment="1">
      <alignment vertical="center"/>
    </xf>
    <xf numFmtId="186" fontId="2" fillId="0" borderId="0" xfId="191" applyNumberFormat="1" applyFont="1" applyFill="1" applyBorder="1"/>
    <xf numFmtId="186" fontId="2" fillId="0" borderId="0" xfId="191" applyNumberFormat="1" applyFont="1" applyBorder="1"/>
    <xf numFmtId="186" fontId="2" fillId="0" borderId="0" xfId="191" applyNumberFormat="1" applyFont="1"/>
    <xf numFmtId="0" fontId="76" fillId="24" borderId="0" xfId="190" applyFont="1" applyFill="1" applyBorder="1" applyAlignment="1">
      <alignment horizontal="center" vertical="center"/>
    </xf>
    <xf numFmtId="188" fontId="96" fillId="51" borderId="35" xfId="191" applyNumberFormat="1" applyFont="1" applyFill="1" applyBorder="1" applyAlignment="1">
      <alignment vertical="center"/>
    </xf>
    <xf numFmtId="188" fontId="81" fillId="33" borderId="61" xfId="192" applyNumberFormat="1" applyFont="1" applyFill="1" applyBorder="1" applyAlignment="1">
      <alignment vertical="center"/>
    </xf>
    <xf numFmtId="188" fontId="62" fillId="36" borderId="71" xfId="192" applyNumberFormat="1" applyFont="1" applyFill="1" applyBorder="1" applyAlignment="1">
      <alignment vertical="center"/>
    </xf>
    <xf numFmtId="0" fontId="57" fillId="0" borderId="21" xfId="190" applyFont="1" applyBorder="1" applyAlignment="1">
      <alignment vertical="center"/>
    </xf>
    <xf numFmtId="0" fontId="57" fillId="0" borderId="22" xfId="190" applyFont="1" applyBorder="1" applyAlignment="1">
      <alignment vertical="center"/>
    </xf>
    <xf numFmtId="0" fontId="57" fillId="0" borderId="33" xfId="190" applyFont="1" applyBorder="1" applyAlignment="1">
      <alignment vertical="center"/>
    </xf>
    <xf numFmtId="0" fontId="57" fillId="0" borderId="20" xfId="190" applyFont="1" applyBorder="1" applyAlignment="1">
      <alignment vertical="center"/>
    </xf>
    <xf numFmtId="0" fontId="57" fillId="51" borderId="22" xfId="190" applyFont="1" applyFill="1" applyBorder="1" applyAlignment="1">
      <alignment vertical="center"/>
    </xf>
    <xf numFmtId="3" fontId="143" fillId="51" borderId="35" xfId="191" applyNumberFormat="1" applyFont="1" applyFill="1" applyBorder="1"/>
    <xf numFmtId="0" fontId="145" fillId="0" borderId="0" xfId="0" applyNumberFormat="1" applyFont="1" applyBorder="1" applyAlignment="1"/>
    <xf numFmtId="0" fontId="67" fillId="0" borderId="23" xfId="181" applyFont="1" applyFill="1" applyBorder="1" applyAlignment="1">
      <alignment horizontal="center" vertical="center" wrapText="1"/>
    </xf>
    <xf numFmtId="0" fontId="68" fillId="0" borderId="0" xfId="191" applyFont="1" applyFill="1"/>
    <xf numFmtId="0" fontId="47" fillId="36" borderId="13" xfId="181" applyFont="1" applyFill="1" applyBorder="1" applyAlignment="1">
      <alignment horizontal="center" vertical="center" wrapText="1"/>
    </xf>
    <xf numFmtId="0" fontId="47" fillId="36" borderId="25" xfId="181" applyFont="1" applyFill="1" applyBorder="1" applyAlignment="1">
      <alignment horizontal="center" vertical="center" wrapText="1"/>
    </xf>
    <xf numFmtId="0" fontId="76" fillId="0" borderId="0" xfId="141" applyFont="1" applyAlignment="1">
      <alignment horizontal="centerContinuous" vertical="center"/>
    </xf>
    <xf numFmtId="0" fontId="80" fillId="0" borderId="0" xfId="131" applyFont="1" applyBorder="1" applyAlignment="1">
      <alignment horizontal="centerContinuous" wrapText="1" readingOrder="1"/>
    </xf>
    <xf numFmtId="3" fontId="93" fillId="0" borderId="0" xfId="131" applyNumberFormat="1" applyFont="1" applyBorder="1" applyAlignment="1">
      <alignment horizontal="centerContinuous" wrapText="1"/>
    </xf>
    <xf numFmtId="0" fontId="80" fillId="26" borderId="0" xfId="131" applyFont="1" applyFill="1" applyBorder="1" applyAlignment="1">
      <alignment horizontal="centerContinuous" wrapText="1" readingOrder="1"/>
    </xf>
    <xf numFmtId="3" fontId="93" fillId="26" borderId="0" xfId="131" applyNumberFormat="1" applyFont="1" applyFill="1" applyBorder="1" applyAlignment="1">
      <alignment horizontal="centerContinuous" wrapText="1"/>
    </xf>
    <xf numFmtId="3" fontId="147" fillId="0" borderId="0" xfId="143" applyNumberFormat="1" applyFont="1" applyBorder="1" applyAlignment="1">
      <alignment horizontal="center" vertical="center" wrapText="1"/>
    </xf>
    <xf numFmtId="0" fontId="54" fillId="0" borderId="0" xfId="143" applyFont="1" applyBorder="1" applyAlignment="1">
      <alignment horizontal="center" wrapText="1"/>
    </xf>
    <xf numFmtId="3" fontId="54" fillId="30" borderId="0" xfId="143" applyNumberFormat="1" applyFont="1" applyFill="1" applyBorder="1" applyAlignment="1">
      <alignment horizontal="center" vertical="center" wrapText="1"/>
    </xf>
    <xf numFmtId="3" fontId="54" fillId="30" borderId="0" xfId="143" applyNumberFormat="1" applyFont="1" applyFill="1" applyBorder="1" applyAlignment="1">
      <alignment horizontal="right" vertical="center"/>
    </xf>
    <xf numFmtId="3" fontId="54" fillId="30" borderId="0" xfId="143" applyNumberFormat="1" applyFont="1" applyFill="1" applyBorder="1" applyAlignment="1">
      <alignment horizontal="center" vertical="center"/>
    </xf>
    <xf numFmtId="3" fontId="1" fillId="0" borderId="25" xfId="193" applyNumberFormat="1" applyFont="1" applyBorder="1"/>
    <xf numFmtId="0" fontId="46" fillId="37" borderId="25" xfId="193" applyFont="1" applyFill="1" applyBorder="1" applyAlignment="1">
      <alignment horizontal="center" vertical="center" wrapText="1"/>
    </xf>
    <xf numFmtId="0" fontId="46" fillId="0" borderId="21" xfId="193" applyFont="1" applyFill="1" applyBorder="1"/>
    <xf numFmtId="0" fontId="46" fillId="0" borderId="21" xfId="193" applyFont="1" applyBorder="1"/>
    <xf numFmtId="0" fontId="46" fillId="0" borderId="9" xfId="193" applyFont="1" applyBorder="1"/>
    <xf numFmtId="0" fontId="46" fillId="0" borderId="9" xfId="193" applyFont="1" applyFill="1" applyBorder="1"/>
    <xf numFmtId="0" fontId="47" fillId="0" borderId="9" xfId="193" applyFont="1" applyBorder="1"/>
    <xf numFmtId="0" fontId="46" fillId="37" borderId="22" xfId="193" applyFont="1" applyFill="1" applyBorder="1"/>
    <xf numFmtId="0" fontId="47" fillId="37" borderId="12" xfId="193" applyFont="1" applyFill="1" applyBorder="1"/>
    <xf numFmtId="0" fontId="46" fillId="0" borderId="32" xfId="0" applyFont="1" applyBorder="1"/>
    <xf numFmtId="0" fontId="46" fillId="0" borderId="23" xfId="0" applyFont="1" applyBorder="1"/>
    <xf numFmtId="0" fontId="46" fillId="0" borderId="24" xfId="0" applyFont="1" applyBorder="1"/>
    <xf numFmtId="0" fontId="46" fillId="0" borderId="25" xfId="0" applyFont="1" applyBorder="1"/>
    <xf numFmtId="10" fontId="47" fillId="32" borderId="25" xfId="107" applyNumberFormat="1" applyFont="1" applyFill="1" applyBorder="1" applyAlignment="1">
      <alignment horizontal="right" indent="1"/>
    </xf>
    <xf numFmtId="0" fontId="94" fillId="24" borderId="0" xfId="143" applyFont="1" applyFill="1" applyBorder="1" applyAlignment="1">
      <alignment horizontal="centerContinuous" vertical="center" wrapText="1"/>
    </xf>
    <xf numFmtId="0" fontId="95" fillId="24" borderId="0" xfId="143" applyFont="1" applyFill="1" applyBorder="1" applyAlignment="1">
      <alignment horizontal="centerContinuous" vertical="center" wrapText="1"/>
    </xf>
    <xf numFmtId="0" fontId="103" fillId="0" borderId="0" xfId="143" applyFont="1" applyBorder="1"/>
    <xf numFmtId="3" fontId="85" fillId="32" borderId="24" xfId="99" applyNumberFormat="1" applyFont="1" applyFill="1" applyBorder="1" applyAlignment="1">
      <alignment horizontal="right" indent="1"/>
    </xf>
    <xf numFmtId="183" fontId="85" fillId="32" borderId="22" xfId="0" applyNumberFormat="1" applyFont="1" applyFill="1" applyBorder="1"/>
    <xf numFmtId="184" fontId="85" fillId="32" borderId="12" xfId="0" applyNumberFormat="1" applyFont="1" applyFill="1" applyBorder="1" applyAlignment="1">
      <alignment horizontal="right" indent="1"/>
    </xf>
    <xf numFmtId="0" fontId="47" fillId="36" borderId="25" xfId="181" applyFont="1" applyFill="1" applyBorder="1" applyAlignment="1">
      <alignment horizontal="center" vertical="center" wrapText="1"/>
    </xf>
    <xf numFmtId="14" fontId="77" fillId="0" borderId="0" xfId="0" applyNumberFormat="1" applyFont="1" applyAlignment="1" applyProtection="1">
      <alignment horizontal="center"/>
      <protection locked="0"/>
    </xf>
    <xf numFmtId="3" fontId="77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49" fontId="69" fillId="0" borderId="0" xfId="139" applyNumberFormat="1" applyFont="1" applyAlignment="1">
      <alignment horizontal="center" vertical="center"/>
    </xf>
    <xf numFmtId="3" fontId="65" fillId="48" borderId="0" xfId="139" applyNumberFormat="1" applyFont="1" applyFill="1" applyAlignment="1">
      <alignment horizontal="center" vertical="center"/>
    </xf>
    <xf numFmtId="0" fontId="63" fillId="0" borderId="0" xfId="139" applyFont="1" applyAlignment="1">
      <alignment horizontal="left" vertical="center" textRotation="90"/>
    </xf>
    <xf numFmtId="0" fontId="63" fillId="0" borderId="0" xfId="139" applyFont="1" applyAlignment="1">
      <alignment horizontal="right"/>
    </xf>
    <xf numFmtId="0" fontId="63" fillId="0" borderId="0" xfId="139" applyFont="1" applyAlignment="1">
      <alignment horizontal="center"/>
    </xf>
    <xf numFmtId="0" fontId="64" fillId="48" borderId="0" xfId="139" applyFont="1" applyFill="1" applyAlignment="1">
      <alignment horizontal="center" vertical="center" wrapText="1"/>
    </xf>
    <xf numFmtId="3" fontId="66" fillId="49" borderId="0" xfId="139" applyNumberFormat="1" applyFont="1" applyFill="1" applyAlignment="1">
      <alignment horizontal="center"/>
    </xf>
    <xf numFmtId="0" fontId="67" fillId="49" borderId="0" xfId="139" applyFont="1" applyFill="1" applyAlignment="1">
      <alignment horizontal="center" vertical="center" wrapText="1"/>
    </xf>
    <xf numFmtId="10" fontId="66" fillId="49" borderId="0" xfId="139" applyNumberFormat="1" applyFont="1" applyFill="1" applyAlignment="1">
      <alignment horizontal="center" vertical="top"/>
    </xf>
    <xf numFmtId="0" fontId="84" fillId="0" borderId="0" xfId="0" applyFont="1" applyBorder="1" applyAlignment="1">
      <alignment horizontal="left" wrapText="1"/>
    </xf>
    <xf numFmtId="0" fontId="46" fillId="0" borderId="0" xfId="0" applyFont="1" applyBorder="1" applyAlignment="1">
      <alignment horizontal="left" vertical="center" wrapText="1"/>
    </xf>
    <xf numFmtId="0" fontId="80" fillId="0" borderId="0" xfId="154" applyFont="1" applyBorder="1" applyAlignment="1">
      <alignment horizontal="center" vertical="center" wrapText="1"/>
    </xf>
    <xf numFmtId="0" fontId="47" fillId="35" borderId="33" xfId="115" applyNumberFormat="1" applyFont="1" applyFill="1" applyBorder="1" applyAlignment="1" applyProtection="1">
      <alignment horizontal="center" vertical="center" wrapText="1"/>
    </xf>
    <xf numFmtId="0" fontId="47" fillId="35" borderId="34" xfId="115" applyNumberFormat="1" applyFont="1" applyFill="1" applyBorder="1" applyAlignment="1" applyProtection="1">
      <alignment horizontal="center" vertical="center" wrapText="1"/>
    </xf>
    <xf numFmtId="0" fontId="47" fillId="35" borderId="11" xfId="115" applyNumberFormat="1" applyFont="1" applyFill="1" applyBorder="1" applyAlignment="1" applyProtection="1">
      <alignment horizontal="center" vertical="center" wrapText="1"/>
    </xf>
    <xf numFmtId="0" fontId="47" fillId="35" borderId="32" xfId="154" applyNumberFormat="1" applyFont="1" applyFill="1" applyBorder="1" applyAlignment="1">
      <alignment horizontal="center" vertical="center" wrapText="1"/>
    </xf>
    <xf numFmtId="0" fontId="47" fillId="36" borderId="24" xfId="154" applyFont="1" applyFill="1" applyBorder="1" applyAlignment="1">
      <alignment horizontal="center" vertical="center" wrapText="1"/>
    </xf>
    <xf numFmtId="0" fontId="47" fillId="35" borderId="13" xfId="115" applyNumberFormat="1" applyFont="1" applyFill="1" applyBorder="1" applyAlignment="1" applyProtection="1">
      <alignment horizontal="center" vertical="center" wrapText="1"/>
    </xf>
    <xf numFmtId="0" fontId="46" fillId="35" borderId="25" xfId="154" applyNumberFormat="1" applyFont="1" applyFill="1" applyBorder="1" applyAlignment="1">
      <alignment horizontal="center" vertical="center" wrapText="1"/>
    </xf>
    <xf numFmtId="0" fontId="80" fillId="0" borderId="27" xfId="154" applyFont="1" applyBorder="1" applyAlignment="1">
      <alignment horizontal="center" vertical="center" wrapText="1"/>
    </xf>
    <xf numFmtId="169" fontId="81" fillId="27" borderId="13" xfId="115" applyNumberFormat="1" applyFont="1" applyFill="1" applyBorder="1" applyAlignment="1" applyProtection="1">
      <alignment horizontal="center" vertical="center" wrapText="1"/>
    </xf>
    <xf numFmtId="169" fontId="81" fillId="27" borderId="25" xfId="154" applyNumberFormat="1" applyFont="1" applyFill="1" applyBorder="1" applyAlignment="1">
      <alignment horizontal="center" vertical="center" wrapText="1"/>
    </xf>
    <xf numFmtId="3" fontId="62" fillId="25" borderId="20" xfId="154" applyNumberFormat="1" applyFont="1" applyFill="1" applyBorder="1" applyAlignment="1">
      <alignment horizontal="center"/>
    </xf>
    <xf numFmtId="3" fontId="62" fillId="25" borderId="14" xfId="154" applyNumberFormat="1" applyFont="1" applyFill="1" applyBorder="1" applyAlignment="1">
      <alignment horizontal="center"/>
    </xf>
    <xf numFmtId="3" fontId="62" fillId="25" borderId="13" xfId="154" applyNumberFormat="1" applyFont="1" applyFill="1" applyBorder="1" applyAlignment="1">
      <alignment horizontal="center"/>
    </xf>
    <xf numFmtId="0" fontId="62" fillId="27" borderId="25" xfId="115" applyNumberFormat="1" applyFont="1" applyFill="1" applyBorder="1" applyAlignment="1" applyProtection="1">
      <alignment horizontal="center" vertical="center" wrapText="1"/>
    </xf>
    <xf numFmtId="0" fontId="81" fillId="27" borderId="25" xfId="154" applyNumberFormat="1" applyFont="1" applyFill="1" applyBorder="1" applyAlignment="1">
      <alignment horizontal="center" vertical="center" wrapText="1"/>
    </xf>
    <xf numFmtId="0" fontId="81" fillId="27" borderId="20" xfId="154" applyNumberFormat="1" applyFont="1" applyFill="1" applyBorder="1" applyAlignment="1">
      <alignment horizontal="center" vertical="center" wrapText="1"/>
    </xf>
    <xf numFmtId="0" fontId="47" fillId="27" borderId="32" xfId="154" applyNumberFormat="1" applyFont="1" applyFill="1" applyBorder="1" applyAlignment="1">
      <alignment horizontal="center" vertical="center" wrapText="1"/>
    </xf>
    <xf numFmtId="0" fontId="47" fillId="0" borderId="24" xfId="154" applyFont="1" applyBorder="1" applyAlignment="1">
      <alignment horizontal="center" vertical="center" wrapText="1"/>
    </xf>
    <xf numFmtId="0" fontId="62" fillId="27" borderId="13" xfId="115" applyNumberFormat="1" applyFont="1" applyFill="1" applyBorder="1" applyAlignment="1" applyProtection="1">
      <alignment horizontal="center" vertical="center" wrapText="1"/>
    </xf>
    <xf numFmtId="0" fontId="57" fillId="0" borderId="34" xfId="131" applyFont="1" applyBorder="1" applyAlignment="1">
      <alignment wrapText="1"/>
    </xf>
    <xf numFmtId="0" fontId="46" fillId="0" borderId="34" xfId="143" applyFont="1" applyBorder="1" applyAlignment="1">
      <alignment wrapText="1"/>
    </xf>
    <xf numFmtId="0" fontId="80" fillId="0" borderId="0" xfId="131" applyFont="1" applyBorder="1" applyAlignment="1">
      <alignment horizontal="center" wrapText="1" readingOrder="1"/>
    </xf>
    <xf numFmtId="0" fontId="80" fillId="26" borderId="0" xfId="131" applyFont="1" applyFill="1" applyBorder="1" applyAlignment="1">
      <alignment horizontal="center" wrapText="1" readingOrder="1"/>
    </xf>
    <xf numFmtId="0" fontId="46" fillId="0" borderId="34" xfId="143" applyFont="1" applyBorder="1" applyAlignment="1"/>
    <xf numFmtId="0" fontId="92" fillId="40" borderId="32" xfId="131" applyFont="1" applyFill="1" applyBorder="1" applyAlignment="1">
      <alignment horizontal="center" vertical="center" wrapText="1"/>
    </xf>
    <xf numFmtId="0" fontId="92" fillId="40" borderId="24" xfId="131" applyFont="1" applyFill="1" applyBorder="1" applyAlignment="1">
      <alignment horizontal="center" vertical="center"/>
    </xf>
    <xf numFmtId="3" fontId="92" fillId="40" borderId="32" xfId="131" applyNumberFormat="1" applyFont="1" applyFill="1" applyBorder="1" applyAlignment="1">
      <alignment horizontal="center" vertical="center" wrapText="1"/>
    </xf>
    <xf numFmtId="0" fontId="46" fillId="0" borderId="24" xfId="143" applyFont="1" applyBorder="1" applyAlignment="1">
      <alignment horizontal="center" vertical="center" wrapText="1"/>
    </xf>
    <xf numFmtId="0" fontId="80" fillId="26" borderId="27" xfId="131" applyFont="1" applyFill="1" applyBorder="1" applyAlignment="1">
      <alignment horizontal="center" wrapText="1" readingOrder="1"/>
    </xf>
    <xf numFmtId="0" fontId="93" fillId="0" borderId="0" xfId="131" applyFont="1" applyAlignment="1">
      <alignment wrapText="1"/>
    </xf>
    <xf numFmtId="0" fontId="46" fillId="0" borderId="0" xfId="0" applyFont="1" applyAlignment="1"/>
    <xf numFmtId="0" fontId="46" fillId="0" borderId="0" xfId="0" applyFont="1" applyAlignment="1">
      <alignment wrapText="1"/>
    </xf>
    <xf numFmtId="0" fontId="47" fillId="0" borderId="0" xfId="143" applyFont="1" applyBorder="1" applyAlignment="1">
      <alignment horizontal="left" wrapText="1"/>
    </xf>
    <xf numFmtId="0" fontId="106" fillId="25" borderId="32" xfId="0" applyFont="1" applyFill="1" applyBorder="1" applyAlignment="1">
      <alignment horizontal="center" vertical="center"/>
    </xf>
    <xf numFmtId="0" fontId="106" fillId="25" borderId="24" xfId="0" applyFont="1" applyFill="1" applyBorder="1" applyAlignment="1">
      <alignment horizontal="center" vertical="center"/>
    </xf>
    <xf numFmtId="0" fontId="80" fillId="24" borderId="0" xfId="0" applyFont="1" applyFill="1" applyBorder="1" applyAlignment="1">
      <alignment horizontal="center" vertical="center" wrapText="1"/>
    </xf>
    <xf numFmtId="0" fontId="146" fillId="24" borderId="0" xfId="0" applyFont="1" applyFill="1" applyBorder="1" applyAlignment="1">
      <alignment horizontal="center" vertical="center" wrapText="1"/>
    </xf>
    <xf numFmtId="0" fontId="146" fillId="24" borderId="0" xfId="0" applyFont="1" applyFill="1" applyBorder="1" applyAlignment="1">
      <alignment wrapText="1"/>
    </xf>
    <xf numFmtId="0" fontId="85" fillId="33" borderId="0" xfId="0" applyFont="1" applyFill="1" applyAlignment="1">
      <alignment vertical="top" wrapText="1"/>
    </xf>
    <xf numFmtId="0" fontId="47" fillId="33" borderId="0" xfId="0" applyFont="1" applyFill="1" applyAlignment="1">
      <alignment vertical="top" wrapText="1"/>
    </xf>
    <xf numFmtId="3" fontId="111" fillId="37" borderId="32" xfId="0" applyNumberFormat="1" applyFont="1" applyFill="1" applyBorder="1" applyAlignment="1">
      <alignment horizontal="center" vertical="center" wrapText="1"/>
    </xf>
    <xf numFmtId="3" fontId="111" fillId="37" borderId="24" xfId="0" applyNumberFormat="1" applyFont="1" applyFill="1" applyBorder="1" applyAlignment="1">
      <alignment horizontal="center" vertical="center" wrapText="1"/>
    </xf>
    <xf numFmtId="4" fontId="3" fillId="33" borderId="0" xfId="125" applyNumberFormat="1" applyFont="1" applyFill="1" applyAlignment="1"/>
    <xf numFmtId="0" fontId="46" fillId="33" borderId="0" xfId="0" applyFont="1" applyFill="1" applyAlignment="1"/>
    <xf numFmtId="0" fontId="80" fillId="24" borderId="0" xfId="143" applyFont="1" applyFill="1" applyBorder="1" applyAlignment="1">
      <alignment horizontal="center" vertical="center"/>
    </xf>
    <xf numFmtId="0" fontId="80" fillId="24" borderId="0" xfId="0" applyFont="1" applyFill="1" applyBorder="1" applyAlignment="1">
      <alignment horizontal="center" vertical="top"/>
    </xf>
    <xf numFmtId="3" fontId="122" fillId="37" borderId="32" xfId="0" applyNumberFormat="1" applyFont="1" applyFill="1" applyBorder="1" applyAlignment="1">
      <alignment horizontal="center" vertical="center" wrapText="1"/>
    </xf>
    <xf numFmtId="3" fontId="122" fillId="37" borderId="24" xfId="0" applyNumberFormat="1" applyFont="1" applyFill="1" applyBorder="1" applyAlignment="1">
      <alignment horizontal="center" vertical="center" wrapText="1"/>
    </xf>
    <xf numFmtId="0" fontId="120" fillId="33" borderId="0" xfId="0" applyFont="1" applyFill="1" applyBorder="1" applyAlignment="1">
      <alignment horizontal="center" vertical="center"/>
    </xf>
    <xf numFmtId="3" fontId="47" fillId="25" borderId="32" xfId="0" applyNumberFormat="1" applyFont="1" applyFill="1" applyBorder="1" applyAlignment="1">
      <alignment horizontal="center" vertical="center"/>
    </xf>
    <xf numFmtId="3" fontId="47" fillId="25" borderId="24" xfId="0" applyNumberFormat="1" applyFont="1" applyFill="1" applyBorder="1" applyAlignment="1">
      <alignment horizontal="center" vertical="center"/>
    </xf>
    <xf numFmtId="0" fontId="80" fillId="24" borderId="0" xfId="0" applyFont="1" applyFill="1" applyBorder="1" applyAlignment="1">
      <alignment horizontal="center" vertical="center"/>
    </xf>
    <xf numFmtId="0" fontId="146" fillId="24" borderId="0" xfId="0" applyFont="1" applyFill="1" applyBorder="1" applyAlignment="1">
      <alignment horizontal="center" vertical="center"/>
    </xf>
    <xf numFmtId="49" fontId="85" fillId="29" borderId="32" xfId="0" applyNumberFormat="1" applyFont="1" applyFill="1" applyBorder="1" applyAlignment="1" applyProtection="1">
      <alignment horizontal="center" vertical="center" wrapText="1"/>
    </xf>
    <xf numFmtId="49" fontId="47" fillId="0" borderId="24" xfId="0" applyNumberFormat="1" applyFont="1" applyBorder="1" applyAlignment="1">
      <alignment horizontal="center" vertical="center" wrapText="1"/>
    </xf>
    <xf numFmtId="180" fontId="82" fillId="46" borderId="25" xfId="0" applyNumberFormat="1" applyFont="1" applyFill="1" applyBorder="1" applyAlignment="1" applyProtection="1">
      <alignment horizontal="center" vertical="center" wrapText="1"/>
    </xf>
    <xf numFmtId="3" fontId="85" fillId="29" borderId="32" xfId="0" applyNumberFormat="1" applyFont="1" applyFill="1" applyBorder="1" applyAlignment="1" applyProtection="1">
      <alignment horizontal="center" vertical="center" wrapText="1"/>
    </xf>
    <xf numFmtId="0" fontId="46" fillId="0" borderId="24" xfId="0" applyFont="1" applyBorder="1" applyAlignment="1">
      <alignment horizontal="center" vertical="center" wrapText="1"/>
    </xf>
    <xf numFmtId="180" fontId="82" fillId="46" borderId="32" xfId="0" applyNumberFormat="1" applyFont="1" applyFill="1" applyBorder="1" applyAlignment="1" applyProtection="1">
      <alignment horizontal="center" vertical="center" wrapText="1"/>
    </xf>
    <xf numFmtId="180" fontId="82" fillId="46" borderId="24" xfId="0" applyNumberFormat="1" applyFont="1" applyFill="1" applyBorder="1" applyAlignment="1" applyProtection="1">
      <alignment horizontal="center" vertical="center" wrapText="1"/>
    </xf>
    <xf numFmtId="0" fontId="80" fillId="24" borderId="0" xfId="153" applyFont="1" applyFill="1" applyBorder="1" applyAlignment="1">
      <alignment horizontal="center" vertical="center" wrapText="1"/>
    </xf>
    <xf numFmtId="0" fontId="146" fillId="0" borderId="0" xfId="153" applyFont="1" applyBorder="1" applyAlignment="1">
      <alignment horizontal="center" vertical="center" wrapText="1"/>
    </xf>
    <xf numFmtId="0" fontId="146" fillId="0" borderId="0" xfId="0" applyFont="1" applyAlignment="1">
      <alignment vertical="center"/>
    </xf>
    <xf numFmtId="0" fontId="80" fillId="24" borderId="40" xfId="153" applyFont="1" applyFill="1" applyBorder="1" applyAlignment="1">
      <alignment horizontal="center" vertical="top" wrapText="1"/>
    </xf>
    <xf numFmtId="0" fontId="146" fillId="0" borderId="40" xfId="153" applyFont="1" applyBorder="1" applyAlignment="1">
      <alignment horizontal="center" vertical="top" wrapText="1"/>
    </xf>
    <xf numFmtId="0" fontId="146" fillId="0" borderId="40" xfId="0" applyFont="1" applyBorder="1" applyAlignment="1">
      <alignment vertical="top"/>
    </xf>
    <xf numFmtId="0" fontId="47" fillId="25" borderId="38" xfId="0" applyNumberFormat="1" applyFont="1" applyFill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49" fontId="47" fillId="25" borderId="47" xfId="0" applyNumberFormat="1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/>
    </xf>
    <xf numFmtId="0" fontId="47" fillId="25" borderId="38" xfId="0" applyNumberFormat="1" applyFont="1" applyFill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0" fontId="80" fillId="24" borderId="0" xfId="153" applyFont="1" applyFill="1" applyBorder="1" applyAlignment="1">
      <alignment horizontal="center" vertical="top" wrapText="1"/>
    </xf>
    <xf numFmtId="0" fontId="146" fillId="0" borderId="0" xfId="153" applyFont="1" applyBorder="1" applyAlignment="1">
      <alignment horizontal="center" vertical="top" wrapText="1"/>
    </xf>
    <xf numFmtId="0" fontId="146" fillId="0" borderId="0" xfId="0" applyFont="1" applyBorder="1" applyAlignment="1">
      <alignment horizontal="center" vertical="top"/>
    </xf>
    <xf numFmtId="0" fontId="52" fillId="37" borderId="33" xfId="117" applyFont="1" applyFill="1" applyBorder="1" applyAlignment="1">
      <alignment horizontal="center" vertical="center"/>
    </xf>
    <xf numFmtId="0" fontId="52" fillId="37" borderId="11" xfId="117" applyFont="1" applyFill="1" applyBorder="1" applyAlignment="1">
      <alignment horizontal="center" vertical="center"/>
    </xf>
    <xf numFmtId="0" fontId="52" fillId="37" borderId="22" xfId="117" applyFont="1" applyFill="1" applyBorder="1" applyAlignment="1">
      <alignment horizontal="center" vertical="center"/>
    </xf>
    <xf numFmtId="0" fontId="52" fillId="37" borderId="12" xfId="117" applyFont="1" applyFill="1" applyBorder="1" applyAlignment="1">
      <alignment horizontal="center" vertical="center"/>
    </xf>
    <xf numFmtId="17" fontId="52" fillId="37" borderId="32" xfId="117" applyNumberFormat="1" applyFont="1" applyFill="1" applyBorder="1" applyAlignment="1">
      <alignment horizontal="center" vertical="center"/>
    </xf>
    <xf numFmtId="17" fontId="52" fillId="37" borderId="24" xfId="117" applyNumberFormat="1" applyFont="1" applyFill="1" applyBorder="1" applyAlignment="1">
      <alignment horizontal="center" vertical="center"/>
    </xf>
    <xf numFmtId="0" fontId="52" fillId="37" borderId="20" xfId="117" applyFont="1" applyFill="1" applyBorder="1" applyAlignment="1">
      <alignment horizontal="center" wrapText="1"/>
    </xf>
    <xf numFmtId="0" fontId="3" fillId="37" borderId="14" xfId="117" applyFont="1" applyFill="1" applyBorder="1" applyAlignment="1">
      <alignment horizontal="center" wrapText="1"/>
    </xf>
    <xf numFmtId="0" fontId="146" fillId="24" borderId="0" xfId="143" applyFont="1" applyFill="1" applyBorder="1" applyAlignment="1">
      <alignment horizontal="center" vertical="center"/>
    </xf>
    <xf numFmtId="3" fontId="85" fillId="29" borderId="32" xfId="143" applyNumberFormat="1" applyFont="1" applyFill="1" applyBorder="1" applyAlignment="1" applyProtection="1">
      <alignment horizontal="center" vertical="center" wrapText="1"/>
    </xf>
    <xf numFmtId="180" fontId="82" fillId="46" borderId="25" xfId="143" applyNumberFormat="1" applyFont="1" applyFill="1" applyBorder="1" applyAlignment="1" applyProtection="1">
      <alignment horizontal="center" vertical="center" wrapText="1"/>
    </xf>
    <xf numFmtId="0" fontId="47" fillId="25" borderId="32" xfId="143" applyFont="1" applyFill="1" applyBorder="1" applyAlignment="1">
      <alignment horizontal="center" vertical="center"/>
    </xf>
    <xf numFmtId="0" fontId="46" fillId="0" borderId="24" xfId="143" applyFont="1" applyBorder="1" applyAlignment="1">
      <alignment horizontal="center" vertical="center"/>
    </xf>
    <xf numFmtId="49" fontId="47" fillId="25" borderId="32" xfId="143" applyNumberFormat="1" applyFont="1" applyFill="1" applyBorder="1" applyAlignment="1">
      <alignment horizontal="center" vertical="center" wrapText="1"/>
    </xf>
    <xf numFmtId="49" fontId="46" fillId="0" borderId="24" xfId="143" applyNumberFormat="1" applyFont="1" applyBorder="1" applyAlignment="1">
      <alignment horizontal="center" vertical="center" wrapText="1"/>
    </xf>
    <xf numFmtId="0" fontId="83" fillId="0" borderId="0" xfId="0" applyFont="1" applyAlignment="1">
      <alignment horizontal="center"/>
    </xf>
    <xf numFmtId="0" fontId="46" fillId="24" borderId="0" xfId="0" applyFont="1" applyFill="1" applyAlignment="1">
      <alignment horizontal="left" wrapText="1"/>
    </xf>
    <xf numFmtId="0" fontId="46" fillId="0" borderId="0" xfId="0" applyFont="1" applyAlignment="1">
      <alignment horizontal="left" wrapText="1"/>
    </xf>
    <xf numFmtId="0" fontId="48" fillId="24" borderId="0" xfId="0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47" fillId="25" borderId="34" xfId="0" applyNumberFormat="1" applyFont="1" applyFill="1" applyBorder="1" applyAlignment="1">
      <alignment horizontal="center" vertical="center" wrapText="1"/>
    </xf>
    <xf numFmtId="0" fontId="47" fillId="25" borderId="27" xfId="0" applyNumberFormat="1" applyFont="1" applyFill="1" applyBorder="1" applyAlignment="1">
      <alignment horizontal="center" vertical="center" wrapText="1"/>
    </xf>
    <xf numFmtId="0" fontId="47" fillId="25" borderId="34" xfId="0" applyNumberFormat="1" applyFont="1" applyFill="1" applyBorder="1" applyAlignment="1">
      <alignment horizontal="center" vertical="center"/>
    </xf>
    <xf numFmtId="0" fontId="47" fillId="25" borderId="27" xfId="0" applyNumberFormat="1" applyFont="1" applyFill="1" applyBorder="1" applyAlignment="1">
      <alignment horizontal="center" vertical="center"/>
    </xf>
    <xf numFmtId="0" fontId="47" fillId="25" borderId="11" xfId="0" applyNumberFormat="1" applyFont="1" applyFill="1" applyBorder="1" applyAlignment="1">
      <alignment horizontal="center" vertical="center" wrapText="1"/>
    </xf>
    <xf numFmtId="0" fontId="47" fillId="25" borderId="12" xfId="0" applyNumberFormat="1" applyFont="1" applyFill="1" applyBorder="1" applyAlignment="1">
      <alignment horizontal="center" vertical="center" wrapText="1"/>
    </xf>
    <xf numFmtId="0" fontId="47" fillId="25" borderId="33" xfId="0" applyNumberFormat="1" applyFont="1" applyFill="1" applyBorder="1" applyAlignment="1">
      <alignment horizontal="center" vertical="center" wrapText="1"/>
    </xf>
    <xf numFmtId="0" fontId="47" fillId="25" borderId="22" xfId="0" applyNumberFormat="1" applyFont="1" applyFill="1" applyBorder="1" applyAlignment="1">
      <alignment horizontal="center" vertical="center" wrapText="1"/>
    </xf>
    <xf numFmtId="3" fontId="47" fillId="25" borderId="20" xfId="0" applyNumberFormat="1" applyFont="1" applyFill="1" applyBorder="1" applyAlignment="1">
      <alignment horizontal="center"/>
    </xf>
    <xf numFmtId="3" fontId="47" fillId="25" borderId="14" xfId="0" applyNumberFormat="1" applyFont="1" applyFill="1" applyBorder="1" applyAlignment="1">
      <alignment horizontal="center"/>
    </xf>
    <xf numFmtId="0" fontId="46" fillId="24" borderId="0" xfId="0" applyFont="1" applyFill="1" applyBorder="1" applyAlignment="1">
      <alignment horizontal="left" wrapText="1"/>
    </xf>
    <xf numFmtId="0" fontId="46" fillId="0" borderId="34" xfId="0" applyFont="1" applyBorder="1" applyAlignment="1">
      <alignment horizontal="left" wrapText="1"/>
    </xf>
    <xf numFmtId="3" fontId="47" fillId="25" borderId="13" xfId="0" applyNumberFormat="1" applyFont="1" applyFill="1" applyBorder="1" applyAlignment="1">
      <alignment horizontal="center"/>
    </xf>
    <xf numFmtId="0" fontId="80" fillId="24" borderId="0" xfId="0" applyFont="1" applyFill="1" applyBorder="1" applyAlignment="1">
      <alignment horizontal="center"/>
    </xf>
    <xf numFmtId="0" fontId="146" fillId="24" borderId="0" xfId="0" applyFont="1" applyFill="1" applyBorder="1" applyAlignment="1">
      <alignment horizontal="center"/>
    </xf>
    <xf numFmtId="0" fontId="47" fillId="25" borderId="33" xfId="0" applyFont="1" applyFill="1" applyBorder="1" applyAlignment="1">
      <alignment horizontal="center" vertical="center"/>
    </xf>
    <xf numFmtId="0" fontId="47" fillId="25" borderId="11" xfId="0" applyFont="1" applyFill="1" applyBorder="1" applyAlignment="1">
      <alignment horizontal="center" vertical="center"/>
    </xf>
    <xf numFmtId="177" fontId="47" fillId="25" borderId="32" xfId="0" applyNumberFormat="1" applyFont="1" applyFill="1" applyBorder="1" applyAlignment="1">
      <alignment horizontal="center" vertical="center" wrapText="1"/>
    </xf>
    <xf numFmtId="177" fontId="47" fillId="25" borderId="24" xfId="0" applyNumberFormat="1" applyFont="1" applyFill="1" applyBorder="1" applyAlignment="1">
      <alignment horizontal="center" vertical="center" wrapText="1"/>
    </xf>
    <xf numFmtId="3" fontId="139" fillId="51" borderId="35" xfId="191" applyNumberFormat="1" applyFont="1" applyFill="1" applyBorder="1" applyAlignment="1">
      <alignment horizontal="center" vertical="center"/>
    </xf>
    <xf numFmtId="0" fontId="148" fillId="24" borderId="0" xfId="190" applyFont="1" applyFill="1" applyBorder="1" applyAlignment="1">
      <alignment horizontal="center" vertical="center"/>
    </xf>
    <xf numFmtId="49" fontId="148" fillId="24" borderId="27" xfId="190" applyNumberFormat="1" applyFont="1" applyFill="1" applyBorder="1" applyAlignment="1">
      <alignment horizontal="center" vertical="center"/>
    </xf>
    <xf numFmtId="49" fontId="148" fillId="24" borderId="0" xfId="190" applyNumberFormat="1" applyFont="1" applyFill="1" applyBorder="1" applyAlignment="1">
      <alignment horizontal="center" vertical="center"/>
    </xf>
    <xf numFmtId="0" fontId="136" fillId="51" borderId="25" xfId="182" applyFont="1" applyFill="1" applyBorder="1" applyAlignment="1">
      <alignment horizontal="center" vertical="center" wrapText="1"/>
    </xf>
    <xf numFmtId="0" fontId="139" fillId="51" borderId="25" xfId="181" applyFont="1" applyFill="1" applyBorder="1" applyAlignment="1">
      <alignment horizontal="center" vertical="center" wrapText="1"/>
    </xf>
    <xf numFmtId="0" fontId="139" fillId="51" borderId="14" xfId="181" applyFont="1" applyFill="1" applyBorder="1" applyAlignment="1">
      <alignment horizontal="center" vertical="center" wrapText="1"/>
    </xf>
    <xf numFmtId="0" fontId="139" fillId="51" borderId="20" xfId="181" applyFont="1" applyFill="1" applyBorder="1" applyAlignment="1">
      <alignment horizontal="center" vertical="center" wrapText="1"/>
    </xf>
    <xf numFmtId="0" fontId="139" fillId="51" borderId="13" xfId="181" applyFont="1" applyFill="1" applyBorder="1" applyAlignment="1">
      <alignment horizontal="center" vertical="center" wrapText="1"/>
    </xf>
    <xf numFmtId="0" fontId="47" fillId="36" borderId="13" xfId="181" applyFont="1" applyFill="1" applyBorder="1" applyAlignment="1">
      <alignment horizontal="center" vertical="center" wrapText="1"/>
    </xf>
    <xf numFmtId="0" fontId="47" fillId="36" borderId="25" xfId="181" applyFont="1" applyFill="1" applyBorder="1" applyAlignment="1">
      <alignment horizontal="center" vertical="center" wrapText="1"/>
    </xf>
    <xf numFmtId="0" fontId="48" fillId="36" borderId="25" xfId="181" applyFont="1" applyFill="1" applyBorder="1" applyAlignment="1">
      <alignment horizontal="center" vertical="center" wrapText="1"/>
    </xf>
    <xf numFmtId="0" fontId="48" fillId="36" borderId="20" xfId="181" applyFont="1" applyFill="1" applyBorder="1" applyAlignment="1">
      <alignment horizontal="center" vertical="center" wrapText="1"/>
    </xf>
    <xf numFmtId="0" fontId="140" fillId="51" borderId="25" xfId="190" applyNumberFormat="1" applyFont="1" applyFill="1" applyBorder="1" applyAlignment="1">
      <alignment horizontal="center" vertical="center" wrapText="1"/>
    </xf>
    <xf numFmtId="0" fontId="80" fillId="24" borderId="0" xfId="190" applyFont="1" applyFill="1" applyBorder="1" applyAlignment="1">
      <alignment horizontal="center" vertical="center"/>
    </xf>
    <xf numFmtId="49" fontId="80" fillId="24" borderId="0" xfId="190" applyNumberFormat="1" applyFont="1" applyFill="1" applyBorder="1" applyAlignment="1">
      <alignment horizontal="center" vertical="center"/>
    </xf>
    <xf numFmtId="0" fontId="47" fillId="37" borderId="20" xfId="193" applyFont="1" applyFill="1" applyBorder="1" applyAlignment="1">
      <alignment horizontal="center" vertical="center"/>
    </xf>
    <xf numFmtId="0" fontId="47" fillId="37" borderId="13" xfId="193" applyFont="1" applyFill="1" applyBorder="1" applyAlignment="1">
      <alignment horizontal="center" vertical="center"/>
    </xf>
    <xf numFmtId="0" fontId="149" fillId="24" borderId="0" xfId="190" applyFont="1" applyFill="1" applyBorder="1" applyAlignment="1">
      <alignment horizontal="center" vertical="center"/>
    </xf>
    <xf numFmtId="0" fontId="48" fillId="51" borderId="33" xfId="182" applyFont="1" applyFill="1" applyBorder="1" applyAlignment="1">
      <alignment horizontal="center" vertical="center" wrapText="1"/>
    </xf>
    <xf numFmtId="0" fontId="48" fillId="51" borderId="11" xfId="182" applyFont="1" applyFill="1" applyBorder="1" applyAlignment="1">
      <alignment horizontal="center" vertical="center" wrapText="1"/>
    </xf>
    <xf numFmtId="0" fontId="76" fillId="24" borderId="0" xfId="190" applyFont="1" applyFill="1" applyBorder="1" applyAlignment="1">
      <alignment horizontal="center" vertical="center"/>
    </xf>
    <xf numFmtId="49" fontId="76" fillId="24" borderId="27" xfId="190" applyNumberFormat="1" applyFont="1" applyFill="1" applyBorder="1" applyAlignment="1">
      <alignment horizontal="center" vertical="center"/>
    </xf>
    <xf numFmtId="0" fontId="48" fillId="51" borderId="20" xfId="182" applyFont="1" applyFill="1" applyBorder="1" applyAlignment="1">
      <alignment horizontal="center" vertical="center" wrapText="1"/>
    </xf>
    <xf numFmtId="0" fontId="48" fillId="51" borderId="13" xfId="182" applyFont="1" applyFill="1" applyBorder="1" applyAlignment="1">
      <alignment horizontal="center" vertical="center" wrapText="1"/>
    </xf>
    <xf numFmtId="0" fontId="48" fillId="51" borderId="25" xfId="181" applyFont="1" applyFill="1" applyBorder="1" applyAlignment="1">
      <alignment horizontal="center" vertical="center" wrapText="1"/>
    </xf>
  </cellXfs>
  <cellStyles count="19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álculo" xfId="65"/>
    <cellStyle name="Cálculo 2" xfId="66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Linked Cell" xfId="98"/>
    <cellStyle name="Millares [0]" xfId="99" builtinId="6"/>
    <cellStyle name="Millares [0] 2" xfId="100"/>
    <cellStyle name="Millares [0] 3" xfId="101"/>
    <cellStyle name="Millares 2" xfId="102"/>
    <cellStyle name="Millares 2 2" xfId="103"/>
    <cellStyle name="Millares 2 2 2" xfId="104"/>
    <cellStyle name="Millares 2 3" xfId="105"/>
    <cellStyle name="Millares 2 3 2" xfId="106"/>
    <cellStyle name="Millares 2 3 2 2" xfId="107"/>
    <cellStyle name="Millares 2 3 2 2 2" xfId="108"/>
    <cellStyle name="Millares 2 3 2 3" xfId="109"/>
    <cellStyle name="Millares 2 3 3" xfId="110"/>
    <cellStyle name="Millares 2 4" xfId="111"/>
    <cellStyle name="Millares 2 4 2" xfId="112"/>
    <cellStyle name="Millares 2 5" xfId="113"/>
    <cellStyle name="Millares 2 6" xfId="114"/>
    <cellStyle name="Millares 3" xfId="178"/>
    <cellStyle name="Millares 3 2" xfId="192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3" xfId="119"/>
    <cellStyle name="Normal 11" xfId="120"/>
    <cellStyle name="Normal 11 2" xfId="121"/>
    <cellStyle name="Normal 12" xfId="122"/>
    <cellStyle name="Normal 12 2" xfId="123"/>
    <cellStyle name="Normal 13" xfId="124"/>
    <cellStyle name="Normal 13 2" xfId="187"/>
    <cellStyle name="Normal 14" xfId="125"/>
    <cellStyle name="Normal 15" xfId="176"/>
    <cellStyle name="Normal 16" xfId="179"/>
    <cellStyle name="Normal 17" xfId="180"/>
    <cellStyle name="Normal 17 2" xfId="191"/>
    <cellStyle name="Normal 17 3" xfId="193"/>
    <cellStyle name="Normal 18" xfId="189"/>
    <cellStyle name="Normal 2" xfId="126"/>
    <cellStyle name="Normal 2 2" xfId="127"/>
    <cellStyle name="Normal 2 2 2" xfId="128"/>
    <cellStyle name="Normal 2 3" xfId="129"/>
    <cellStyle name="Normal 2 3 2" xfId="130"/>
    <cellStyle name="Normal 2 3 2 2" xfId="131"/>
    <cellStyle name="Normal 2 3 2 2 2" xfId="132"/>
    <cellStyle name="Normal 2 3 2 3" xfId="133"/>
    <cellStyle name="Normal 2 3 3" xfId="134"/>
    <cellStyle name="Normal 2 4" xfId="135"/>
    <cellStyle name="Normal 2 4 2" xfId="136"/>
    <cellStyle name="Normal 2 5" xfId="137"/>
    <cellStyle name="Normal 2 5 2" xfId="138"/>
    <cellStyle name="Normal 2 6" xfId="139"/>
    <cellStyle name="Normal 2 7" xfId="140"/>
    <cellStyle name="Normal 2 8" xfId="177"/>
    <cellStyle name="Normal 2 9" xfId="181"/>
    <cellStyle name="Normal 3" xfId="141"/>
    <cellStyle name="Normal 3 2" xfId="142"/>
    <cellStyle name="Normal 3 2 2" xfId="182"/>
    <cellStyle name="Normal 3 3" xfId="183"/>
    <cellStyle name="Normal 3 3 2" xfId="188"/>
    <cellStyle name="Normal 4" xfId="143"/>
    <cellStyle name="Normal 4 2" xfId="144"/>
    <cellStyle name="Normal 5" xfId="145"/>
    <cellStyle name="Normal 5 2" xfId="146"/>
    <cellStyle name="Normal 5 3" xfId="147"/>
    <cellStyle name="Normal 5 4" xfId="190"/>
    <cellStyle name="Normal 6" xfId="148"/>
    <cellStyle name="Normal 7" xfId="149"/>
    <cellStyle name="Normal 8" xfId="150"/>
    <cellStyle name="Normal 9" xfId="151"/>
    <cellStyle name="Normal 9 2" xfId="152"/>
    <cellStyle name="Normal_afiliaultimo FIN DE MES" xfId="153"/>
    <cellStyle name="Normal_Medias mensuales SERIE HISTORICA ACT ECONOMICA" xfId="154"/>
    <cellStyle name="Notas" xfId="155"/>
    <cellStyle name="Notas 2" xfId="156"/>
    <cellStyle name="Note" xfId="157"/>
    <cellStyle name="Output" xfId="158"/>
    <cellStyle name="Porcentaje" xfId="185" builtinId="5"/>
    <cellStyle name="Porcentaje 2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00000"/>
      <color rgb="FF7F76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8423146109588"/>
          <c:y val="3.7583249116275766E-2"/>
          <c:w val="0.76818577123946663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Lit>
              <c:formatCode>0.00%</c:formatCode>
              <c:ptCount val="2"/>
              <c:pt idx="0">
                <c:v>0.53668568372336789</c:v>
              </c:pt>
              <c:pt idx="1">
                <c:v>0.89168627162232705</c:v>
              </c:pt>
            </c:numLit>
          </c:val>
          <c:extLst xmlns:c16r2="http://schemas.microsoft.com/office/drawing/2015/06/chart"/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Lit>
              <c:formatCode>0.00%</c:formatCode>
              <c:ptCount val="2"/>
              <c:pt idx="0">
                <c:v>0.46331431627663205</c:v>
              </c:pt>
              <c:pt idx="1">
                <c:v>0.1083137283776729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411520"/>
        <c:axId val="212413056"/>
      </c:barChart>
      <c:catAx>
        <c:axId val="2124115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12413056"/>
        <c:crosses val="autoZero"/>
        <c:auto val="1"/>
        <c:lblAlgn val="ctr"/>
        <c:lblOffset val="100"/>
        <c:noMultiLvlLbl val="0"/>
      </c:catAx>
      <c:valAx>
        <c:axId val="212413056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212411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5597824"/>
        <c:axId val="215599360"/>
      </c:barChart>
      <c:catAx>
        <c:axId val="2155978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5599360"/>
        <c:crosses val="autoZero"/>
        <c:auto val="0"/>
        <c:lblAlgn val="ctr"/>
        <c:lblOffset val="100"/>
        <c:noMultiLvlLbl val="0"/>
      </c:catAx>
      <c:valAx>
        <c:axId val="21559936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559782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5890944"/>
        <c:axId val="215900928"/>
      </c:barChart>
      <c:catAx>
        <c:axId val="2158909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5900928"/>
        <c:crosses val="autoZero"/>
        <c:auto val="1"/>
        <c:lblAlgn val="ctr"/>
        <c:lblOffset val="100"/>
        <c:noMultiLvlLbl val="0"/>
      </c:catAx>
      <c:valAx>
        <c:axId val="21590092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589094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5929216"/>
        <c:axId val="215930752"/>
      </c:barChart>
      <c:catAx>
        <c:axId val="2159292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5930752"/>
        <c:crosses val="autoZero"/>
        <c:auto val="0"/>
        <c:lblAlgn val="ctr"/>
        <c:lblOffset val="100"/>
        <c:noMultiLvlLbl val="0"/>
      </c:catAx>
      <c:valAx>
        <c:axId val="21593075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592921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7024384"/>
        <c:axId val="217025920"/>
      </c:barChart>
      <c:catAx>
        <c:axId val="2170243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7025920"/>
        <c:crosses val="autoZero"/>
        <c:auto val="1"/>
        <c:lblAlgn val="ctr"/>
        <c:lblOffset val="100"/>
        <c:noMultiLvlLbl val="0"/>
      </c:catAx>
      <c:valAx>
        <c:axId val="21702592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702438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7419136"/>
        <c:axId val="217425024"/>
      </c:barChart>
      <c:catAx>
        <c:axId val="2174191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7425024"/>
        <c:crosses val="autoZero"/>
        <c:auto val="0"/>
        <c:lblAlgn val="ctr"/>
        <c:lblOffset val="100"/>
        <c:noMultiLvlLbl val="0"/>
      </c:catAx>
      <c:valAx>
        <c:axId val="21742502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741913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7720704"/>
        <c:axId val="217722240"/>
      </c:barChart>
      <c:catAx>
        <c:axId val="2177207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7722240"/>
        <c:crosses val="autoZero"/>
        <c:auto val="1"/>
        <c:lblAlgn val="ctr"/>
        <c:lblOffset val="100"/>
        <c:noMultiLvlLbl val="0"/>
      </c:catAx>
      <c:valAx>
        <c:axId val="21772224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772070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7795584"/>
        <c:axId val="217797376"/>
      </c:barChart>
      <c:catAx>
        <c:axId val="2177955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7797376"/>
        <c:crosses val="autoZero"/>
        <c:auto val="0"/>
        <c:lblAlgn val="ctr"/>
        <c:lblOffset val="100"/>
        <c:noMultiLvlLbl val="0"/>
      </c:catAx>
      <c:valAx>
        <c:axId val="21779737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779558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7838336"/>
        <c:axId val="217839872"/>
      </c:barChart>
      <c:catAx>
        <c:axId val="2178383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7839872"/>
        <c:crosses val="autoZero"/>
        <c:auto val="1"/>
        <c:lblAlgn val="ctr"/>
        <c:lblOffset val="100"/>
        <c:noMultiLvlLbl val="0"/>
      </c:catAx>
      <c:valAx>
        <c:axId val="21783987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783833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344448"/>
        <c:axId val="218702592"/>
      </c:barChart>
      <c:catAx>
        <c:axId val="2183444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702592"/>
        <c:crosses val="autoZero"/>
        <c:auto val="0"/>
        <c:lblAlgn val="ctr"/>
        <c:lblOffset val="100"/>
        <c:noMultiLvlLbl val="0"/>
      </c:catAx>
      <c:valAx>
        <c:axId val="21870259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834444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756608"/>
        <c:axId val="218758144"/>
      </c:barChart>
      <c:catAx>
        <c:axId val="2187566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758144"/>
        <c:crosses val="autoZero"/>
        <c:auto val="1"/>
        <c:lblAlgn val="ctr"/>
        <c:lblOffset val="100"/>
        <c:noMultiLvlLbl val="0"/>
      </c:catAx>
      <c:valAx>
        <c:axId val="21875814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875660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#¡REF!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/>
        </c:ser>
        <c:ser>
          <c:idx val="1"/>
          <c:order val="1"/>
          <c:tx>
            <c:v>#¡REF!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FF66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216254336"/>
        <c:axId val="216255872"/>
      </c:lineChart>
      <c:catAx>
        <c:axId val="2162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25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255872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2543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450560"/>
        <c:axId val="218476928"/>
      </c:barChart>
      <c:catAx>
        <c:axId val="2184505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476928"/>
        <c:crosses val="autoZero"/>
        <c:auto val="0"/>
        <c:lblAlgn val="ctr"/>
        <c:lblOffset val="100"/>
        <c:noMultiLvlLbl val="0"/>
      </c:catAx>
      <c:valAx>
        <c:axId val="21847692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84505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525696"/>
        <c:axId val="218527232"/>
      </c:barChart>
      <c:catAx>
        <c:axId val="2185256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527232"/>
        <c:crosses val="autoZero"/>
        <c:auto val="1"/>
        <c:lblAlgn val="ctr"/>
        <c:lblOffset val="100"/>
        <c:noMultiLvlLbl val="0"/>
      </c:catAx>
      <c:valAx>
        <c:axId val="2185272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852569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580096"/>
        <c:axId val="218581632"/>
      </c:barChart>
      <c:catAx>
        <c:axId val="2185800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581632"/>
        <c:crosses val="autoZero"/>
        <c:auto val="0"/>
        <c:lblAlgn val="ctr"/>
        <c:lblOffset val="100"/>
        <c:noMultiLvlLbl val="0"/>
      </c:catAx>
      <c:valAx>
        <c:axId val="21858163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858009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028864"/>
        <c:axId val="219030656"/>
      </c:barChart>
      <c:catAx>
        <c:axId val="2190288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030656"/>
        <c:crosses val="autoZero"/>
        <c:auto val="1"/>
        <c:lblAlgn val="ctr"/>
        <c:lblOffset val="100"/>
        <c:noMultiLvlLbl val="0"/>
      </c:catAx>
      <c:valAx>
        <c:axId val="21903065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902886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063040"/>
        <c:axId val="219064576"/>
      </c:barChart>
      <c:catAx>
        <c:axId val="2190630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064576"/>
        <c:crosses val="autoZero"/>
        <c:auto val="0"/>
        <c:lblAlgn val="ctr"/>
        <c:lblOffset val="100"/>
        <c:noMultiLvlLbl val="0"/>
      </c:catAx>
      <c:valAx>
        <c:axId val="21906457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906304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786048"/>
        <c:axId val="218902528"/>
      </c:barChart>
      <c:catAx>
        <c:axId val="2187860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902528"/>
        <c:crosses val="autoZero"/>
        <c:auto val="1"/>
        <c:lblAlgn val="ctr"/>
        <c:lblOffset val="100"/>
        <c:noMultiLvlLbl val="0"/>
      </c:catAx>
      <c:valAx>
        <c:axId val="21890252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878604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935296"/>
        <c:axId val="218936832"/>
      </c:barChart>
      <c:catAx>
        <c:axId val="2189352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936832"/>
        <c:crosses val="autoZero"/>
        <c:auto val="1"/>
        <c:lblAlgn val="ctr"/>
        <c:lblOffset val="100"/>
        <c:noMultiLvlLbl val="0"/>
      </c:catAx>
      <c:valAx>
        <c:axId val="2189368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893529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8977792"/>
        <c:axId val="218979328"/>
      </c:barChart>
      <c:catAx>
        <c:axId val="2189777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8979328"/>
        <c:crosses val="autoZero"/>
        <c:auto val="1"/>
        <c:lblAlgn val="ctr"/>
        <c:lblOffset val="100"/>
        <c:noMultiLvlLbl val="0"/>
      </c:catAx>
      <c:valAx>
        <c:axId val="21897932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897779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020288"/>
        <c:axId val="219362048"/>
      </c:barChart>
      <c:catAx>
        <c:axId val="219020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362048"/>
        <c:crosses val="autoZero"/>
        <c:auto val="1"/>
        <c:lblAlgn val="ctr"/>
        <c:lblOffset val="100"/>
        <c:noMultiLvlLbl val="0"/>
      </c:catAx>
      <c:valAx>
        <c:axId val="21936204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90202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403008"/>
        <c:axId val="219404544"/>
      </c:barChart>
      <c:catAx>
        <c:axId val="2194030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404544"/>
        <c:crosses val="autoZero"/>
        <c:auto val="1"/>
        <c:lblAlgn val="ctr"/>
        <c:lblOffset val="100"/>
        <c:noMultiLvlLbl val="0"/>
      </c:catAx>
      <c:valAx>
        <c:axId val="21940454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940300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6305024"/>
        <c:axId val="216306816"/>
      </c:barChart>
      <c:catAx>
        <c:axId val="216305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30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306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630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175552"/>
        <c:axId val="219226496"/>
      </c:barChart>
      <c:catAx>
        <c:axId val="2191755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226496"/>
        <c:crosses val="autoZero"/>
        <c:auto val="1"/>
        <c:lblAlgn val="ctr"/>
        <c:lblOffset val="100"/>
        <c:noMultiLvlLbl val="0"/>
      </c:catAx>
      <c:valAx>
        <c:axId val="2192264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91755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246976"/>
        <c:axId val="219248512"/>
      </c:barChart>
      <c:catAx>
        <c:axId val="2192469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248512"/>
        <c:crosses val="autoZero"/>
        <c:auto val="1"/>
        <c:lblAlgn val="ctr"/>
        <c:lblOffset val="100"/>
        <c:noMultiLvlLbl val="0"/>
      </c:catAx>
      <c:valAx>
        <c:axId val="21924851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924697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289472"/>
        <c:axId val="219291008"/>
      </c:barChart>
      <c:catAx>
        <c:axId val="2192894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291008"/>
        <c:crosses val="autoZero"/>
        <c:auto val="1"/>
        <c:lblAlgn val="ctr"/>
        <c:lblOffset val="100"/>
        <c:noMultiLvlLbl val="0"/>
      </c:catAx>
      <c:valAx>
        <c:axId val="21929100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92894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9323776"/>
        <c:axId val="219346048"/>
      </c:barChart>
      <c:catAx>
        <c:axId val="2193237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9346048"/>
        <c:crosses val="autoZero"/>
        <c:auto val="1"/>
        <c:lblAlgn val="ctr"/>
        <c:lblOffset val="100"/>
        <c:noMultiLvlLbl val="0"/>
      </c:catAx>
      <c:valAx>
        <c:axId val="21934604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932377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#¡REF!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6600"/>
              </a:solidFill>
              <a:ln>
                <a:solidFill>
                  <a:srgbClr val="FF99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5" b="1" i="0" u="none" strike="noStrike" baseline="0">
                    <a:solidFill>
                      <a:srgbClr val="FF66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C0C0C0"/>
              </a:solidFill>
              <a:prstDash val="solid"/>
            </a:ln>
          </c:spPr>
        </c:dropLines>
        <c:marker val="1"/>
        <c:smooth val="0"/>
        <c:axId val="216403968"/>
        <c:axId val="216405504"/>
      </c:lineChart>
      <c:lineChart>
        <c:grouping val="standard"/>
        <c:varyColors val="0"/>
        <c:ser>
          <c:idx val="1"/>
          <c:order val="1"/>
          <c:tx>
            <c:v>#¡REF!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C0C0C0"/>
              </a:solidFill>
              <a:prstDash val="solid"/>
            </a:ln>
          </c:spPr>
        </c:dropLines>
        <c:marker val="1"/>
        <c:smooth val="0"/>
        <c:axId val="216407040"/>
        <c:axId val="216408832"/>
      </c:lineChart>
      <c:catAx>
        <c:axId val="2164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40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405504"/>
        <c:scaling>
          <c:orientation val="minMax"/>
          <c:max val="1000000"/>
          <c:min val="3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403968"/>
        <c:crosses val="autoZero"/>
        <c:crossBetween val="between"/>
      </c:valAx>
      <c:catAx>
        <c:axId val="2164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6408832"/>
        <c:crosses val="autoZero"/>
        <c:auto val="1"/>
        <c:lblAlgn val="ctr"/>
        <c:lblOffset val="100"/>
        <c:noMultiLvlLbl val="0"/>
      </c:catAx>
      <c:valAx>
        <c:axId val="216408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216407040"/>
        <c:crosses val="max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85" b="1" i="0" u="none" strike="noStrike" baseline="0">
                <a:solidFill>
                  <a:srgbClr val="FF66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08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#¡REF!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/>
        </c:ser>
        <c:ser>
          <c:idx val="1"/>
          <c:order val="1"/>
          <c:tx>
            <c:v>#¡REF!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23424"/>
        <c:axId val="216446080"/>
      </c:lineChart>
      <c:catAx>
        <c:axId val="216423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44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44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42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dTable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#¡REF!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/>
        </c:ser>
        <c:ser>
          <c:idx val="1"/>
          <c:order val="1"/>
          <c:tx>
            <c:v>#¡REF!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FF66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216481792"/>
        <c:axId val="216483328"/>
      </c:lineChart>
      <c:catAx>
        <c:axId val="2164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48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483328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481792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6614016"/>
        <c:axId val="216615552"/>
      </c:barChart>
      <c:catAx>
        <c:axId val="216614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61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615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661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#¡REF!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6600"/>
              </a:solidFill>
              <a:ln>
                <a:solidFill>
                  <a:srgbClr val="FF99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5" b="1" i="0" u="none" strike="noStrike" baseline="0">
                    <a:solidFill>
                      <a:srgbClr val="FF66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C0C0C0"/>
              </a:solidFill>
              <a:prstDash val="solid"/>
            </a:ln>
          </c:spPr>
        </c:dropLines>
        <c:marker val="1"/>
        <c:smooth val="0"/>
        <c:axId val="216757760"/>
        <c:axId val="216759296"/>
      </c:lineChart>
      <c:lineChart>
        <c:grouping val="standard"/>
        <c:varyColors val="0"/>
        <c:ser>
          <c:idx val="1"/>
          <c:order val="1"/>
          <c:tx>
            <c:v>#¡REF!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C0C0C0"/>
              </a:solidFill>
              <a:prstDash val="solid"/>
            </a:ln>
          </c:spPr>
        </c:dropLines>
        <c:marker val="1"/>
        <c:smooth val="0"/>
        <c:axId val="216769280"/>
        <c:axId val="216770816"/>
      </c:lineChart>
      <c:catAx>
        <c:axId val="2167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75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759296"/>
        <c:scaling>
          <c:orientation val="minMax"/>
          <c:max val="1000000"/>
          <c:min val="3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757760"/>
        <c:crosses val="autoZero"/>
        <c:crossBetween val="between"/>
      </c:valAx>
      <c:catAx>
        <c:axId val="21676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6770816"/>
        <c:crosses val="autoZero"/>
        <c:auto val="1"/>
        <c:lblAlgn val="ctr"/>
        <c:lblOffset val="100"/>
        <c:noMultiLvlLbl val="0"/>
      </c:catAx>
      <c:valAx>
        <c:axId val="216770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216769280"/>
        <c:crosses val="max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85" b="1" i="0" u="none" strike="noStrike" baseline="0">
                <a:solidFill>
                  <a:srgbClr val="FF66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08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#¡REF!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/>
        </c:ser>
        <c:ser>
          <c:idx val="1"/>
          <c:order val="1"/>
          <c:tx>
            <c:v>#¡REF!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79776"/>
        <c:axId val="217076864"/>
      </c:lineChart>
      <c:catAx>
        <c:axId val="216779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707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0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77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dTable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95467</xdr:colOff>
      <xdr:row>31</xdr:row>
      <xdr:rowOff>28575</xdr:rowOff>
    </xdr:from>
    <xdr:to>
      <xdr:col>5</xdr:col>
      <xdr:colOff>523657</xdr:colOff>
      <xdr:row>45</xdr:row>
      <xdr:rowOff>9244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467" y="3914775"/>
          <a:ext cx="3476190" cy="2247619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26</xdr:row>
      <xdr:rowOff>47625</xdr:rowOff>
    </xdr:from>
    <xdr:to>
      <xdr:col>4</xdr:col>
      <xdr:colOff>266700</xdr:colOff>
      <xdr:row>29</xdr:row>
      <xdr:rowOff>85725</xdr:rowOff>
    </xdr:to>
    <xdr:sp macro="" textlink="">
      <xdr:nvSpPr>
        <xdr:cNvPr id="5" name="4 CuadroTexto"/>
        <xdr:cNvSpPr txBox="1"/>
      </xdr:nvSpPr>
      <xdr:spPr>
        <a:xfrm>
          <a:off x="1876425" y="3124200"/>
          <a:ext cx="1438275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latin typeface="+mn-lt"/>
            </a:rPr>
            <a:t>Junio 2020</a:t>
          </a:r>
        </a:p>
      </xdr:txBody>
    </xdr:sp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/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/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641680</xdr:colOff>
      <xdr:row>3</xdr:row>
      <xdr:rowOff>73268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32845</xdr:colOff>
      <xdr:row>33</xdr:row>
      <xdr:rowOff>131380</xdr:rowOff>
    </xdr:from>
    <xdr:to>
      <xdr:col>10</xdr:col>
      <xdr:colOff>590738</xdr:colOff>
      <xdr:row>53</xdr:row>
      <xdr:rowOff>144987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C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/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/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0.89046</cdr:x>
      <cdr:y>0.42076</cdr:y>
    </cdr:from>
    <cdr:to>
      <cdr:x>0.93256</cdr:x>
      <cdr:y>0.47849</cdr:y>
    </cdr:to>
    <cdr:cxnSp macro="">
      <cdr:nvCxnSpPr>
        <cdr:cNvPr id="8" name="1 Conector angular"/>
        <cdr:cNvCxnSpPr/>
      </cdr:nvCxnSpPr>
      <cdr:spPr bwMode="auto">
        <a:xfrm xmlns:a="http://schemas.openxmlformats.org/drawingml/2006/main" rot="10800000" flipV="1">
          <a:off x="3889376" y="1125161"/>
          <a:ext cx="183861" cy="154363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0.89046</cdr:x>
      <cdr:y>0.87386</cdr:y>
    </cdr:from>
    <cdr:to>
      <cdr:x>0.93256</cdr:x>
      <cdr:y>0.93159</cdr:y>
    </cdr:to>
    <cdr:cxnSp macro="">
      <cdr:nvCxnSpPr>
        <cdr:cNvPr id="13" name="1 Conector angular"/>
        <cdr:cNvCxnSpPr/>
      </cdr:nvCxnSpPr>
      <cdr:spPr bwMode="auto">
        <a:xfrm xmlns:a="http://schemas.openxmlformats.org/drawingml/2006/main" rot="10800000" flipV="1">
          <a:off x="3889375" y="2336800"/>
          <a:ext cx="183861" cy="154363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200" b="1"/>
            <a:t>Hombres</a:t>
          </a:r>
          <a:endParaRPr lang="es-ES" sz="1100" b="1"/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1"/>
            <a:t>Mujeres</a:t>
          </a:r>
          <a:endParaRPr lang="es-ES" sz="1100" b="1"/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1"/>
            <a:t>Españoles</a:t>
          </a:r>
          <a:endParaRPr lang="es-ES" sz="1100" b="1"/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200" b="1"/>
            <a:t>Extranjeros</a:t>
          </a:r>
          <a:endParaRPr lang="es-ES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49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2049" name="Line 8">
          <a:extLst>
            <a:ext uri="{FF2B5EF4-FFF2-40B4-BE49-F238E27FC236}">
              <a16:creationId xmlns="" xmlns:a16="http://schemas.microsoft.com/office/drawing/2014/main" id="{00000000-0008-0000-08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101</xdr:row>
      <xdr:rowOff>0</xdr:rowOff>
    </xdr:from>
    <xdr:to>
      <xdr:col>6</xdr:col>
      <xdr:colOff>0</xdr:colOff>
      <xdr:row>101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="" xmlns:a16="http://schemas.microsoft.com/office/drawing/2014/main" id="{00000000-0008-0000-0F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5</xdr:col>
      <xdr:colOff>939338</xdr:colOff>
      <xdr:row>101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="" xmlns:a16="http://schemas.microsoft.com/office/drawing/2014/main" id="{00000000-0008-0000-0F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101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="" xmlns:a16="http://schemas.microsoft.com/office/drawing/2014/main" id="{00000000-0008-0000-0F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101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="" xmlns:a16="http://schemas.microsoft.com/office/drawing/2014/main" id="{00000000-0008-0000-0F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101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="" xmlns:a16="http://schemas.microsoft.com/office/drawing/2014/main" id="{00000000-0008-0000-0F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5</xdr:col>
      <xdr:colOff>939338</xdr:colOff>
      <xdr:row>101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="" xmlns:a16="http://schemas.microsoft.com/office/drawing/2014/main" id="{00000000-0008-0000-0F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101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="" xmlns:a16="http://schemas.microsoft.com/office/drawing/2014/main" id="{00000000-0008-0000-0F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101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="" xmlns:a16="http://schemas.microsoft.com/office/drawing/2014/main" id="{00000000-0008-0000-0F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="" xmlns:a16="http://schemas.microsoft.com/office/drawing/2014/main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="" xmlns:a16="http://schemas.microsoft.com/office/drawing/2014/main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="" xmlns:a16="http://schemas.microsoft.com/office/drawing/2014/main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="" xmlns:a16="http://schemas.microsoft.com/office/drawing/2014/main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="" xmlns:a16="http://schemas.microsoft.com/office/drawing/2014/main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="" xmlns:a16="http://schemas.microsoft.com/office/drawing/2014/main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="" xmlns:a16="http://schemas.microsoft.com/office/drawing/2014/main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="" xmlns:a16="http://schemas.microsoft.com/office/drawing/2014/main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="" xmlns:a16="http://schemas.microsoft.com/office/drawing/2014/main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="" xmlns:a16="http://schemas.microsoft.com/office/drawing/2014/main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="" xmlns:a16="http://schemas.microsoft.com/office/drawing/2014/main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="" xmlns:a16="http://schemas.microsoft.com/office/drawing/2014/main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="" xmlns:a16="http://schemas.microsoft.com/office/drawing/2014/main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="" xmlns:a16="http://schemas.microsoft.com/office/drawing/2014/main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="" xmlns:a16="http://schemas.microsoft.com/office/drawing/2014/main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="" xmlns:a16="http://schemas.microsoft.com/office/drawing/2014/main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="" xmlns:a16="http://schemas.microsoft.com/office/drawing/2014/main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="" xmlns:a16="http://schemas.microsoft.com/office/drawing/2014/main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="" xmlns:a16="http://schemas.microsoft.com/office/drawing/2014/main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="" xmlns:a16="http://schemas.microsoft.com/office/drawing/2014/main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="" xmlns:a16="http://schemas.microsoft.com/office/drawing/2014/main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="" xmlns:a16="http://schemas.microsoft.com/office/drawing/2014/main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="" xmlns:a16="http://schemas.microsoft.com/office/drawing/2014/main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="" xmlns:a16="http://schemas.microsoft.com/office/drawing/2014/main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="" xmlns:a16="http://schemas.microsoft.com/office/drawing/2014/main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="" xmlns:a16="http://schemas.microsoft.com/office/drawing/2014/main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571500</xdr:colOff>
          <xdr:row>23</xdr:row>
          <xdr:rowOff>180975</xdr:rowOff>
        </xdr:from>
        <xdr:to>
          <xdr:col>7</xdr:col>
          <xdr:colOff>0</xdr:colOff>
          <xdr:row>23</xdr:row>
          <xdr:rowOff>180975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571500</xdr:colOff>
          <xdr:row>23</xdr:row>
          <xdr:rowOff>180975</xdr:rowOff>
        </xdr:from>
        <xdr:to>
          <xdr:col>7</xdr:col>
          <xdr:colOff>0</xdr:colOff>
          <xdr:row>23</xdr:row>
          <xdr:rowOff>180975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104775</xdr:rowOff>
    </xdr:from>
    <xdr:to>
      <xdr:col>6</xdr:col>
      <xdr:colOff>714569</xdr:colOff>
      <xdr:row>47</xdr:row>
      <xdr:rowOff>169859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419600"/>
          <a:ext cx="6639119" cy="3627434"/>
        </a:xfrm>
        <a:prstGeom prst="rect">
          <a:avLst/>
        </a:prstGeom>
      </xdr:spPr>
    </xdr:pic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9" name="Text Box 6">
          <a:extLst>
            <a:ext uri="{FF2B5EF4-FFF2-40B4-BE49-F238E27FC236}">
              <a16:creationId xmlns="" xmlns:a16="http://schemas.microsoft.com/office/drawing/2014/main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0" name="Text Box 8">
          <a:extLst>
            <a:ext uri="{FF2B5EF4-FFF2-40B4-BE49-F238E27FC236}">
              <a16:creationId xmlns="" xmlns:a16="http://schemas.microsoft.com/office/drawing/2014/main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1" name="Text Box 15">
          <a:extLst>
            <a:ext uri="{FF2B5EF4-FFF2-40B4-BE49-F238E27FC236}">
              <a16:creationId xmlns="" xmlns:a16="http://schemas.microsoft.com/office/drawing/2014/main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2" name="Text Box 20">
          <a:extLst>
            <a:ext uri="{FF2B5EF4-FFF2-40B4-BE49-F238E27FC236}">
              <a16:creationId xmlns="" xmlns:a16="http://schemas.microsoft.com/office/drawing/2014/main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3" name="Text Box 22">
          <a:extLst>
            <a:ext uri="{FF2B5EF4-FFF2-40B4-BE49-F238E27FC236}">
              <a16:creationId xmlns="" xmlns:a16="http://schemas.microsoft.com/office/drawing/2014/main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="" xmlns:a16="http://schemas.microsoft.com/office/drawing/2014/main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="" xmlns:a16="http://schemas.microsoft.com/office/drawing/2014/main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="" xmlns:a16="http://schemas.microsoft.com/office/drawing/2014/main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="" xmlns:a16="http://schemas.microsoft.com/office/drawing/2014/main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="" xmlns:a16="http://schemas.microsoft.com/office/drawing/2014/main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="" xmlns:a16="http://schemas.microsoft.com/office/drawing/2014/main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="" xmlns:a16="http://schemas.microsoft.com/office/drawing/2014/main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="" xmlns:a16="http://schemas.microsoft.com/office/drawing/2014/main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="" xmlns:a16="http://schemas.microsoft.com/office/drawing/2014/main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="" xmlns:a16="http://schemas.microsoft.com/office/drawing/2014/main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="" xmlns:a16="http://schemas.microsoft.com/office/drawing/2014/main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="" xmlns:a16="http://schemas.microsoft.com/office/drawing/2014/main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="" xmlns:a16="http://schemas.microsoft.com/office/drawing/2014/main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="" xmlns:a16="http://schemas.microsoft.com/office/drawing/2014/main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="" xmlns:a16="http://schemas.microsoft.com/office/drawing/2014/main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="" xmlns:a16="http://schemas.microsoft.com/office/drawing/2014/main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="" xmlns:a16="http://schemas.microsoft.com/office/drawing/2014/main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="" xmlns:a16="http://schemas.microsoft.com/office/drawing/2014/main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="" xmlns:a16="http://schemas.microsoft.com/office/drawing/2014/main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="" xmlns:a16="http://schemas.microsoft.com/office/drawing/2014/main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="" xmlns:a16="http://schemas.microsoft.com/office/drawing/2014/main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="" xmlns:a16="http://schemas.microsoft.com/office/drawing/2014/main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="" xmlns:a16="http://schemas.microsoft.com/office/drawing/2014/main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="" xmlns:a16="http://schemas.microsoft.com/office/drawing/2014/main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="" xmlns:a16="http://schemas.microsoft.com/office/drawing/2014/main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="" xmlns:a16="http://schemas.microsoft.com/office/drawing/2014/main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="" xmlns:a16="http://schemas.microsoft.com/office/drawing/2014/main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="" xmlns:a16="http://schemas.microsoft.com/office/drawing/2014/main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="" xmlns:a16="http://schemas.microsoft.com/office/drawing/2014/main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="" xmlns:a16="http://schemas.microsoft.com/office/drawing/2014/main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="" xmlns:a16="http://schemas.microsoft.com/office/drawing/2014/main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="" xmlns:a16="http://schemas.microsoft.com/office/drawing/2014/main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="" xmlns:a16="http://schemas.microsoft.com/office/drawing/2014/main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="" xmlns:a16="http://schemas.microsoft.com/office/drawing/2014/main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="" xmlns:a16="http://schemas.microsoft.com/office/drawing/2014/main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="" xmlns:a16="http://schemas.microsoft.com/office/drawing/2014/main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="" xmlns:a16="http://schemas.microsoft.com/office/drawing/2014/main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="" xmlns:a16="http://schemas.microsoft.com/office/drawing/2014/main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="" xmlns:a16="http://schemas.microsoft.com/office/drawing/2014/main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="" xmlns:a16="http://schemas.microsoft.com/office/drawing/2014/main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="" xmlns:a16="http://schemas.microsoft.com/office/drawing/2014/main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="" xmlns:a16="http://schemas.microsoft.com/office/drawing/2014/main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6</xdr:col>
      <xdr:colOff>600075</xdr:colOff>
      <xdr:row>36</xdr:row>
      <xdr:rowOff>152400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400675"/>
          <a:ext cx="53911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01</v>
          </cell>
          <cell r="B6">
            <v>15326583.349999998</v>
          </cell>
          <cell r="C6">
            <v>-38695.650000002235</v>
          </cell>
          <cell r="D6" t="str">
            <v>. MEDIAS MENSUALES MES DE FEBRERO</v>
          </cell>
        </row>
        <row r="7">
          <cell r="A7" t="str">
            <v>02</v>
          </cell>
          <cell r="B7">
            <v>15834338.25</v>
          </cell>
          <cell r="C7">
            <v>507754.90000000224</v>
          </cell>
        </row>
        <row r="8">
          <cell r="A8" t="str">
            <v>03</v>
          </cell>
          <cell r="B8">
            <v>16365395.649999997</v>
          </cell>
          <cell r="C8">
            <v>531057.39999999665</v>
          </cell>
        </row>
        <row r="9">
          <cell r="A9" t="str">
            <v>04</v>
          </cell>
          <cell r="B9">
            <v>16808648.850000001</v>
          </cell>
          <cell r="C9">
            <v>443253.20000000484</v>
          </cell>
        </row>
        <row r="10">
          <cell r="A10" t="str">
            <v>05</v>
          </cell>
          <cell r="B10">
            <v>17320383.800000001</v>
          </cell>
          <cell r="C10">
            <v>511734.94999999925</v>
          </cell>
        </row>
        <row r="11">
          <cell r="A11" t="str">
            <v>06</v>
          </cell>
          <cell r="B11">
            <v>18286896.75</v>
          </cell>
          <cell r="C11">
            <v>966512.94999999925</v>
          </cell>
        </row>
        <row r="12">
          <cell r="A12" t="str">
            <v>07</v>
          </cell>
          <cell r="B12">
            <v>18915997.349999998</v>
          </cell>
          <cell r="C12">
            <v>629100.59999999776</v>
          </cell>
        </row>
        <row r="13">
          <cell r="A13" t="str">
            <v>08</v>
          </cell>
          <cell r="B13">
            <v>19245226.760000005</v>
          </cell>
          <cell r="C13">
            <v>329229.4100000076</v>
          </cell>
        </row>
        <row r="14">
          <cell r="A14" t="str">
            <v>09</v>
          </cell>
          <cell r="B14">
            <v>18112610.600000005</v>
          </cell>
          <cell r="C14">
            <v>-1132616.1600000001</v>
          </cell>
        </row>
        <row r="15">
          <cell r="A15" t="str">
            <v>10</v>
          </cell>
          <cell r="B15">
            <v>17572351.149999999</v>
          </cell>
          <cell r="C15">
            <v>-540259.45000000671</v>
          </cell>
        </row>
        <row r="16">
          <cell r="A16" t="str">
            <v>11</v>
          </cell>
          <cell r="B16">
            <v>17347094.299999997</v>
          </cell>
          <cell r="C16">
            <v>-225256.85000000149</v>
          </cell>
        </row>
        <row r="17">
          <cell r="A17" t="str">
            <v>12</v>
          </cell>
          <cell r="B17">
            <v>16897111.57</v>
          </cell>
          <cell r="C17">
            <v>-449982.72999999672</v>
          </cell>
        </row>
        <row r="18">
          <cell r="A18" t="str">
            <v>13</v>
          </cell>
          <cell r="B18">
            <v>16150746.6</v>
          </cell>
          <cell r="C18">
            <v>-746364.97000000067</v>
          </cell>
        </row>
        <row r="19">
          <cell r="A19" t="str">
            <v>14</v>
          </cell>
          <cell r="B19">
            <v>16212303.800000001</v>
          </cell>
          <cell r="C19">
            <v>61557.200000001118</v>
          </cell>
        </row>
        <row r="20">
          <cell r="A20" t="str">
            <v>15</v>
          </cell>
          <cell r="B20">
            <v>16672221.6</v>
          </cell>
          <cell r="C20">
            <v>459917.79999999888</v>
          </cell>
        </row>
        <row r="21">
          <cell r="A21" t="str">
            <v>16</v>
          </cell>
          <cell r="B21">
            <v>17167712.09</v>
          </cell>
          <cell r="C21">
            <v>495490.49000000022</v>
          </cell>
        </row>
        <row r="22">
          <cell r="A22" t="str">
            <v>17</v>
          </cell>
          <cell r="B22">
            <v>17748254.850000001</v>
          </cell>
          <cell r="C22">
            <v>580542.76000000164</v>
          </cell>
        </row>
        <row r="23">
          <cell r="A23" t="str">
            <v>18</v>
          </cell>
          <cell r="B23">
            <v>18363514.199999999</v>
          </cell>
          <cell r="C23">
            <v>615259.34999999776</v>
          </cell>
        </row>
        <row r="24">
          <cell r="A24" t="str">
            <v>19</v>
          </cell>
          <cell r="B24">
            <v>18888471.899999999</v>
          </cell>
          <cell r="C24">
            <v>524957.69999999925</v>
          </cell>
        </row>
        <row r="25">
          <cell r="A25" t="str">
            <v>20</v>
          </cell>
          <cell r="B25">
            <v>19250228.949999999</v>
          </cell>
          <cell r="C25">
            <v>361757.05000000075</v>
          </cell>
        </row>
        <row r="26">
          <cell r="A26" t="str">
            <v>MEDIA</v>
          </cell>
          <cell r="B26">
            <v>17424304.618499998</v>
          </cell>
          <cell r="C26">
            <v>19250228.949999999</v>
          </cell>
        </row>
        <row r="27">
          <cell r="A27">
            <v>2006</v>
          </cell>
          <cell r="B27">
            <v>1825924.3315000013</v>
          </cell>
        </row>
        <row r="28">
          <cell r="A28">
            <v>2007</v>
          </cell>
          <cell r="B28" t="str">
            <v>Afiliados</v>
          </cell>
        </row>
        <row r="29">
          <cell r="A29">
            <v>2008</v>
          </cell>
          <cell r="B29" t="str">
            <v>MEDIOS</v>
          </cell>
        </row>
        <row r="30">
          <cell r="A30" t="str">
            <v>01</v>
          </cell>
          <cell r="B30">
            <v>15684284.189999999</v>
          </cell>
        </row>
        <row r="31">
          <cell r="A31" t="str">
            <v>02</v>
          </cell>
          <cell r="B31">
            <v>15479028.1</v>
          </cell>
        </row>
        <row r="32">
          <cell r="A32" t="str">
            <v>03</v>
          </cell>
          <cell r="B32">
            <v>16692149.880000001</v>
          </cell>
        </row>
        <row r="33">
          <cell r="A33" t="str">
            <v>04</v>
          </cell>
          <cell r="B33">
            <v>17153050.859999999</v>
          </cell>
        </row>
        <row r="34">
          <cell r="A34" t="str">
            <v>05</v>
          </cell>
          <cell r="B34">
            <v>17912633.600000001</v>
          </cell>
        </row>
        <row r="35">
          <cell r="A35" t="str">
            <v>06</v>
          </cell>
          <cell r="B35">
            <v>18674002.760000002</v>
          </cell>
        </row>
        <row r="36">
          <cell r="A36" t="str">
            <v>07</v>
          </cell>
          <cell r="B36">
            <v>19231824.129999999</v>
          </cell>
          <cell r="D36" t="str">
            <v>. MEDIAS ANUALES</v>
          </cell>
        </row>
        <row r="37">
          <cell r="A37" t="str">
            <v>08</v>
          </cell>
          <cell r="B37">
            <v>19139726.739999998</v>
          </cell>
          <cell r="D37" t="str">
            <v>. MEDIAS ANUALES</v>
          </cell>
        </row>
        <row r="38">
          <cell r="A38" t="str">
            <v>09</v>
          </cell>
          <cell r="B38">
            <v>18020470.210000001</v>
          </cell>
          <cell r="D38" t="str">
            <v>. MEDIAS ANUALES</v>
          </cell>
        </row>
        <row r="39">
          <cell r="A39" t="str">
            <v>10</v>
          </cell>
          <cell r="B39">
            <v>17670376</v>
          </cell>
          <cell r="D39" t="str">
            <v>. MEDIAS ANUALES</v>
          </cell>
        </row>
        <row r="40">
          <cell r="A40" t="str">
            <v>11</v>
          </cell>
          <cell r="B40">
            <v>17433161</v>
          </cell>
        </row>
        <row r="41">
          <cell r="A41" t="str">
            <v>12</v>
          </cell>
          <cell r="B41">
            <v>16853210</v>
          </cell>
        </row>
        <row r="42">
          <cell r="A42" t="str">
            <v>13</v>
          </cell>
          <cell r="B42">
            <v>16299515</v>
          </cell>
          <cell r="H42">
            <v>17</v>
          </cell>
        </row>
        <row r="43">
          <cell r="A43" t="str">
            <v>14</v>
          </cell>
          <cell r="B43">
            <v>16555988</v>
          </cell>
          <cell r="H43">
            <v>17</v>
          </cell>
        </row>
        <row r="44">
          <cell r="A44" t="str">
            <v>15</v>
          </cell>
          <cell r="B44">
            <v>17087348</v>
          </cell>
        </row>
        <row r="45">
          <cell r="A45" t="str">
            <v>16</v>
          </cell>
          <cell r="B45">
            <v>17600801</v>
          </cell>
        </row>
        <row r="46">
          <cell r="A46" t="str">
            <v>17</v>
          </cell>
          <cell r="B46">
            <v>18222519</v>
          </cell>
        </row>
        <row r="47">
          <cell r="A47" t="str">
            <v>18</v>
          </cell>
          <cell r="B47">
            <v>18787377</v>
          </cell>
          <cell r="C47">
            <v>82139</v>
          </cell>
        </row>
        <row r="48">
          <cell r="A48" t="str">
            <v>19</v>
          </cell>
          <cell r="B48">
            <v>19278721</v>
          </cell>
        </row>
        <row r="49">
          <cell r="A49" t="str">
            <v>20 (*)</v>
          </cell>
          <cell r="B49">
            <v>19206316</v>
          </cell>
          <cell r="C49">
            <v>-72405</v>
          </cell>
        </row>
        <row r="50">
          <cell r="A50">
            <v>2014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1.xls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I2:M14"/>
  <sheetViews>
    <sheetView showGridLines="0" showRowColHeaders="0" topLeftCell="A10" zoomScale="130" zoomScaleNormal="130" workbookViewId="0">
      <selection activeCell="C11" sqref="C11"/>
    </sheetView>
  </sheetViews>
  <sheetFormatPr baseColWidth="10" defaultRowHeight="12.75"/>
  <cols>
    <col min="1" max="1" width="11.42578125" style="1" customWidth="1"/>
    <col min="2" max="5" width="11.42578125" style="1"/>
    <col min="6" max="6" width="11.42578125" style="1" customWidth="1"/>
    <col min="7" max="16384" width="11.42578125" style="1"/>
  </cols>
  <sheetData>
    <row r="2" spans="9:13">
      <c r="I2" s="875"/>
      <c r="J2" s="875"/>
      <c r="K2" s="875"/>
      <c r="L2" s="875"/>
      <c r="M2" s="875"/>
    </row>
    <row r="3" spans="9:13">
      <c r="I3" s="875"/>
      <c r="J3" s="875"/>
      <c r="K3" s="875"/>
      <c r="L3" s="875"/>
      <c r="M3" s="875"/>
    </row>
    <row r="4" spans="9:13">
      <c r="I4" s="875"/>
      <c r="J4" s="875"/>
      <c r="K4" s="875"/>
      <c r="L4" s="875"/>
      <c r="M4" s="875"/>
    </row>
    <row r="5" spans="9:13">
      <c r="I5" s="875"/>
      <c r="J5" s="875"/>
      <c r="K5" s="875"/>
      <c r="L5" s="875"/>
      <c r="M5" s="875"/>
    </row>
    <row r="6" spans="9:13">
      <c r="I6" s="875"/>
      <c r="J6" s="875"/>
      <c r="K6" s="875"/>
      <c r="L6" s="875"/>
      <c r="M6" s="875"/>
    </row>
    <row r="7" spans="9:13">
      <c r="I7" s="875"/>
      <c r="J7" s="875"/>
      <c r="K7" s="875"/>
      <c r="L7" s="875"/>
      <c r="M7" s="875"/>
    </row>
    <row r="8" spans="9:13">
      <c r="I8" s="875"/>
      <c r="J8" s="875"/>
      <c r="K8" s="875"/>
      <c r="L8" s="875"/>
      <c r="M8" s="875"/>
    </row>
    <row r="9" spans="9:13">
      <c r="I9" s="875"/>
      <c r="J9" s="875"/>
      <c r="K9" s="875"/>
      <c r="L9" s="875"/>
      <c r="M9" s="875"/>
    </row>
    <row r="10" spans="9:13">
      <c r="I10" s="875"/>
      <c r="J10" s="875"/>
      <c r="K10" s="875"/>
      <c r="L10" s="875"/>
      <c r="M10" s="875"/>
    </row>
    <row r="11" spans="9:13">
      <c r="I11" s="875"/>
      <c r="J11" s="875"/>
      <c r="K11" s="875"/>
      <c r="L11" s="875"/>
      <c r="M11" s="875"/>
    </row>
    <row r="12" spans="9:13">
      <c r="I12" s="875"/>
      <c r="J12" s="875"/>
      <c r="K12" s="875"/>
      <c r="L12" s="875"/>
      <c r="M12" s="875"/>
    </row>
    <row r="13" spans="9:13">
      <c r="I13" s="875"/>
      <c r="J13" s="875"/>
      <c r="K13" s="875"/>
      <c r="L13" s="875"/>
      <c r="M13" s="875"/>
    </row>
    <row r="14" spans="9:13">
      <c r="I14" s="875"/>
      <c r="J14" s="875"/>
      <c r="K14" s="875"/>
      <c r="L14" s="875"/>
      <c r="M14" s="875"/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167"/>
  <sheetViews>
    <sheetView showGridLines="0" showRowColHeaders="0" workbookViewId="0">
      <pane ySplit="4" topLeftCell="A137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" style="36" customWidth="1"/>
    <col min="2" max="2" width="16.85546875" style="243" customWidth="1"/>
    <col min="3" max="3" width="17.85546875" style="207" customWidth="1"/>
    <col min="4" max="4" width="16.140625" style="207" customWidth="1"/>
    <col min="5" max="5" width="13.85546875" style="207" customWidth="1"/>
    <col min="6" max="6" width="16.42578125" style="207" customWidth="1"/>
    <col min="7" max="7" width="16.140625" style="207" customWidth="1"/>
    <col min="8" max="16384" width="11.5703125" style="170"/>
  </cols>
  <sheetData>
    <row r="1" spans="1:7" s="12" customFormat="1" ht="21.4" customHeight="1">
      <c r="A1" s="36"/>
      <c r="B1" s="1169" t="s">
        <v>218</v>
      </c>
      <c r="C1" s="1169"/>
      <c r="D1" s="1169"/>
      <c r="E1" s="1169"/>
      <c r="F1" s="1169"/>
      <c r="G1" s="1169"/>
    </row>
    <row r="2" spans="1:7" s="12" customFormat="1" ht="17.850000000000001" customHeight="1">
      <c r="A2" s="36"/>
      <c r="B2" s="1176" t="s">
        <v>175</v>
      </c>
      <c r="C2" s="1176"/>
      <c r="D2" s="1176"/>
      <c r="E2" s="1176"/>
      <c r="F2" s="1176"/>
      <c r="G2" s="1176"/>
    </row>
    <row r="3" spans="1:7" ht="20.100000000000001" customHeight="1">
      <c r="B3" s="1172" t="s">
        <v>389</v>
      </c>
      <c r="C3" s="1174" t="s">
        <v>12</v>
      </c>
      <c r="D3" s="222" t="s">
        <v>261</v>
      </c>
      <c r="E3" s="222"/>
      <c r="F3" s="222" t="s">
        <v>262</v>
      </c>
      <c r="G3" s="222"/>
    </row>
    <row r="4" spans="1:7" ht="23.25" customHeight="1">
      <c r="B4" s="1173"/>
      <c r="C4" s="1175"/>
      <c r="D4" s="223" t="s">
        <v>11</v>
      </c>
      <c r="E4" s="223" t="s">
        <v>212</v>
      </c>
      <c r="F4" s="223" t="s">
        <v>11</v>
      </c>
      <c r="G4" s="223" t="s">
        <v>212</v>
      </c>
    </row>
    <row r="5" spans="1:7" ht="15" hidden="1" customHeight="1">
      <c r="B5" s="59">
        <v>2009</v>
      </c>
      <c r="C5" s="224"/>
      <c r="D5" s="223"/>
      <c r="E5" s="223"/>
      <c r="F5" s="223"/>
      <c r="G5" s="223"/>
    </row>
    <row r="6" spans="1:7" ht="15" hidden="1" customHeight="1">
      <c r="A6" s="109"/>
      <c r="B6" s="59">
        <v>2009</v>
      </c>
      <c r="C6" s="178">
        <v>1538110</v>
      </c>
      <c r="D6" s="217">
        <v>-16616</v>
      </c>
      <c r="E6" s="218">
        <v>-1.0687413730779527E-2</v>
      </c>
      <c r="F6" s="217">
        <v>-93907</v>
      </c>
      <c r="G6" s="218">
        <v>-5.7540454541833763E-2</v>
      </c>
    </row>
    <row r="7" spans="1:7" ht="15" hidden="1" customHeight="1">
      <c r="B7" s="54">
        <v>2009</v>
      </c>
      <c r="C7" s="178">
        <v>1532314</v>
      </c>
      <c r="D7" s="217">
        <v>-5796</v>
      </c>
      <c r="E7" s="218">
        <v>-3.7682610476493794E-3</v>
      </c>
      <c r="F7" s="217">
        <v>-104266</v>
      </c>
      <c r="G7" s="218">
        <v>-6.3709687274682625E-2</v>
      </c>
    </row>
    <row r="8" spans="1:7" ht="15" hidden="1" customHeight="1">
      <c r="B8" s="54">
        <v>2009</v>
      </c>
      <c r="C8" s="178">
        <v>1525325</v>
      </c>
      <c r="D8" s="217">
        <v>-6989</v>
      </c>
      <c r="E8" s="218">
        <v>-4.5610756019980325E-3</v>
      </c>
      <c r="F8" s="217">
        <v>-116479</v>
      </c>
      <c r="G8" s="218">
        <v>-7.094574017361388E-2</v>
      </c>
    </row>
    <row r="9" spans="1:7" ht="15" hidden="1" customHeight="1">
      <c r="B9" s="54">
        <v>2009</v>
      </c>
      <c r="C9" s="178">
        <v>1525616</v>
      </c>
      <c r="D9" s="217">
        <v>291</v>
      </c>
      <c r="E9" s="218">
        <v>1.9077901430852862E-4</v>
      </c>
      <c r="F9" s="217">
        <v>-118636</v>
      </c>
      <c r="G9" s="218">
        <v>-7.2151957242563847E-2</v>
      </c>
    </row>
    <row r="10" spans="1:7" ht="15" customHeight="1">
      <c r="B10" s="54">
        <v>2009</v>
      </c>
      <c r="C10" s="178">
        <v>1532957</v>
      </c>
      <c r="D10" s="217">
        <v>7341</v>
      </c>
      <c r="E10" s="218">
        <v>4.8118268292938193E-3</v>
      </c>
      <c r="F10" s="217">
        <v>-118642</v>
      </c>
      <c r="G10" s="218">
        <v>-7.1834628139154866E-2</v>
      </c>
    </row>
    <row r="11" spans="1:7" ht="15" hidden="1" customHeight="1">
      <c r="B11" s="54">
        <v>2009</v>
      </c>
      <c r="C11" s="178">
        <v>1525837</v>
      </c>
      <c r="D11" s="217">
        <v>-7120</v>
      </c>
      <c r="E11" s="218">
        <v>-4.6446182117306778E-3</v>
      </c>
      <c r="F11" s="217">
        <v>-115865</v>
      </c>
      <c r="G11" s="218">
        <v>-7.0576145975335347E-2</v>
      </c>
    </row>
    <row r="12" spans="1:7" ht="15" hidden="1" customHeight="1">
      <c r="B12" s="54">
        <v>2009</v>
      </c>
      <c r="C12" s="178">
        <v>1520010</v>
      </c>
      <c r="D12" s="217">
        <v>-5827</v>
      </c>
      <c r="E12" s="218">
        <v>-3.8188876007070327E-3</v>
      </c>
      <c r="F12" s="217">
        <v>-112231</v>
      </c>
      <c r="G12" s="218">
        <v>-6.8758841372076773E-2</v>
      </c>
    </row>
    <row r="13" spans="1:7" ht="15" hidden="1" customHeight="1">
      <c r="B13" s="54">
        <v>2009</v>
      </c>
      <c r="C13" s="178">
        <v>1505447</v>
      </c>
      <c r="D13" s="217">
        <v>-14563</v>
      </c>
      <c r="E13" s="218">
        <v>-9.5808580206708793E-3</v>
      </c>
      <c r="F13" s="217">
        <v>-112698</v>
      </c>
      <c r="G13" s="218">
        <v>-6.9646416112276732E-2</v>
      </c>
    </row>
    <row r="14" spans="1:7" ht="15" hidden="1" customHeight="1">
      <c r="B14" s="59">
        <v>2009</v>
      </c>
      <c r="C14" s="178">
        <v>1498140</v>
      </c>
      <c r="D14" s="217">
        <v>-7307</v>
      </c>
      <c r="E14" s="218">
        <v>-4.8537079020384288E-3</v>
      </c>
      <c r="F14" s="217">
        <v>-101952</v>
      </c>
      <c r="G14" s="218">
        <v>-6.3716336310662092E-2</v>
      </c>
    </row>
    <row r="15" spans="1:7" ht="15" hidden="1" customHeight="1">
      <c r="B15" s="54">
        <v>2009</v>
      </c>
      <c r="C15" s="178">
        <v>1501686</v>
      </c>
      <c r="D15" s="217">
        <v>3546</v>
      </c>
      <c r="E15" s="218">
        <v>2.3669349993993283E-3</v>
      </c>
      <c r="F15" s="217">
        <v>-86153</v>
      </c>
      <c r="G15" s="218">
        <v>-5.4258019862215234E-2</v>
      </c>
    </row>
    <row r="16" spans="1:7" ht="15" hidden="1" customHeight="1">
      <c r="B16" s="54">
        <v>2009</v>
      </c>
      <c r="C16" s="178">
        <v>1489471</v>
      </c>
      <c r="D16" s="217">
        <v>-12215</v>
      </c>
      <c r="E16" s="218">
        <v>-8.1341905032077388E-3</v>
      </c>
      <c r="F16" s="217">
        <v>-92463</v>
      </c>
      <c r="G16" s="218">
        <v>-5.8449341122954523E-2</v>
      </c>
    </row>
    <row r="17" spans="1:7" ht="15" hidden="1" customHeight="1">
      <c r="B17" s="54">
        <v>2009</v>
      </c>
      <c r="C17" s="178">
        <v>1475775</v>
      </c>
      <c r="D17" s="217">
        <v>-13696</v>
      </c>
      <c r="E17" s="218">
        <v>-9.1952109171645757E-3</v>
      </c>
      <c r="F17" s="217">
        <v>-78951</v>
      </c>
      <c r="G17" s="218">
        <v>-5.0781295225010736E-2</v>
      </c>
    </row>
    <row r="18" spans="1:7" s="174" customFormat="1" ht="15" hidden="1" customHeight="1">
      <c r="A18" s="36"/>
      <c r="B18" s="54">
        <v>2010</v>
      </c>
      <c r="C18" s="178"/>
      <c r="D18" s="225"/>
      <c r="E18" s="218"/>
      <c r="F18" s="225"/>
      <c r="G18" s="226"/>
    </row>
    <row r="19" spans="1:7" ht="15" hidden="1" customHeight="1">
      <c r="B19" s="54">
        <v>2010</v>
      </c>
      <c r="C19" s="178">
        <v>1466437</v>
      </c>
      <c r="D19" s="217">
        <v>-9338</v>
      </c>
      <c r="E19" s="218">
        <v>-6.3275228269892292E-3</v>
      </c>
      <c r="F19" s="217">
        <v>-71673</v>
      </c>
      <c r="G19" s="218">
        <v>-4.6598097665316529E-2</v>
      </c>
    </row>
    <row r="20" spans="1:7" ht="15" hidden="1" customHeight="1">
      <c r="B20" s="54">
        <v>2010</v>
      </c>
      <c r="C20" s="178">
        <v>1467834</v>
      </c>
      <c r="D20" s="217">
        <v>1397</v>
      </c>
      <c r="E20" s="218">
        <v>9.5264917620063727E-4</v>
      </c>
      <c r="F20" s="217">
        <v>-64480</v>
      </c>
      <c r="G20" s="218">
        <v>-4.2080148063647571E-2</v>
      </c>
    </row>
    <row r="21" spans="1:7" ht="15" hidden="1" customHeight="1">
      <c r="B21" s="54">
        <v>2010</v>
      </c>
      <c r="C21" s="178">
        <v>1467914</v>
      </c>
      <c r="D21" s="217">
        <v>80</v>
      </c>
      <c r="E21" s="218">
        <v>5.4502075847784326E-5</v>
      </c>
      <c r="F21" s="217">
        <v>-57411</v>
      </c>
      <c r="G21" s="218">
        <v>-3.763853604969436E-2</v>
      </c>
    </row>
    <row r="22" spans="1:7" ht="15" hidden="1" customHeight="1">
      <c r="B22" s="54">
        <v>2010</v>
      </c>
      <c r="C22" s="178">
        <v>1480089</v>
      </c>
      <c r="D22" s="217">
        <v>12175</v>
      </c>
      <c r="E22" s="218">
        <v>8.2940826233688369E-3</v>
      </c>
      <c r="F22" s="217">
        <v>-45527</v>
      </c>
      <c r="G22" s="218">
        <v>-2.9841716395213491E-2</v>
      </c>
    </row>
    <row r="23" spans="1:7" ht="15" customHeight="1">
      <c r="B23" s="54">
        <v>2010</v>
      </c>
      <c r="C23" s="178">
        <v>1488461</v>
      </c>
      <c r="D23" s="217">
        <v>8372</v>
      </c>
      <c r="E23" s="218">
        <v>5.6564166073795885E-3</v>
      </c>
      <c r="F23" s="217">
        <v>-44496</v>
      </c>
      <c r="G23" s="218">
        <v>-2.9026254487242609E-2</v>
      </c>
    </row>
    <row r="24" spans="1:7" ht="15" hidden="1" customHeight="1">
      <c r="B24" s="54">
        <v>2010</v>
      </c>
      <c r="C24" s="178">
        <v>1489971</v>
      </c>
      <c r="D24" s="217">
        <v>1510</v>
      </c>
      <c r="E24" s="218">
        <v>1.0144706512296153E-3</v>
      </c>
      <c r="F24" s="217">
        <v>-35866</v>
      </c>
      <c r="G24" s="218">
        <v>-2.3505787315420967E-2</v>
      </c>
    </row>
    <row r="25" spans="1:7" ht="15" hidden="1" customHeight="1">
      <c r="B25" s="54">
        <v>2010</v>
      </c>
      <c r="C25" s="178">
        <v>1495028</v>
      </c>
      <c r="D25" s="217">
        <v>5057</v>
      </c>
      <c r="E25" s="218">
        <v>3.3940257897637771E-3</v>
      </c>
      <c r="F25" s="217">
        <v>-24982</v>
      </c>
      <c r="G25" s="218">
        <v>-1.6435418188038287E-2</v>
      </c>
    </row>
    <row r="26" spans="1:7" ht="15" hidden="1" customHeight="1">
      <c r="B26" s="54">
        <v>2010</v>
      </c>
      <c r="C26" s="178">
        <v>1473849</v>
      </c>
      <c r="D26" s="217">
        <v>-21179</v>
      </c>
      <c r="E26" s="218">
        <v>-1.4166289862129644E-2</v>
      </c>
      <c r="F26" s="217">
        <v>-31598</v>
      </c>
      <c r="G26" s="218">
        <v>-2.0989114860901825E-2</v>
      </c>
    </row>
    <row r="27" spans="1:7" ht="15" hidden="1" customHeight="1">
      <c r="B27" s="54">
        <v>2010</v>
      </c>
      <c r="C27" s="178">
        <v>1469466</v>
      </c>
      <c r="D27" s="217">
        <v>-4383</v>
      </c>
      <c r="E27" s="218">
        <v>-2.9738460317169091E-3</v>
      </c>
      <c r="F27" s="217">
        <v>-28674</v>
      </c>
      <c r="G27" s="218">
        <v>-1.9139733269253889E-2</v>
      </c>
    </row>
    <row r="28" spans="1:7" ht="15" hidden="1" customHeight="1">
      <c r="B28" s="54">
        <v>2010</v>
      </c>
      <c r="C28" s="178">
        <v>1473636</v>
      </c>
      <c r="D28" s="217">
        <v>4170</v>
      </c>
      <c r="E28" s="218">
        <v>2.8377655556508508E-3</v>
      </c>
      <c r="F28" s="217">
        <v>-28050</v>
      </c>
      <c r="G28" s="218">
        <v>-1.8679004798606402E-2</v>
      </c>
    </row>
    <row r="29" spans="1:7" ht="15" hidden="1" customHeight="1">
      <c r="B29" s="54">
        <v>2010</v>
      </c>
      <c r="C29" s="178">
        <v>1460607</v>
      </c>
      <c r="D29" s="217">
        <v>-13029</v>
      </c>
      <c r="E29" s="218">
        <v>-8.8413963828245512E-3</v>
      </c>
      <c r="F29" s="217">
        <v>-28864</v>
      </c>
      <c r="G29" s="218">
        <v>-1.9378692166547751E-2</v>
      </c>
    </row>
    <row r="30" spans="1:7" ht="15" hidden="1" customHeight="1">
      <c r="B30" s="54">
        <v>2010</v>
      </c>
      <c r="C30" s="178">
        <v>1450271</v>
      </c>
      <c r="D30" s="217">
        <v>-10336</v>
      </c>
      <c r="E30" s="218">
        <v>-7.076509971539191E-3</v>
      </c>
      <c r="F30" s="217">
        <v>-25504</v>
      </c>
      <c r="G30" s="218">
        <v>-1.728176720706065E-2</v>
      </c>
    </row>
    <row r="31" spans="1:7" s="174" customFormat="1" ht="15" hidden="1" customHeight="1">
      <c r="A31" s="36"/>
      <c r="B31" s="54">
        <v>2011</v>
      </c>
      <c r="C31" s="178"/>
      <c r="D31" s="225"/>
      <c r="E31" s="226"/>
      <c r="F31" s="225"/>
      <c r="G31" s="226"/>
    </row>
    <row r="32" spans="1:7" ht="15" hidden="1" customHeight="1">
      <c r="B32" s="54">
        <v>2011</v>
      </c>
      <c r="C32" s="178">
        <v>1435321</v>
      </c>
      <c r="D32" s="217">
        <v>-14950</v>
      </c>
      <c r="E32" s="218">
        <v>-1.0308418219767246E-2</v>
      </c>
      <c r="F32" s="217">
        <v>-31116</v>
      </c>
      <c r="G32" s="218">
        <v>-2.1218777213068085E-2</v>
      </c>
    </row>
    <row r="33" spans="1:7" ht="15" hidden="1" customHeight="1">
      <c r="B33" s="54">
        <v>2011</v>
      </c>
      <c r="C33" s="178">
        <v>1438652</v>
      </c>
      <c r="D33" s="217">
        <v>3331</v>
      </c>
      <c r="E33" s="218">
        <v>2.320735222295145E-3</v>
      </c>
      <c r="F33" s="217">
        <v>-29182</v>
      </c>
      <c r="G33" s="218">
        <v>-1.9880994717386247E-2</v>
      </c>
    </row>
    <row r="34" spans="1:7" ht="15" hidden="1" customHeight="1">
      <c r="B34" s="54">
        <v>2011</v>
      </c>
      <c r="C34" s="178">
        <v>1445165</v>
      </c>
      <c r="D34" s="217">
        <v>6513</v>
      </c>
      <c r="E34" s="218">
        <v>4.5271545863767582E-3</v>
      </c>
      <c r="F34" s="217">
        <v>-22749</v>
      </c>
      <c r="G34" s="218">
        <v>-1.5497501897250077E-2</v>
      </c>
    </row>
    <row r="35" spans="1:7" ht="15" hidden="1" customHeight="1">
      <c r="B35" s="54">
        <v>2011</v>
      </c>
      <c r="C35" s="178">
        <v>1459582</v>
      </c>
      <c r="D35" s="217">
        <v>14417</v>
      </c>
      <c r="E35" s="218">
        <v>9.9760234990469154E-3</v>
      </c>
      <c r="F35" s="217">
        <v>-20507</v>
      </c>
      <c r="G35" s="218">
        <v>-1.3855247893876599E-2</v>
      </c>
    </row>
    <row r="36" spans="1:7" ht="15" customHeight="1">
      <c r="B36" s="54">
        <v>2011</v>
      </c>
      <c r="C36" s="178">
        <v>1463072</v>
      </c>
      <c r="D36" s="217">
        <v>3490</v>
      </c>
      <c r="E36" s="218">
        <v>2.3910955328305672E-3</v>
      </c>
      <c r="F36" s="217">
        <v>-25389</v>
      </c>
      <c r="G36" s="218">
        <v>-1.7057215472894516E-2</v>
      </c>
    </row>
    <row r="37" spans="1:7" ht="15" hidden="1" customHeight="1">
      <c r="B37" s="54">
        <v>2011</v>
      </c>
      <c r="C37" s="178">
        <v>1463991</v>
      </c>
      <c r="D37" s="217">
        <v>919</v>
      </c>
      <c r="E37" s="218">
        <v>6.2813039959763728E-4</v>
      </c>
      <c r="F37" s="217">
        <v>-25980</v>
      </c>
      <c r="G37" s="218">
        <v>-1.7436580980435212E-2</v>
      </c>
    </row>
    <row r="38" spans="1:7" ht="15" hidden="1" customHeight="1">
      <c r="B38" s="54">
        <v>2011</v>
      </c>
      <c r="C38" s="178">
        <v>1470814</v>
      </c>
      <c r="D38" s="217">
        <v>6823</v>
      </c>
      <c r="E38" s="218">
        <v>4.6605477765915282E-3</v>
      </c>
      <c r="F38" s="217">
        <v>-24214</v>
      </c>
      <c r="G38" s="218">
        <v>-1.6196352175343876E-2</v>
      </c>
    </row>
    <row r="39" spans="1:7" ht="15" hidden="1" customHeight="1">
      <c r="B39" s="54">
        <v>2011</v>
      </c>
      <c r="C39" s="178">
        <v>1449020</v>
      </c>
      <c r="D39" s="217">
        <v>-21794</v>
      </c>
      <c r="E39" s="218">
        <v>-1.4817645195109641E-2</v>
      </c>
      <c r="F39" s="217">
        <v>-24829</v>
      </c>
      <c r="G39" s="218">
        <v>-1.6846366215263586E-2</v>
      </c>
    </row>
    <row r="40" spans="1:7" ht="15" hidden="1" customHeight="1">
      <c r="B40" s="54">
        <v>2011</v>
      </c>
      <c r="C40" s="178">
        <v>1443655</v>
      </c>
      <c r="D40" s="217">
        <v>-5365</v>
      </c>
      <c r="E40" s="218">
        <v>-3.7025023809195146E-3</v>
      </c>
      <c r="F40" s="217">
        <v>-25811</v>
      </c>
      <c r="G40" s="218">
        <v>-1.7564884114365409E-2</v>
      </c>
    </row>
    <row r="41" spans="1:7" ht="15" hidden="1" customHeight="1">
      <c r="B41" s="54">
        <v>2011</v>
      </c>
      <c r="C41" s="178">
        <v>1439174</v>
      </c>
      <c r="D41" s="217">
        <v>-4481</v>
      </c>
      <c r="E41" s="218">
        <v>-3.1039271848191108E-3</v>
      </c>
      <c r="F41" s="217">
        <v>-34462</v>
      </c>
      <c r="G41" s="218">
        <v>-2.3385693617691161E-2</v>
      </c>
    </row>
    <row r="42" spans="1:7" ht="15" hidden="1" customHeight="1">
      <c r="B42" s="54">
        <v>2011</v>
      </c>
      <c r="C42" s="178">
        <v>1435291</v>
      </c>
      <c r="D42" s="217">
        <v>-3883</v>
      </c>
      <c r="E42" s="218">
        <v>-2.6980754238195015E-3</v>
      </c>
      <c r="F42" s="217">
        <v>-25316</v>
      </c>
      <c r="G42" s="218">
        <v>-1.7332519972860561E-2</v>
      </c>
    </row>
    <row r="43" spans="1:7" ht="15" hidden="1" customHeight="1">
      <c r="B43" s="54">
        <v>2011</v>
      </c>
      <c r="C43" s="178">
        <v>1423944</v>
      </c>
      <c r="D43" s="217">
        <v>-11347</v>
      </c>
      <c r="E43" s="218">
        <v>-7.9057138935588744E-3</v>
      </c>
      <c r="F43" s="217">
        <v>-26327</v>
      </c>
      <c r="G43" s="218">
        <v>-1.8153158961325189E-2</v>
      </c>
    </row>
    <row r="44" spans="1:7" s="174" customFormat="1" ht="15" hidden="1" customHeight="1">
      <c r="A44" s="36"/>
      <c r="B44" s="54">
        <v>2012</v>
      </c>
      <c r="C44" s="178"/>
      <c r="D44" s="217"/>
      <c r="E44" s="218"/>
      <c r="F44" s="217"/>
      <c r="G44" s="218"/>
    </row>
    <row r="45" spans="1:7" ht="15" hidden="1" customHeight="1">
      <c r="B45" s="54">
        <v>2012</v>
      </c>
      <c r="C45" s="178">
        <v>1404335</v>
      </c>
      <c r="D45" s="217">
        <v>-19609</v>
      </c>
      <c r="E45" s="218">
        <v>-1.3770906721050857E-2</v>
      </c>
      <c r="F45" s="217">
        <v>-30986</v>
      </c>
      <c r="G45" s="218">
        <v>-2.1588202220966579E-2</v>
      </c>
    </row>
    <row r="46" spans="1:7" ht="15" hidden="1" customHeight="1">
      <c r="B46" s="54">
        <v>2012</v>
      </c>
      <c r="C46" s="178">
        <v>1401796</v>
      </c>
      <c r="D46" s="217">
        <v>-2539</v>
      </c>
      <c r="E46" s="218">
        <v>-1.8079731687952183E-3</v>
      </c>
      <c r="F46" s="217">
        <v>-36856</v>
      </c>
      <c r="G46" s="218">
        <v>-2.5618426137801187E-2</v>
      </c>
    </row>
    <row r="47" spans="1:7" ht="15" hidden="1" customHeight="1">
      <c r="B47" s="54">
        <v>2012</v>
      </c>
      <c r="C47" s="178">
        <v>1413223</v>
      </c>
      <c r="D47" s="217">
        <v>11427</v>
      </c>
      <c r="E47" s="218">
        <v>8.1516854092891222E-3</v>
      </c>
      <c r="F47" s="217">
        <v>-31942</v>
      </c>
      <c r="G47" s="218">
        <v>-2.2102666477530231E-2</v>
      </c>
    </row>
    <row r="48" spans="1:7" ht="15" hidden="1" customHeight="1">
      <c r="B48" s="54">
        <v>2012</v>
      </c>
      <c r="C48" s="178">
        <v>1416868</v>
      </c>
      <c r="D48" s="217">
        <v>3645</v>
      </c>
      <c r="E48" s="218">
        <v>2.5792107827284916E-3</v>
      </c>
      <c r="F48" s="217">
        <v>-42714</v>
      </c>
      <c r="G48" s="218">
        <v>-2.9264542862271536E-2</v>
      </c>
    </row>
    <row r="49" spans="1:7" ht="15" customHeight="1">
      <c r="B49" s="54">
        <v>2012</v>
      </c>
      <c r="C49" s="178">
        <v>1423914</v>
      </c>
      <c r="D49" s="217">
        <v>7046</v>
      </c>
      <c r="E49" s="218">
        <v>4.9729403162468433E-3</v>
      </c>
      <c r="F49" s="217">
        <v>-39158</v>
      </c>
      <c r="G49" s="218">
        <v>-2.6764233065768472E-2</v>
      </c>
    </row>
    <row r="50" spans="1:7" ht="15" hidden="1" customHeight="1">
      <c r="B50" s="54">
        <v>2012</v>
      </c>
      <c r="C50" s="178">
        <v>1435347</v>
      </c>
      <c r="D50" s="217">
        <v>11433</v>
      </c>
      <c r="E50" s="218">
        <v>8.0292770490353327E-3</v>
      </c>
      <c r="F50" s="217">
        <v>-28644</v>
      </c>
      <c r="G50" s="218">
        <v>-1.9565694051397853E-2</v>
      </c>
    </row>
    <row r="51" spans="1:7" ht="15" hidden="1" customHeight="1">
      <c r="B51" s="54">
        <v>2012</v>
      </c>
      <c r="C51" s="178">
        <v>1425827</v>
      </c>
      <c r="D51" s="217">
        <v>-9520</v>
      </c>
      <c r="E51" s="218">
        <v>-6.6325425141098293E-3</v>
      </c>
      <c r="F51" s="217">
        <v>-44987</v>
      </c>
      <c r="G51" s="218">
        <v>-3.0586464365990551E-2</v>
      </c>
    </row>
    <row r="52" spans="1:7" ht="15" hidden="1" customHeight="1">
      <c r="B52" s="54">
        <v>2012</v>
      </c>
      <c r="C52" s="178">
        <v>1410840</v>
      </c>
      <c r="D52" s="217">
        <v>-14987</v>
      </c>
      <c r="E52" s="218">
        <v>-1.0511092860494342E-2</v>
      </c>
      <c r="F52" s="217">
        <v>-38180</v>
      </c>
      <c r="G52" s="218">
        <v>-2.6348842666077732E-2</v>
      </c>
    </row>
    <row r="53" spans="1:7" ht="15" hidden="1" customHeight="1">
      <c r="B53" s="54">
        <v>2012</v>
      </c>
      <c r="C53" s="178">
        <v>1412165</v>
      </c>
      <c r="D53" s="217">
        <v>1325</v>
      </c>
      <c r="E53" s="218">
        <v>9.3915681438017096E-4</v>
      </c>
      <c r="F53" s="217">
        <v>-31490</v>
      </c>
      <c r="G53" s="218">
        <v>-2.1812690705189208E-2</v>
      </c>
    </row>
    <row r="54" spans="1:7" ht="15" hidden="1" customHeight="1">
      <c r="B54" s="54">
        <v>2012</v>
      </c>
      <c r="C54" s="178">
        <v>1396048</v>
      </c>
      <c r="D54" s="217">
        <v>-16117</v>
      </c>
      <c r="E54" s="218">
        <v>-1.1412972280151368E-2</v>
      </c>
      <c r="F54" s="217">
        <v>-43126</v>
      </c>
      <c r="G54" s="218">
        <v>-2.9965799826845108E-2</v>
      </c>
    </row>
    <row r="55" spans="1:7" ht="15" hidden="1" customHeight="1">
      <c r="B55" s="54">
        <v>2012</v>
      </c>
      <c r="C55" s="178">
        <v>1391490</v>
      </c>
      <c r="D55" s="217">
        <v>-4558</v>
      </c>
      <c r="E55" s="218">
        <v>-3.2649307187145871E-3</v>
      </c>
      <c r="F55" s="217">
        <v>-43801</v>
      </c>
      <c r="G55" s="218">
        <v>-3.0517156451200456E-2</v>
      </c>
    </row>
    <row r="56" spans="1:7" s="174" customFormat="1" ht="15" hidden="1" customHeight="1">
      <c r="A56" s="36"/>
      <c r="B56" s="54">
        <v>2012</v>
      </c>
      <c r="C56" s="178">
        <v>1384439</v>
      </c>
      <c r="D56" s="217">
        <v>-7051</v>
      </c>
      <c r="E56" s="218">
        <v>-5.0672300914846868E-3</v>
      </c>
      <c r="F56" s="217">
        <v>-39505</v>
      </c>
      <c r="G56" s="218">
        <v>-2.7743366312158346E-2</v>
      </c>
    </row>
    <row r="57" spans="1:7" s="174" customFormat="1" ht="15" hidden="1" customHeight="1">
      <c r="A57" s="36"/>
      <c r="B57" s="54">
        <v>2013</v>
      </c>
      <c r="C57" s="178"/>
      <c r="D57" s="225"/>
      <c r="E57" s="226"/>
      <c r="F57" s="225"/>
      <c r="G57" s="226"/>
    </row>
    <row r="58" spans="1:7" ht="15" hidden="1" customHeight="1">
      <c r="B58" s="54">
        <v>2013</v>
      </c>
      <c r="C58" s="178">
        <v>1365864</v>
      </c>
      <c r="D58" s="217">
        <v>-18575</v>
      </c>
      <c r="E58" s="218">
        <v>-1.3416986952837884E-2</v>
      </c>
      <c r="F58" s="217">
        <v>-38471</v>
      </c>
      <c r="G58" s="218">
        <v>-2.7394460723402903E-2</v>
      </c>
    </row>
    <row r="59" spans="1:7" ht="15" hidden="1" customHeight="1">
      <c r="B59" s="54">
        <v>2013</v>
      </c>
      <c r="C59" s="178">
        <v>1368811</v>
      </c>
      <c r="D59" s="217">
        <v>2947</v>
      </c>
      <c r="E59" s="218">
        <v>2.1576086638201986E-3</v>
      </c>
      <c r="F59" s="217">
        <v>-32985</v>
      </c>
      <c r="G59" s="218">
        <v>-2.3530527979820137E-2</v>
      </c>
    </row>
    <row r="60" spans="1:7" ht="15" hidden="1" customHeight="1">
      <c r="B60" s="54">
        <v>2013</v>
      </c>
      <c r="C60" s="178">
        <v>1378397</v>
      </c>
      <c r="D60" s="217">
        <v>9586</v>
      </c>
      <c r="E60" s="218">
        <v>7.0031582154146399E-3</v>
      </c>
      <c r="F60" s="217">
        <v>-34826</v>
      </c>
      <c r="G60" s="218">
        <v>-2.4642961514212525E-2</v>
      </c>
    </row>
    <row r="61" spans="1:7" ht="15" hidden="1" customHeight="1">
      <c r="B61" s="54">
        <v>2013</v>
      </c>
      <c r="C61" s="178">
        <v>1383748</v>
      </c>
      <c r="D61" s="217">
        <v>5351</v>
      </c>
      <c r="E61" s="218">
        <v>3.8820455935408837E-3</v>
      </c>
      <c r="F61" s="217">
        <v>-33120</v>
      </c>
      <c r="G61" s="218">
        <v>-2.3375501458145709E-2</v>
      </c>
    </row>
    <row r="62" spans="1:7" ht="15" customHeight="1">
      <c r="B62" s="54">
        <v>2013</v>
      </c>
      <c r="C62" s="178">
        <v>1394348</v>
      </c>
      <c r="D62" s="217">
        <v>10600</v>
      </c>
      <c r="E62" s="218">
        <v>7.6603543419755393E-3</v>
      </c>
      <c r="F62" s="217">
        <v>-29566</v>
      </c>
      <c r="G62" s="218">
        <v>-2.0763894448681541E-2</v>
      </c>
    </row>
    <row r="63" spans="1:7" ht="15" hidden="1" customHeight="1">
      <c r="B63" s="54">
        <v>2013</v>
      </c>
      <c r="C63" s="178">
        <v>1408179</v>
      </c>
      <c r="D63" s="217">
        <v>13831</v>
      </c>
      <c r="E63" s="218">
        <v>9.9193314724874693E-3</v>
      </c>
      <c r="F63" s="217">
        <v>-27168</v>
      </c>
      <c r="G63" s="218">
        <v>-1.8927827208333636E-2</v>
      </c>
    </row>
    <row r="64" spans="1:7" ht="15" hidden="1" customHeight="1">
      <c r="B64" s="54">
        <v>2013</v>
      </c>
      <c r="C64" s="178">
        <v>1404800</v>
      </c>
      <c r="D64" s="217">
        <v>-3379</v>
      </c>
      <c r="E64" s="218">
        <v>-2.3995528977495129E-3</v>
      </c>
      <c r="F64" s="217">
        <v>-21027</v>
      </c>
      <c r="G64" s="218">
        <v>-1.4747230905292175E-2</v>
      </c>
    </row>
    <row r="65" spans="1:7" ht="15" hidden="1" customHeight="1">
      <c r="B65" s="54">
        <v>2013</v>
      </c>
      <c r="C65" s="178">
        <v>1399630</v>
      </c>
      <c r="D65" s="217">
        <v>-5170</v>
      </c>
      <c r="E65" s="218">
        <v>-3.6802391799544143E-3</v>
      </c>
      <c r="F65" s="217">
        <v>-11210</v>
      </c>
      <c r="G65" s="218">
        <v>-7.9456210484534218E-3</v>
      </c>
    </row>
    <row r="66" spans="1:7" ht="15" hidden="1" customHeight="1">
      <c r="B66" s="54">
        <v>2013</v>
      </c>
      <c r="C66" s="178">
        <v>1392432</v>
      </c>
      <c r="D66" s="217">
        <v>-7198</v>
      </c>
      <c r="E66" s="218">
        <v>-5.1427877367590247E-3</v>
      </c>
      <c r="F66" s="217">
        <v>-19733</v>
      </c>
      <c r="G66" s="218">
        <v>-1.397357957462475E-2</v>
      </c>
    </row>
    <row r="67" spans="1:7" ht="15" hidden="1" customHeight="1">
      <c r="B67" s="54">
        <v>2013</v>
      </c>
      <c r="C67" s="178">
        <v>1392573</v>
      </c>
      <c r="D67" s="217">
        <v>141</v>
      </c>
      <c r="E67" s="218">
        <v>1.0126167741053571E-4</v>
      </c>
      <c r="F67" s="217">
        <v>-3475</v>
      </c>
      <c r="G67" s="218">
        <v>-2.4891694268391884E-3</v>
      </c>
    </row>
    <row r="68" spans="1:7" ht="15" hidden="1" customHeight="1">
      <c r="B68" s="54">
        <v>2013</v>
      </c>
      <c r="C68" s="178">
        <v>1398575</v>
      </c>
      <c r="D68" s="217">
        <v>6002</v>
      </c>
      <c r="E68" s="218">
        <v>4.3100074466473348E-3</v>
      </c>
      <c r="F68" s="217">
        <v>7085</v>
      </c>
      <c r="G68" s="218">
        <v>5.0916643310408016E-3</v>
      </c>
    </row>
    <row r="69" spans="1:7" ht="15" hidden="1" customHeight="1">
      <c r="B69" s="54">
        <v>2013</v>
      </c>
      <c r="C69" s="178">
        <v>1388591</v>
      </c>
      <c r="D69" s="217">
        <v>-9984</v>
      </c>
      <c r="E69" s="218">
        <v>-7.1386947428632164E-3</v>
      </c>
      <c r="F69" s="217">
        <v>4152</v>
      </c>
      <c r="G69" s="218">
        <v>2.9990487121498433E-3</v>
      </c>
    </row>
    <row r="70" spans="1:7" s="174" customFormat="1" ht="15" hidden="1" customHeight="1">
      <c r="A70" s="36"/>
      <c r="B70" s="185">
        <v>2014</v>
      </c>
      <c r="C70" s="227"/>
      <c r="D70" s="228"/>
      <c r="E70" s="229"/>
      <c r="F70" s="228"/>
      <c r="G70" s="229"/>
    </row>
    <row r="71" spans="1:7" ht="15" hidden="1" customHeight="1">
      <c r="B71" s="54">
        <v>2014</v>
      </c>
      <c r="C71" s="178">
        <v>1374663</v>
      </c>
      <c r="D71" s="217">
        <v>-13928</v>
      </c>
      <c r="E71" s="218">
        <v>-1.0030311301167827E-2</v>
      </c>
      <c r="F71" s="217">
        <v>8799</v>
      </c>
      <c r="G71" s="218">
        <v>6.4420762242800578E-3</v>
      </c>
    </row>
    <row r="72" spans="1:7" ht="15" hidden="1" customHeight="1">
      <c r="B72" s="54">
        <v>2014</v>
      </c>
      <c r="C72" s="178">
        <v>1382527</v>
      </c>
      <c r="D72" s="217">
        <v>7864</v>
      </c>
      <c r="E72" s="218">
        <v>5.7206748126632512E-3</v>
      </c>
      <c r="F72" s="217">
        <v>13716</v>
      </c>
      <c r="G72" s="218">
        <v>1.0020375347655763E-2</v>
      </c>
    </row>
    <row r="73" spans="1:7" ht="15" hidden="1" customHeight="1">
      <c r="B73" s="54">
        <v>2014</v>
      </c>
      <c r="C73" s="178">
        <v>1395245</v>
      </c>
      <c r="D73" s="217">
        <v>12718</v>
      </c>
      <c r="E73" s="218">
        <v>9.1990970158268848E-3</v>
      </c>
      <c r="F73" s="217">
        <v>16848</v>
      </c>
      <c r="G73" s="218">
        <v>1.2222893694632253E-2</v>
      </c>
    </row>
    <row r="74" spans="1:7" ht="15" hidden="1" customHeight="1">
      <c r="B74" s="54">
        <v>2014</v>
      </c>
      <c r="C74" s="178">
        <v>1411519</v>
      </c>
      <c r="D74" s="217">
        <v>16274</v>
      </c>
      <c r="E74" s="218">
        <v>1.1663901321990133E-2</v>
      </c>
      <c r="F74" s="217">
        <v>27771</v>
      </c>
      <c r="G74" s="218">
        <v>2.006940570103799E-2</v>
      </c>
    </row>
    <row r="75" spans="1:7" ht="15" customHeight="1">
      <c r="B75" s="54">
        <v>2014</v>
      </c>
      <c r="C75" s="178">
        <v>1430573</v>
      </c>
      <c r="D75" s="217">
        <v>19054</v>
      </c>
      <c r="E75" s="218">
        <v>1.3498932710080513E-2</v>
      </c>
      <c r="F75" s="217">
        <v>36225</v>
      </c>
      <c r="G75" s="218">
        <v>2.5979884505159312E-2</v>
      </c>
    </row>
    <row r="76" spans="1:7" ht="15" hidden="1" customHeight="1">
      <c r="B76" s="54">
        <v>2014</v>
      </c>
      <c r="C76" s="178">
        <v>1434088</v>
      </c>
      <c r="D76" s="217">
        <v>3515</v>
      </c>
      <c r="E76" s="218">
        <v>2.4570574168532033E-3</v>
      </c>
      <c r="F76" s="217">
        <v>25909</v>
      </c>
      <c r="G76" s="218">
        <v>1.8398939339387965E-2</v>
      </c>
    </row>
    <row r="77" spans="1:7" ht="15" hidden="1" customHeight="1">
      <c r="B77" s="54">
        <v>2014</v>
      </c>
      <c r="C77" s="178">
        <v>1436827</v>
      </c>
      <c r="D77" s="217">
        <v>2739</v>
      </c>
      <c r="E77" s="218">
        <v>1.9099246350293697E-3</v>
      </c>
      <c r="F77" s="217">
        <v>32027</v>
      </c>
      <c r="G77" s="218">
        <v>2.2798263097949967E-2</v>
      </c>
    </row>
    <row r="78" spans="1:7" ht="15" hidden="1" customHeight="1">
      <c r="B78" s="54">
        <v>2014</v>
      </c>
      <c r="C78" s="178">
        <v>1431274</v>
      </c>
      <c r="D78" s="217">
        <v>-5553</v>
      </c>
      <c r="E78" s="218">
        <v>-3.8647659043155036E-3</v>
      </c>
      <c r="F78" s="217">
        <v>31644</v>
      </c>
      <c r="G78" s="218">
        <v>2.2608832334259699E-2</v>
      </c>
    </row>
    <row r="79" spans="1:7" ht="15" hidden="1" customHeight="1">
      <c r="B79" s="54">
        <v>2014</v>
      </c>
      <c r="C79" s="178">
        <v>1422233</v>
      </c>
      <c r="D79" s="217">
        <v>-9041</v>
      </c>
      <c r="E79" s="218">
        <v>-6.3167499724021692E-3</v>
      </c>
      <c r="F79" s="217">
        <v>29801</v>
      </c>
      <c r="G79" s="218">
        <v>2.1402122329851725E-2</v>
      </c>
    </row>
    <row r="80" spans="1:7" ht="15" hidden="1" customHeight="1">
      <c r="B80" s="54">
        <v>2014</v>
      </c>
      <c r="C80" s="178">
        <v>1424936</v>
      </c>
      <c r="D80" s="217">
        <v>2703</v>
      </c>
      <c r="E80" s="218">
        <v>1.9005324725274164E-3</v>
      </c>
      <c r="F80" s="217">
        <v>32363</v>
      </c>
      <c r="G80" s="218">
        <v>2.3239715260887639E-2</v>
      </c>
    </row>
    <row r="81" spans="1:7" ht="15" hidden="1" customHeight="1">
      <c r="B81" s="54">
        <v>2014</v>
      </c>
      <c r="C81" s="178">
        <v>1430760</v>
      </c>
      <c r="D81" s="217">
        <v>5824</v>
      </c>
      <c r="E81" s="218">
        <v>4.0872011093830984E-3</v>
      </c>
      <c r="F81" s="217">
        <v>32185</v>
      </c>
      <c r="G81" s="218">
        <v>2.3012709364889306E-2</v>
      </c>
    </row>
    <row r="82" spans="1:7" ht="15" hidden="1" customHeight="1">
      <c r="B82" s="54">
        <v>2014</v>
      </c>
      <c r="C82" s="178">
        <v>1423679</v>
      </c>
      <c r="D82" s="217">
        <v>-7081</v>
      </c>
      <c r="E82" s="218">
        <v>-4.9491179512985983E-3</v>
      </c>
      <c r="F82" s="217">
        <v>35088</v>
      </c>
      <c r="G82" s="218">
        <v>2.5268779647858786E-2</v>
      </c>
    </row>
    <row r="83" spans="1:7" s="174" customFormat="1" ht="15" hidden="1" customHeight="1">
      <c r="A83" s="36"/>
      <c r="B83" s="185">
        <v>2015</v>
      </c>
      <c r="C83" s="227"/>
      <c r="D83" s="228"/>
      <c r="E83" s="229"/>
      <c r="F83" s="228"/>
      <c r="G83" s="229"/>
    </row>
    <row r="84" spans="1:7" ht="15" hidden="1" customHeight="1">
      <c r="B84" s="54">
        <v>2015</v>
      </c>
      <c r="C84" s="230">
        <v>1418293</v>
      </c>
      <c r="D84" s="231">
        <v>-5386</v>
      </c>
      <c r="E84" s="232">
        <v>-3.7831561749523956E-3</v>
      </c>
      <c r="F84" s="231">
        <v>43630</v>
      </c>
      <c r="G84" s="232">
        <v>3.1738687954793177E-2</v>
      </c>
    </row>
    <row r="85" spans="1:7" ht="15" hidden="1" customHeight="1">
      <c r="B85" s="54">
        <v>2015</v>
      </c>
      <c r="C85" s="178">
        <v>1427856</v>
      </c>
      <c r="D85" s="217">
        <v>9563</v>
      </c>
      <c r="E85" s="218">
        <v>6.7426124221159345E-3</v>
      </c>
      <c r="F85" s="217">
        <v>45329</v>
      </c>
      <c r="G85" s="218">
        <v>3.2787063109798176E-2</v>
      </c>
    </row>
    <row r="86" spans="1:7" ht="15" hidden="1" customHeight="1">
      <c r="B86" s="54">
        <v>2015</v>
      </c>
      <c r="C86" s="178">
        <v>1440767</v>
      </c>
      <c r="D86" s="217">
        <v>12911</v>
      </c>
      <c r="E86" s="218">
        <v>9.04222834795676E-3</v>
      </c>
      <c r="F86" s="217">
        <v>45522</v>
      </c>
      <c r="G86" s="218">
        <v>3.2626527957455576E-2</v>
      </c>
    </row>
    <row r="87" spans="1:7" ht="15" hidden="1" customHeight="1">
      <c r="B87" s="54">
        <v>2015</v>
      </c>
      <c r="C87" s="178">
        <v>1455890</v>
      </c>
      <c r="D87" s="217">
        <v>15123</v>
      </c>
      <c r="E87" s="218">
        <v>1.0496492493234477E-2</v>
      </c>
      <c r="F87" s="217">
        <v>44371</v>
      </c>
      <c r="G87" s="218">
        <v>3.1434929320823812E-2</v>
      </c>
    </row>
    <row r="88" spans="1:7" ht="15" customHeight="1">
      <c r="B88" s="54">
        <v>2015</v>
      </c>
      <c r="C88" s="178">
        <v>1476055</v>
      </c>
      <c r="D88" s="217">
        <v>20165</v>
      </c>
      <c r="E88" s="218">
        <v>1.3850634319900523E-2</v>
      </c>
      <c r="F88" s="217">
        <v>45482</v>
      </c>
      <c r="G88" s="218">
        <v>3.1792855030816414E-2</v>
      </c>
    </row>
    <row r="89" spans="1:7" ht="15" hidden="1" customHeight="1">
      <c r="B89" s="54">
        <v>2015</v>
      </c>
      <c r="C89" s="178">
        <v>1477162</v>
      </c>
      <c r="D89" s="217">
        <v>1107</v>
      </c>
      <c r="E89" s="218">
        <v>7.4997205388682708E-4</v>
      </c>
      <c r="F89" s="217">
        <v>43074</v>
      </c>
      <c r="G89" s="218">
        <v>3.0035813701809078E-2</v>
      </c>
    </row>
    <row r="90" spans="1:7" ht="15" hidden="1" customHeight="1">
      <c r="B90" s="54">
        <v>2015</v>
      </c>
      <c r="C90" s="178">
        <v>1478064</v>
      </c>
      <c r="D90" s="217">
        <v>902</v>
      </c>
      <c r="E90" s="218">
        <v>6.1063038448061491E-4</v>
      </c>
      <c r="F90" s="217">
        <v>41237</v>
      </c>
      <c r="G90" s="218">
        <v>2.870004530816872E-2</v>
      </c>
    </row>
    <row r="91" spans="1:7" ht="15" hidden="1" customHeight="1">
      <c r="B91" s="54">
        <v>2015</v>
      </c>
      <c r="C91" s="178">
        <v>1464154</v>
      </c>
      <c r="D91" s="217">
        <v>-13910</v>
      </c>
      <c r="E91" s="218">
        <v>-9.4109592006841325E-3</v>
      </c>
      <c r="F91" s="217">
        <v>32880</v>
      </c>
      <c r="G91" s="218">
        <v>2.2972540547791631E-2</v>
      </c>
    </row>
    <row r="92" spans="1:7" ht="15" hidden="1" customHeight="1">
      <c r="B92" s="54">
        <v>2015</v>
      </c>
      <c r="C92" s="178">
        <v>1461270</v>
      </c>
      <c r="D92" s="217">
        <v>-2884</v>
      </c>
      <c r="E92" s="218">
        <v>-1.9697381559590221E-3</v>
      </c>
      <c r="F92" s="217">
        <v>39037</v>
      </c>
      <c r="G92" s="218">
        <v>2.7447682623030101E-2</v>
      </c>
    </row>
    <row r="93" spans="1:7" ht="15" hidden="1" customHeight="1">
      <c r="B93" s="54">
        <v>2015</v>
      </c>
      <c r="C93" s="178">
        <v>1473181</v>
      </c>
      <c r="D93" s="217">
        <v>11911</v>
      </c>
      <c r="E93" s="218">
        <v>8.1511288126081549E-3</v>
      </c>
      <c r="F93" s="217">
        <v>48245</v>
      </c>
      <c r="G93" s="218">
        <v>3.3857660975650905E-2</v>
      </c>
    </row>
    <row r="94" spans="1:7" ht="15" hidden="1" customHeight="1">
      <c r="B94" s="54">
        <v>2015</v>
      </c>
      <c r="C94" s="178">
        <v>1467070</v>
      </c>
      <c r="D94" s="217">
        <v>-6111</v>
      </c>
      <c r="E94" s="218">
        <v>-4.1481664506941573E-3</v>
      </c>
      <c r="F94" s="217">
        <v>36310</v>
      </c>
      <c r="G94" s="218">
        <v>2.5378120719058428E-2</v>
      </c>
    </row>
    <row r="95" spans="1:7" ht="15" hidden="1" customHeight="1">
      <c r="B95" s="54">
        <v>2015</v>
      </c>
      <c r="C95" s="178">
        <v>1463553</v>
      </c>
      <c r="D95" s="217">
        <v>-3517</v>
      </c>
      <c r="E95" s="218">
        <v>-2.3972952892500343E-3</v>
      </c>
      <c r="F95" s="217">
        <v>39874</v>
      </c>
      <c r="G95" s="218">
        <v>2.8007718031944018E-2</v>
      </c>
    </row>
    <row r="96" spans="1:7" s="174" customFormat="1" ht="15" hidden="1" customHeight="1">
      <c r="A96" s="36"/>
      <c r="B96" s="185">
        <v>2016</v>
      </c>
      <c r="C96" s="227"/>
      <c r="D96" s="228"/>
      <c r="E96" s="229"/>
      <c r="F96" s="228"/>
      <c r="G96" s="229"/>
    </row>
    <row r="97" spans="1:7" ht="15" hidden="1" customHeight="1">
      <c r="B97" s="54">
        <v>2016</v>
      </c>
      <c r="C97" s="178">
        <v>1455546</v>
      </c>
      <c r="D97" s="217">
        <v>-8007</v>
      </c>
      <c r="E97" s="218">
        <v>-5.4709327233110061E-3</v>
      </c>
      <c r="F97" s="217">
        <v>37253</v>
      </c>
      <c r="G97" s="218">
        <v>2.6266081832174271E-2</v>
      </c>
    </row>
    <row r="98" spans="1:7" ht="15" hidden="1" customHeight="1">
      <c r="B98" s="54">
        <v>2016</v>
      </c>
      <c r="C98" s="178">
        <v>1458560</v>
      </c>
      <c r="D98" s="217">
        <v>3014</v>
      </c>
      <c r="E98" s="218">
        <v>2.070700616813248E-3</v>
      </c>
      <c r="F98" s="217">
        <v>30704</v>
      </c>
      <c r="G98" s="218">
        <v>2.1503568987348842E-2</v>
      </c>
    </row>
    <row r="99" spans="1:7" ht="15" hidden="1" customHeight="1">
      <c r="B99" s="54">
        <v>2016</v>
      </c>
      <c r="C99" s="178">
        <v>1470302</v>
      </c>
      <c r="D99" s="217">
        <v>11742</v>
      </c>
      <c r="E99" s="218">
        <v>8.0504058797719047E-3</v>
      </c>
      <c r="F99" s="217">
        <v>29535</v>
      </c>
      <c r="G99" s="218">
        <v>2.0499497836915959E-2</v>
      </c>
    </row>
    <row r="100" spans="1:7" ht="15" hidden="1" customHeight="1">
      <c r="B100" s="54">
        <v>2016</v>
      </c>
      <c r="C100" s="178">
        <v>1489786</v>
      </c>
      <c r="D100" s="217">
        <v>19484</v>
      </c>
      <c r="E100" s="218">
        <v>1.3251699310753873E-2</v>
      </c>
      <c r="F100" s="217">
        <v>33896</v>
      </c>
      <c r="G100" s="218">
        <v>2.3281978720919749E-2</v>
      </c>
    </row>
    <row r="101" spans="1:7" ht="15" customHeight="1">
      <c r="B101" s="54">
        <v>2016</v>
      </c>
      <c r="C101" s="178">
        <v>1493618</v>
      </c>
      <c r="D101" s="217">
        <v>3832</v>
      </c>
      <c r="E101" s="218">
        <v>2.5721815079480237E-3</v>
      </c>
      <c r="F101" s="217">
        <v>17563</v>
      </c>
      <c r="G101" s="218">
        <v>1.1898608114196296E-2</v>
      </c>
    </row>
    <row r="102" spans="1:7" ht="15" hidden="1" customHeight="1">
      <c r="B102" s="54">
        <v>2016</v>
      </c>
      <c r="C102" s="178">
        <v>1496258</v>
      </c>
      <c r="D102" s="217">
        <v>2640</v>
      </c>
      <c r="E102" s="218">
        <v>1.7675202093172526E-3</v>
      </c>
      <c r="F102" s="217">
        <v>19096</v>
      </c>
      <c r="G102" s="218">
        <v>1.2927492042172695E-2</v>
      </c>
    </row>
    <row r="103" spans="1:7" ht="15" hidden="1" customHeight="1">
      <c r="B103" s="54">
        <v>2016</v>
      </c>
      <c r="C103" s="178">
        <v>1505288</v>
      </c>
      <c r="D103" s="217">
        <v>9030</v>
      </c>
      <c r="E103" s="218">
        <v>6.0350554516668264E-3</v>
      </c>
      <c r="F103" s="217">
        <v>27224</v>
      </c>
      <c r="G103" s="218">
        <v>1.8418688230009028E-2</v>
      </c>
    </row>
    <row r="104" spans="1:7" ht="15" hidden="1" customHeight="1">
      <c r="B104" s="54">
        <v>2016</v>
      </c>
      <c r="C104" s="178">
        <v>1478929</v>
      </c>
      <c r="D104" s="217">
        <v>-26359</v>
      </c>
      <c r="E104" s="218">
        <v>-1.7510934784572774E-2</v>
      </c>
      <c r="F104" s="217">
        <v>14775</v>
      </c>
      <c r="G104" s="218">
        <v>1.0091151613832894E-2</v>
      </c>
    </row>
    <row r="105" spans="1:7" ht="15" hidden="1" customHeight="1">
      <c r="B105" s="54">
        <v>2016</v>
      </c>
      <c r="C105" s="178">
        <v>1476208</v>
      </c>
      <c r="D105" s="217">
        <v>-2721</v>
      </c>
      <c r="E105" s="218">
        <v>-1.8398449147998264E-3</v>
      </c>
      <c r="F105" s="217">
        <v>14938</v>
      </c>
      <c r="G105" s="218">
        <v>1.0222614574993072E-2</v>
      </c>
    </row>
    <row r="106" spans="1:7" ht="15" hidden="1" customHeight="1">
      <c r="B106" s="54">
        <v>2016</v>
      </c>
      <c r="C106" s="178">
        <v>1479702</v>
      </c>
      <c r="D106" s="217">
        <v>3494</v>
      </c>
      <c r="E106" s="218">
        <v>2.3668751287082568E-3</v>
      </c>
      <c r="F106" s="217">
        <v>6521</v>
      </c>
      <c r="G106" s="218">
        <v>4.4264757691010459E-3</v>
      </c>
    </row>
    <row r="107" spans="1:7" ht="15" hidden="1" customHeight="1">
      <c r="B107" s="54">
        <v>2016</v>
      </c>
      <c r="C107" s="178">
        <v>1478136</v>
      </c>
      <c r="D107" s="217">
        <v>-1566</v>
      </c>
      <c r="E107" s="218">
        <v>-1.0583212025123689E-3</v>
      </c>
      <c r="F107" s="217">
        <v>11066</v>
      </c>
      <c r="G107" s="218">
        <v>7.5429256954337998E-3</v>
      </c>
    </row>
    <row r="108" spans="1:7" ht="15" hidden="1" customHeight="1">
      <c r="B108" s="54">
        <v>2016</v>
      </c>
      <c r="C108" s="178">
        <v>1472855</v>
      </c>
      <c r="D108" s="217">
        <v>-5281</v>
      </c>
      <c r="E108" s="218">
        <v>-3.5727429681706724E-3</v>
      </c>
      <c r="F108" s="217">
        <v>9302</v>
      </c>
      <c r="G108" s="218">
        <v>6.3557657290169711E-3</v>
      </c>
    </row>
    <row r="109" spans="1:7" s="174" customFormat="1" ht="15" hidden="1" customHeight="1">
      <c r="A109" s="36"/>
      <c r="B109" s="54">
        <v>2017</v>
      </c>
      <c r="C109" s="227"/>
      <c r="D109" s="228"/>
      <c r="E109" s="229"/>
      <c r="F109" s="228"/>
      <c r="G109" s="229"/>
    </row>
    <row r="110" spans="1:7" ht="15" hidden="1" customHeight="1">
      <c r="B110" s="54">
        <v>2017</v>
      </c>
      <c r="C110" s="178">
        <v>1460932</v>
      </c>
      <c r="D110" s="217">
        <v>-11923</v>
      </c>
      <c r="E110" s="218">
        <v>-8.0951621171126975E-3</v>
      </c>
      <c r="F110" s="217">
        <v>5386</v>
      </c>
      <c r="G110" s="218">
        <v>3.7003296357518423E-3</v>
      </c>
    </row>
    <row r="111" spans="1:7" ht="15" hidden="1" customHeight="1">
      <c r="B111" s="54">
        <v>2017</v>
      </c>
      <c r="C111" s="178">
        <v>1470595</v>
      </c>
      <c r="D111" s="217">
        <v>9663</v>
      </c>
      <c r="E111" s="218">
        <v>6.6142708900893687E-3</v>
      </c>
      <c r="F111" s="217">
        <v>12035</v>
      </c>
      <c r="G111" s="218">
        <v>8.2512889425185865E-3</v>
      </c>
    </row>
    <row r="112" spans="1:7" ht="15" hidden="1" customHeight="1">
      <c r="B112" s="54">
        <v>2017</v>
      </c>
      <c r="C112" s="178">
        <v>1481364</v>
      </c>
      <c r="D112" s="217">
        <v>10769</v>
      </c>
      <c r="E112" s="218">
        <v>7.3228863147229983E-3</v>
      </c>
      <c r="F112" s="217">
        <v>11062</v>
      </c>
      <c r="G112" s="218">
        <v>7.5236243982528261E-3</v>
      </c>
    </row>
    <row r="113" spans="1:7" ht="15" hidden="1" customHeight="1">
      <c r="B113" s="54">
        <v>2017</v>
      </c>
      <c r="C113" s="178">
        <v>1502628</v>
      </c>
      <c r="D113" s="217">
        <v>21264</v>
      </c>
      <c r="E113" s="218">
        <v>1.4354338299027214E-2</v>
      </c>
      <c r="F113" s="217">
        <v>12842</v>
      </c>
      <c r="G113" s="218">
        <v>8.6200299908845146E-3</v>
      </c>
    </row>
    <row r="114" spans="1:7" ht="15" customHeight="1">
      <c r="B114" s="54">
        <v>2017</v>
      </c>
      <c r="C114" s="178">
        <v>1505755</v>
      </c>
      <c r="D114" s="217">
        <v>3127</v>
      </c>
      <c r="E114" s="218">
        <v>2.0810207183681317E-3</v>
      </c>
      <c r="F114" s="217">
        <v>12137</v>
      </c>
      <c r="G114" s="218">
        <v>8.1259063562437728E-3</v>
      </c>
    </row>
    <row r="115" spans="1:7" ht="15" hidden="1" customHeight="1">
      <c r="B115" s="54">
        <v>2017</v>
      </c>
      <c r="C115" s="178">
        <v>1506004</v>
      </c>
      <c r="D115" s="217">
        <v>249</v>
      </c>
      <c r="E115" s="218">
        <v>1.6536554751600541E-4</v>
      </c>
      <c r="F115" s="217">
        <v>9746</v>
      </c>
      <c r="G115" s="218">
        <v>6.5135825506028588E-3</v>
      </c>
    </row>
    <row r="116" spans="1:7" ht="15" hidden="1" customHeight="1">
      <c r="B116" s="54">
        <v>2017</v>
      </c>
      <c r="C116" s="178">
        <v>1502673</v>
      </c>
      <c r="D116" s="217">
        <v>-3331</v>
      </c>
      <c r="E116" s="218">
        <v>-2.2118135144395534E-3</v>
      </c>
      <c r="F116" s="217">
        <v>-2615</v>
      </c>
      <c r="G116" s="218">
        <v>-1.7372090922135319E-3</v>
      </c>
    </row>
    <row r="117" spans="1:7" ht="15" hidden="1" customHeight="1">
      <c r="B117" s="54">
        <v>2017</v>
      </c>
      <c r="C117" s="178">
        <v>1484261</v>
      </c>
      <c r="D117" s="217">
        <v>-18412</v>
      </c>
      <c r="E117" s="218">
        <v>-1.2252832119829082E-2</v>
      </c>
      <c r="F117" s="217">
        <v>5332</v>
      </c>
      <c r="G117" s="218">
        <v>3.6053116816290309E-3</v>
      </c>
    </row>
    <row r="118" spans="1:7" ht="15" hidden="1" customHeight="1">
      <c r="B118" s="54">
        <v>2017</v>
      </c>
      <c r="C118" s="178">
        <v>1496519</v>
      </c>
      <c r="D118" s="217">
        <v>12258</v>
      </c>
      <c r="E118" s="218">
        <v>8.2586553173600308E-3</v>
      </c>
      <c r="F118" s="217">
        <v>20311</v>
      </c>
      <c r="G118" s="218">
        <v>1.3758901184656835E-2</v>
      </c>
    </row>
    <row r="119" spans="1:7" ht="15" hidden="1" customHeight="1">
      <c r="B119" s="54">
        <v>2017</v>
      </c>
      <c r="C119" s="178">
        <v>1487063</v>
      </c>
      <c r="D119" s="217">
        <v>-9456</v>
      </c>
      <c r="E119" s="218">
        <v>-6.3186635117896683E-3</v>
      </c>
      <c r="F119" s="217">
        <v>7361</v>
      </c>
      <c r="G119" s="218">
        <v>4.9746503012093601E-3</v>
      </c>
    </row>
    <row r="120" spans="1:7" ht="15" hidden="1" customHeight="1">
      <c r="B120" s="54">
        <v>2017</v>
      </c>
      <c r="C120" s="178">
        <v>1487023</v>
      </c>
      <c r="D120" s="217">
        <v>-40</v>
      </c>
      <c r="E120" s="218">
        <v>-2.6898658631147043E-5</v>
      </c>
      <c r="F120" s="217">
        <v>8887</v>
      </c>
      <c r="G120" s="218">
        <v>6.0123019803319799E-3</v>
      </c>
    </row>
    <row r="121" spans="1:7" ht="15" hidden="1" customHeight="1">
      <c r="B121" s="54">
        <v>2017</v>
      </c>
      <c r="C121" s="178">
        <v>1481290</v>
      </c>
      <c r="D121" s="217">
        <v>-5733</v>
      </c>
      <c r="E121" s="218">
        <v>-3.8553539521580804E-3</v>
      </c>
      <c r="F121" s="217">
        <v>8435</v>
      </c>
      <c r="G121" s="218">
        <v>5.7269724446737946E-3</v>
      </c>
    </row>
    <row r="122" spans="1:7" s="174" customFormat="1" ht="15" customHeight="1">
      <c r="A122" s="36"/>
      <c r="B122" s="185">
        <v>2018</v>
      </c>
      <c r="C122" s="227"/>
      <c r="D122" s="228"/>
      <c r="E122" s="233"/>
      <c r="F122" s="228"/>
      <c r="G122" s="229"/>
    </row>
    <row r="123" spans="1:7" ht="15" customHeight="1">
      <c r="B123" s="436" t="s">
        <v>9</v>
      </c>
      <c r="C123" s="190">
        <v>1470190</v>
      </c>
      <c r="D123" s="234">
        <v>-11100</v>
      </c>
      <c r="E123" s="235">
        <v>-7.4934685308075677E-3</v>
      </c>
      <c r="F123" s="234">
        <v>9258</v>
      </c>
      <c r="G123" s="235">
        <v>6.3370505950994804E-3</v>
      </c>
    </row>
    <row r="124" spans="1:7" ht="15" customHeight="1">
      <c r="B124" s="436" t="s">
        <v>10</v>
      </c>
      <c r="C124" s="190">
        <v>1478366</v>
      </c>
      <c r="D124" s="234">
        <v>8176</v>
      </c>
      <c r="E124" s="235">
        <v>5.5611859691604426E-3</v>
      </c>
      <c r="F124" s="234">
        <v>7771</v>
      </c>
      <c r="G124" s="235">
        <v>5.2842556924237449E-3</v>
      </c>
    </row>
    <row r="125" spans="1:7" ht="15" customHeight="1">
      <c r="B125" s="437" t="s">
        <v>67</v>
      </c>
      <c r="C125" s="192">
        <v>1497138</v>
      </c>
      <c r="D125" s="236">
        <v>18772</v>
      </c>
      <c r="E125" s="237">
        <v>1.2697802844491735E-2</v>
      </c>
      <c r="F125" s="236">
        <v>15774</v>
      </c>
      <c r="G125" s="237">
        <v>1.0648294409746795E-2</v>
      </c>
    </row>
    <row r="126" spans="1:7" ht="15" customHeight="1">
      <c r="B126" s="436" t="s">
        <v>68</v>
      </c>
      <c r="C126" s="190">
        <v>1505348</v>
      </c>
      <c r="D126" s="234">
        <v>8210</v>
      </c>
      <c r="E126" s="235">
        <v>5.4837964168967801E-3</v>
      </c>
      <c r="F126" s="234">
        <v>2720</v>
      </c>
      <c r="G126" s="235">
        <v>1.810161929632681E-3</v>
      </c>
    </row>
    <row r="127" spans="1:7" ht="15" customHeight="1">
      <c r="B127" s="438" t="s">
        <v>69</v>
      </c>
      <c r="C127" s="194">
        <v>1513057</v>
      </c>
      <c r="D127" s="238">
        <v>7709</v>
      </c>
      <c r="E127" s="239">
        <v>5.1210749939549771E-3</v>
      </c>
      <c r="F127" s="238">
        <v>7302</v>
      </c>
      <c r="G127" s="239">
        <v>4.8493944898073682E-3</v>
      </c>
    </row>
    <row r="128" spans="1:7" ht="15" customHeight="1">
      <c r="B128" s="436" t="s">
        <v>70</v>
      </c>
      <c r="C128" s="190">
        <v>1525067</v>
      </c>
      <c r="D128" s="234">
        <v>12010</v>
      </c>
      <c r="E128" s="235">
        <v>7.937572741806731E-3</v>
      </c>
      <c r="F128" s="234">
        <v>19063</v>
      </c>
      <c r="G128" s="235">
        <v>1.2658000908364109E-2</v>
      </c>
    </row>
    <row r="129" spans="1:7" ht="15" customHeight="1">
      <c r="B129" s="436" t="s">
        <v>71</v>
      </c>
      <c r="C129" s="190">
        <v>1509786</v>
      </c>
      <c r="D129" s="234">
        <v>-15281</v>
      </c>
      <c r="E129" s="235">
        <v>-1.0019887650837611E-2</v>
      </c>
      <c r="F129" s="234">
        <v>7113</v>
      </c>
      <c r="G129" s="235">
        <v>4.7335647875486053E-3</v>
      </c>
    </row>
    <row r="130" spans="1:7" ht="15" customHeight="1">
      <c r="B130" s="436" t="s">
        <v>72</v>
      </c>
      <c r="C130" s="190">
        <v>1490260</v>
      </c>
      <c r="D130" s="234">
        <v>-19526</v>
      </c>
      <c r="E130" s="235">
        <v>-1.2932958710704656E-2</v>
      </c>
      <c r="F130" s="234">
        <v>5999</v>
      </c>
      <c r="G130" s="235">
        <v>4.0417419847318392E-3</v>
      </c>
    </row>
    <row r="131" spans="1:7" ht="15" customHeight="1">
      <c r="B131" s="436" t="s">
        <v>79</v>
      </c>
      <c r="C131" s="190">
        <v>1504189</v>
      </c>
      <c r="D131" s="234">
        <v>13929</v>
      </c>
      <c r="E131" s="235">
        <v>9.3466911814046316E-3</v>
      </c>
      <c r="F131" s="234">
        <v>7670</v>
      </c>
      <c r="G131" s="235">
        <v>5.1252272774351404E-3</v>
      </c>
    </row>
    <row r="132" spans="1:7" ht="15" customHeight="1">
      <c r="B132" s="436" t="s">
        <v>80</v>
      </c>
      <c r="C132" s="190">
        <v>1493233</v>
      </c>
      <c r="D132" s="234">
        <v>-10956</v>
      </c>
      <c r="E132" s="235">
        <v>-7.2836591678306917E-3</v>
      </c>
      <c r="F132" s="234">
        <v>6170</v>
      </c>
      <c r="G132" s="235">
        <v>4.1491180938535432E-3</v>
      </c>
    </row>
    <row r="133" spans="1:7" ht="15" customHeight="1">
      <c r="B133" s="436" t="s">
        <v>81</v>
      </c>
      <c r="C133" s="190">
        <v>1493553</v>
      </c>
      <c r="D133" s="234">
        <v>320</v>
      </c>
      <c r="E133" s="235">
        <v>2.1430011257450587E-4</v>
      </c>
      <c r="F133" s="234">
        <v>6530</v>
      </c>
      <c r="G133" s="235">
        <v>4.3913241422628424E-3</v>
      </c>
    </row>
    <row r="134" spans="1:7" ht="15" customHeight="1">
      <c r="B134" s="436" t="s">
        <v>82</v>
      </c>
      <c r="C134" s="190">
        <v>1490179</v>
      </c>
      <c r="D134" s="234">
        <v>-3374</v>
      </c>
      <c r="E134" s="235">
        <v>-2.2590426988530199E-3</v>
      </c>
      <c r="F134" s="234">
        <v>8889</v>
      </c>
      <c r="G134" s="235">
        <v>6.0008506099413772E-3</v>
      </c>
    </row>
    <row r="135" spans="1:7" s="174" customFormat="1" ht="15" customHeight="1">
      <c r="A135" s="36"/>
      <c r="B135" s="195">
        <v>2019</v>
      </c>
      <c r="C135" s="240"/>
      <c r="D135" s="241"/>
      <c r="E135" s="233"/>
      <c r="F135" s="241"/>
      <c r="G135" s="233"/>
    </row>
    <row r="136" spans="1:7" ht="15" customHeight="1">
      <c r="B136" s="436" t="s">
        <v>9</v>
      </c>
      <c r="C136" s="190">
        <v>1480331</v>
      </c>
      <c r="D136" s="234">
        <v>-9848</v>
      </c>
      <c r="E136" s="235">
        <v>-6.6086020538471679E-3</v>
      </c>
      <c r="F136" s="234">
        <v>10141</v>
      </c>
      <c r="G136" s="235">
        <v>6.8977479101339778E-3</v>
      </c>
    </row>
    <row r="137" spans="1:7" ht="15" customHeight="1">
      <c r="B137" s="436" t="s">
        <v>10</v>
      </c>
      <c r="C137" s="190">
        <v>1490703</v>
      </c>
      <c r="D137" s="234">
        <v>10372</v>
      </c>
      <c r="E137" s="235">
        <v>7.0065411046582593E-3</v>
      </c>
      <c r="F137" s="234">
        <v>12337</v>
      </c>
      <c r="G137" s="235">
        <v>8.3450241685754101E-3</v>
      </c>
    </row>
    <row r="138" spans="1:7" ht="15" customHeight="1">
      <c r="B138" s="437" t="s">
        <v>67</v>
      </c>
      <c r="C138" s="192">
        <v>1509854</v>
      </c>
      <c r="D138" s="236">
        <v>19151</v>
      </c>
      <c r="E138" s="237">
        <v>1.2846958783875762E-2</v>
      </c>
      <c r="F138" s="236">
        <v>12716</v>
      </c>
      <c r="G138" s="237">
        <v>8.4935390057563342E-3</v>
      </c>
    </row>
    <row r="139" spans="1:7" ht="15" customHeight="1">
      <c r="B139" s="436" t="s">
        <v>68</v>
      </c>
      <c r="C139" s="190">
        <v>1515721</v>
      </c>
      <c r="D139" s="234">
        <v>5867</v>
      </c>
      <c r="E139" s="235">
        <v>3.8858061772859553E-3</v>
      </c>
      <c r="F139" s="234">
        <v>10373</v>
      </c>
      <c r="G139" s="235">
        <v>6.8907654575554034E-3</v>
      </c>
    </row>
    <row r="140" spans="1:7" ht="15" customHeight="1">
      <c r="B140" s="438" t="s">
        <v>69</v>
      </c>
      <c r="C140" s="194">
        <v>1522092</v>
      </c>
      <c r="D140" s="238">
        <v>6371</v>
      </c>
      <c r="E140" s="239">
        <v>4.2032801551208365E-3</v>
      </c>
      <c r="F140" s="238">
        <v>9035</v>
      </c>
      <c r="G140" s="239">
        <v>5.971354681284291E-3</v>
      </c>
    </row>
    <row r="141" spans="1:7" ht="15" customHeight="1">
      <c r="B141" s="436" t="s">
        <v>70</v>
      </c>
      <c r="C141" s="190">
        <v>1530190</v>
      </c>
      <c r="D141" s="234">
        <v>8098</v>
      </c>
      <c r="E141" s="235">
        <v>5.3203091534546054E-3</v>
      </c>
      <c r="F141" s="234">
        <v>5123</v>
      </c>
      <c r="G141" s="235">
        <v>3.3591966779165094E-3</v>
      </c>
    </row>
    <row r="142" spans="1:7" ht="15" customHeight="1">
      <c r="B142" s="436" t="s">
        <v>71</v>
      </c>
      <c r="C142" s="190">
        <v>1514548</v>
      </c>
      <c r="D142" s="234">
        <v>-15642</v>
      </c>
      <c r="E142" s="235">
        <v>-1.0222259980786741E-2</v>
      </c>
      <c r="F142" s="234">
        <v>4762</v>
      </c>
      <c r="G142" s="235">
        <v>3.1540893875026121E-3</v>
      </c>
    </row>
    <row r="143" spans="1:7" ht="15" customHeight="1">
      <c r="B143" s="436" t="s">
        <v>72</v>
      </c>
      <c r="C143" s="190">
        <v>1504788</v>
      </c>
      <c r="D143" s="234">
        <v>-9760</v>
      </c>
      <c r="E143" s="235">
        <v>-6.4441668405359476E-3</v>
      </c>
      <c r="F143" s="234">
        <v>14528</v>
      </c>
      <c r="G143" s="235">
        <v>9.7486344664690083E-3</v>
      </c>
    </row>
    <row r="144" spans="1:7" ht="15" customHeight="1">
      <c r="B144" s="436" t="s">
        <v>79</v>
      </c>
      <c r="C144" s="190">
        <v>1497301</v>
      </c>
      <c r="D144" s="234">
        <v>-7487</v>
      </c>
      <c r="E144" s="235">
        <v>-4.9754516915339053E-3</v>
      </c>
      <c r="F144" s="234">
        <v>-6888</v>
      </c>
      <c r="G144" s="235">
        <v>-4.579211787880344E-3</v>
      </c>
    </row>
    <row r="145" spans="1:7" ht="15" customHeight="1">
      <c r="B145" s="436" t="s">
        <v>80</v>
      </c>
      <c r="C145" s="190">
        <v>1494843</v>
      </c>
      <c r="D145" s="234">
        <v>-2458</v>
      </c>
      <c r="E145" s="235">
        <v>-1.6416204891334107E-3</v>
      </c>
      <c r="F145" s="234">
        <v>1610</v>
      </c>
      <c r="G145" s="235">
        <v>1.0781974413904827E-3</v>
      </c>
    </row>
    <row r="146" spans="1:7" ht="15" customHeight="1">
      <c r="B146" s="436" t="s">
        <v>81</v>
      </c>
      <c r="C146" s="190">
        <v>1503002</v>
      </c>
      <c r="D146" s="234">
        <v>8159</v>
      </c>
      <c r="E146" s="235">
        <v>5.4580982752034934E-3</v>
      </c>
      <c r="F146" s="234">
        <v>9449</v>
      </c>
      <c r="G146" s="235">
        <v>6.3265247366515176E-3</v>
      </c>
    </row>
    <row r="147" spans="1:7" ht="15" customHeight="1">
      <c r="B147" s="436" t="s">
        <v>82</v>
      </c>
      <c r="C147" s="190">
        <v>1489561</v>
      </c>
      <c r="D147" s="234">
        <v>-13441</v>
      </c>
      <c r="E147" s="235">
        <v>-8.9427692045652707E-3</v>
      </c>
      <c r="F147" s="234">
        <v>-618</v>
      </c>
      <c r="G147" s="235">
        <v>-4.1471527917114059E-4</v>
      </c>
    </row>
    <row r="148" spans="1:7" s="174" customFormat="1" ht="15" customHeight="1">
      <c r="A148" s="36"/>
      <c r="B148" s="195">
        <v>2020</v>
      </c>
      <c r="C148" s="240"/>
      <c r="D148" s="241"/>
      <c r="E148" s="233"/>
      <c r="F148" s="241"/>
      <c r="G148" s="233"/>
    </row>
    <row r="149" spans="1:7" ht="15" customHeight="1">
      <c r="B149" s="436" t="s">
        <v>9</v>
      </c>
      <c r="C149" s="190">
        <v>1476814</v>
      </c>
      <c r="D149" s="234">
        <v>-12747</v>
      </c>
      <c r="E149" s="235">
        <v>-8.5575548769066812E-3</v>
      </c>
      <c r="F149" s="234">
        <v>-3517</v>
      </c>
      <c r="G149" s="235">
        <v>-2.3758200024184273E-3</v>
      </c>
    </row>
    <row r="150" spans="1:7" ht="15" customHeight="1">
      <c r="B150" s="436" t="s">
        <v>10</v>
      </c>
      <c r="C150" s="190">
        <v>1489733</v>
      </c>
      <c r="D150" s="234">
        <v>12919</v>
      </c>
      <c r="E150" s="235">
        <v>8.7478856511382652E-3</v>
      </c>
      <c r="F150" s="234">
        <v>-970</v>
      </c>
      <c r="G150" s="235">
        <v>-6.5069970342856998E-4</v>
      </c>
    </row>
    <row r="151" spans="1:7" ht="15" customHeight="1">
      <c r="B151" s="437" t="s">
        <v>67</v>
      </c>
      <c r="C151" s="192">
        <v>1367906</v>
      </c>
      <c r="D151" s="236">
        <v>-121827</v>
      </c>
      <c r="E151" s="237">
        <v>-8.1777741380502422E-2</v>
      </c>
      <c r="F151" s="236">
        <v>-141948</v>
      </c>
      <c r="G151" s="237">
        <v>-9.4014388146138606E-2</v>
      </c>
    </row>
    <row r="152" spans="1:7" ht="15" customHeight="1">
      <c r="B152" s="436" t="s">
        <v>68</v>
      </c>
      <c r="C152" s="190">
        <v>1355976</v>
      </c>
      <c r="D152" s="234">
        <v>-11930</v>
      </c>
      <c r="E152" s="235">
        <v>-8.7213595086211848E-3</v>
      </c>
      <c r="F152" s="234">
        <v>-159745</v>
      </c>
      <c r="G152" s="235">
        <v>-0.10539208733005612</v>
      </c>
    </row>
    <row r="153" spans="1:7" ht="15" customHeight="1">
      <c r="B153" s="438" t="s">
        <v>69</v>
      </c>
      <c r="C153" s="194">
        <v>1381819</v>
      </c>
      <c r="D153" s="242">
        <v>25843</v>
      </c>
      <c r="E153" s="1124">
        <v>1.9058596907319814E-2</v>
      </c>
      <c r="F153" s="238">
        <v>-140273</v>
      </c>
      <c r="G153" s="239">
        <v>-9.2158029869416569E-2</v>
      </c>
    </row>
    <row r="154" spans="1:7" ht="15" customHeight="1">
      <c r="B154" s="436" t="s">
        <v>70</v>
      </c>
      <c r="C154" s="190"/>
      <c r="D154" s="234"/>
      <c r="E154" s="235"/>
      <c r="F154" s="234"/>
      <c r="G154" s="235"/>
    </row>
    <row r="155" spans="1:7" ht="15" customHeight="1">
      <c r="B155" s="436" t="s">
        <v>71</v>
      </c>
      <c r="C155" s="190"/>
      <c r="D155" s="234"/>
      <c r="E155" s="235"/>
      <c r="F155" s="234"/>
      <c r="G155" s="235"/>
    </row>
    <row r="156" spans="1:7" ht="15" customHeight="1">
      <c r="B156" s="436" t="s">
        <v>72</v>
      </c>
      <c r="C156" s="190"/>
      <c r="D156" s="234"/>
      <c r="E156" s="235"/>
      <c r="F156" s="234"/>
      <c r="G156" s="235"/>
    </row>
    <row r="157" spans="1:7" ht="15" customHeight="1">
      <c r="B157" s="436" t="s">
        <v>79</v>
      </c>
      <c r="C157" s="190"/>
      <c r="D157" s="234"/>
      <c r="E157" s="235"/>
      <c r="F157" s="234"/>
      <c r="G157" s="235"/>
    </row>
    <row r="158" spans="1:7" ht="15" customHeight="1">
      <c r="B158" s="436" t="s">
        <v>80</v>
      </c>
      <c r="C158" s="190"/>
      <c r="D158" s="234"/>
      <c r="E158" s="235"/>
      <c r="F158" s="234"/>
      <c r="G158" s="235"/>
    </row>
    <row r="159" spans="1:7" ht="15" customHeight="1">
      <c r="B159" s="436" t="s">
        <v>81</v>
      </c>
      <c r="C159" s="190"/>
      <c r="D159" s="234"/>
      <c r="E159" s="235"/>
      <c r="F159" s="234"/>
      <c r="G159" s="235"/>
    </row>
    <row r="160" spans="1:7" ht="15" customHeight="1">
      <c r="B160" s="436" t="s">
        <v>82</v>
      </c>
      <c r="C160" s="190"/>
      <c r="D160" s="234"/>
      <c r="E160" s="235"/>
      <c r="F160" s="234"/>
      <c r="G160" s="235"/>
    </row>
    <row r="161" spans="2:7" ht="17.850000000000001" customHeight="1">
      <c r="B161" s="1167" t="s">
        <v>303</v>
      </c>
      <c r="C161" s="1171"/>
      <c r="D161" s="1171"/>
      <c r="E161" s="1171"/>
      <c r="F161" s="1171"/>
      <c r="G161" s="1171"/>
    </row>
    <row r="162" spans="2:7">
      <c r="C162" s="177"/>
      <c r="D162" s="177"/>
      <c r="E162" s="177"/>
      <c r="F162" s="177"/>
      <c r="G162" s="177"/>
    </row>
    <row r="163" spans="2:7">
      <c r="C163" s="177"/>
      <c r="D163" s="177"/>
      <c r="E163" s="177"/>
      <c r="F163" s="177"/>
      <c r="G163" s="177"/>
    </row>
    <row r="164" spans="2:7" ht="17.850000000000001" customHeight="1">
      <c r="B164" s="244"/>
    </row>
    <row r="165" spans="2:7" ht="10.15" customHeight="1">
      <c r="B165" s="440"/>
    </row>
    <row r="166" spans="2:7">
      <c r="D166" s="245"/>
    </row>
    <row r="167" spans="2:7">
      <c r="C167" s="197"/>
    </row>
  </sheetData>
  <mergeCells count="5">
    <mergeCell ref="B3:B4"/>
    <mergeCell ref="C3:C4"/>
    <mergeCell ref="B161:G161"/>
    <mergeCell ref="B1:G1"/>
    <mergeCell ref="B2:G2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/>
  </sheetPr>
  <dimension ref="A1:H189"/>
  <sheetViews>
    <sheetView showGridLines="0" showRowColHeaders="0" zoomScaleNormal="100" workbookViewId="0">
      <pane xSplit="1" ySplit="4" topLeftCell="B14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baseColWidth="10" defaultColWidth="11.42578125" defaultRowHeight="12.75"/>
  <cols>
    <col min="1" max="1" width="3" style="36" customWidth="1"/>
    <col min="2" max="2" width="15.140625" style="70" customWidth="1"/>
    <col min="3" max="3" width="15" style="247" customWidth="1"/>
    <col min="4" max="4" width="13.85546875" style="70" customWidth="1"/>
    <col min="5" max="5" width="13.140625" style="248" customWidth="1"/>
    <col min="6" max="6" width="15.42578125" style="70" customWidth="1"/>
    <col min="7" max="7" width="15.5703125" style="70" customWidth="1"/>
    <col min="8" max="8" width="11.42578125" style="249" customWidth="1"/>
    <col min="9" max="16384" width="11.42578125" style="70"/>
  </cols>
  <sheetData>
    <row r="1" spans="1:8" s="250" customFormat="1" ht="22.5" customHeight="1">
      <c r="A1" s="36"/>
      <c r="B1" s="1125" t="s">
        <v>396</v>
      </c>
      <c r="C1" s="1125"/>
      <c r="D1" s="1126"/>
      <c r="E1" s="1126"/>
      <c r="F1" s="1126"/>
      <c r="G1" s="1126"/>
      <c r="H1" s="251"/>
    </row>
    <row r="2" spans="1:8" s="250" customFormat="1" ht="6.95" customHeight="1">
      <c r="A2" s="36"/>
      <c r="B2" s="252"/>
      <c r="C2" s="252"/>
      <c r="D2" s="252"/>
      <c r="E2" s="252"/>
      <c r="F2" s="252"/>
      <c r="G2" s="252"/>
      <c r="H2" s="251"/>
    </row>
    <row r="3" spans="1:8" s="247" customFormat="1" ht="39.200000000000003" customHeight="1">
      <c r="A3" s="36"/>
      <c r="B3" s="268" t="s">
        <v>55</v>
      </c>
      <c r="C3" s="269" t="s">
        <v>56</v>
      </c>
      <c r="D3" s="269" t="s">
        <v>57</v>
      </c>
      <c r="E3" s="270" t="s">
        <v>58</v>
      </c>
      <c r="F3" s="269" t="s">
        <v>315</v>
      </c>
      <c r="G3" s="271" t="s">
        <v>157</v>
      </c>
      <c r="H3" s="254"/>
    </row>
    <row r="4" spans="1:8" ht="14.25" hidden="1" customHeight="1">
      <c r="A4" s="109"/>
      <c r="B4" s="272"/>
      <c r="C4" s="273"/>
      <c r="D4" s="274"/>
      <c r="E4" s="275"/>
      <c r="F4" s="276"/>
      <c r="G4" s="277"/>
    </row>
    <row r="5" spans="1:8" s="247" customFormat="1" ht="29.45" customHeight="1">
      <c r="A5" s="36"/>
      <c r="B5" s="278">
        <v>43980</v>
      </c>
      <c r="C5" s="279">
        <v>18584176</v>
      </c>
      <c r="D5" s="280"/>
      <c r="E5" s="280"/>
      <c r="F5" s="281"/>
      <c r="G5" s="282"/>
      <c r="H5" s="256"/>
    </row>
    <row r="6" spans="1:8" ht="26.85" customHeight="1">
      <c r="B6" s="278">
        <v>43983</v>
      </c>
      <c r="C6" s="279">
        <v>18593260</v>
      </c>
      <c r="D6" s="279">
        <v>216222</v>
      </c>
      <c r="E6" s="279">
        <v>210686</v>
      </c>
      <c r="F6" s="279">
        <f t="shared" ref="F6:F11" si="0">D6-E6</f>
        <v>5536</v>
      </c>
      <c r="G6" s="283">
        <f>F6</f>
        <v>5536</v>
      </c>
      <c r="H6" s="256"/>
    </row>
    <row r="7" spans="1:8" ht="26.85" customHeight="1">
      <c r="B7" s="278">
        <v>43984</v>
      </c>
      <c r="C7" s="279">
        <v>18596186</v>
      </c>
      <c r="D7" s="279">
        <v>78246</v>
      </c>
      <c r="E7" s="279">
        <v>77091</v>
      </c>
      <c r="F7" s="279">
        <f t="shared" si="0"/>
        <v>1155</v>
      </c>
      <c r="G7" s="283">
        <f t="shared" ref="G7:G27" si="1">G6+F7</f>
        <v>6691</v>
      </c>
      <c r="H7" s="256"/>
    </row>
    <row r="8" spans="1:8" ht="26.85" customHeight="1">
      <c r="B8" s="278">
        <v>43985</v>
      </c>
      <c r="C8" s="279">
        <v>18592623</v>
      </c>
      <c r="D8" s="279">
        <v>56385</v>
      </c>
      <c r="E8" s="279">
        <v>62019</v>
      </c>
      <c r="F8" s="279">
        <f t="shared" si="0"/>
        <v>-5634</v>
      </c>
      <c r="G8" s="283">
        <f t="shared" si="1"/>
        <v>1057</v>
      </c>
      <c r="H8" s="256"/>
    </row>
    <row r="9" spans="1:8" ht="26.85" customHeight="1">
      <c r="B9" s="278">
        <v>43986</v>
      </c>
      <c r="C9" s="279">
        <v>18597021</v>
      </c>
      <c r="D9" s="279">
        <v>49635</v>
      </c>
      <c r="E9" s="279">
        <v>45579</v>
      </c>
      <c r="F9" s="279">
        <f t="shared" si="0"/>
        <v>4056</v>
      </c>
      <c r="G9" s="283">
        <f t="shared" si="1"/>
        <v>5113</v>
      </c>
      <c r="H9" s="256"/>
    </row>
    <row r="10" spans="1:8" ht="26.85" customHeight="1">
      <c r="B10" s="278">
        <v>43987</v>
      </c>
      <c r="C10" s="279">
        <v>18589284</v>
      </c>
      <c r="D10" s="279">
        <v>48413</v>
      </c>
      <c r="E10" s="279">
        <v>57145</v>
      </c>
      <c r="F10" s="279">
        <f t="shared" si="0"/>
        <v>-8732</v>
      </c>
      <c r="G10" s="283">
        <f t="shared" si="1"/>
        <v>-3619</v>
      </c>
      <c r="H10" s="256"/>
    </row>
    <row r="11" spans="1:8" ht="26.85" customHeight="1">
      <c r="B11" s="278">
        <v>43990</v>
      </c>
      <c r="C11" s="279">
        <v>18623071</v>
      </c>
      <c r="D11" s="279">
        <v>123036</v>
      </c>
      <c r="E11" s="279">
        <v>89496</v>
      </c>
      <c r="F11" s="279">
        <f t="shared" si="0"/>
        <v>33540</v>
      </c>
      <c r="G11" s="283">
        <f t="shared" si="1"/>
        <v>29921</v>
      </c>
      <c r="H11" s="256"/>
    </row>
    <row r="12" spans="1:8" ht="26.85" customHeight="1">
      <c r="B12" s="278">
        <v>43991</v>
      </c>
      <c r="C12" s="279">
        <v>18631548</v>
      </c>
      <c r="D12" s="279">
        <v>51005</v>
      </c>
      <c r="E12" s="279">
        <v>42756</v>
      </c>
      <c r="F12" s="279">
        <f>D12-E12</f>
        <v>8249</v>
      </c>
      <c r="G12" s="283">
        <f t="shared" si="1"/>
        <v>38170</v>
      </c>
      <c r="H12" s="256"/>
    </row>
    <row r="13" spans="1:8" ht="26.85" customHeight="1">
      <c r="B13" s="278">
        <v>43992</v>
      </c>
      <c r="C13" s="279">
        <v>18638993</v>
      </c>
      <c r="D13" s="279">
        <v>49736</v>
      </c>
      <c r="E13" s="279">
        <v>43172</v>
      </c>
      <c r="F13" s="279">
        <f t="shared" ref="F13:F27" si="2">D13-E13</f>
        <v>6564</v>
      </c>
      <c r="G13" s="283">
        <f t="shared" si="1"/>
        <v>44734</v>
      </c>
      <c r="H13" s="256"/>
    </row>
    <row r="14" spans="1:8" ht="26.85" customHeight="1">
      <c r="B14" s="278">
        <v>43993</v>
      </c>
      <c r="C14" s="279">
        <v>18643383</v>
      </c>
      <c r="D14" s="279">
        <v>42435</v>
      </c>
      <c r="E14" s="279">
        <v>39082</v>
      </c>
      <c r="F14" s="279">
        <f t="shared" si="2"/>
        <v>3353</v>
      </c>
      <c r="G14" s="283">
        <f t="shared" si="1"/>
        <v>48087</v>
      </c>
      <c r="H14" s="256"/>
    </row>
    <row r="15" spans="1:8" ht="26.85" customHeight="1">
      <c r="B15" s="278">
        <v>43994</v>
      </c>
      <c r="C15" s="279">
        <v>18631814</v>
      </c>
      <c r="D15" s="279">
        <v>43318</v>
      </c>
      <c r="E15" s="279">
        <v>57066</v>
      </c>
      <c r="F15" s="279">
        <f t="shared" si="2"/>
        <v>-13748</v>
      </c>
      <c r="G15" s="283">
        <f t="shared" si="1"/>
        <v>34339</v>
      </c>
      <c r="H15" s="256"/>
    </row>
    <row r="16" spans="1:8" ht="26.85" customHeight="1">
      <c r="B16" s="278">
        <v>43997</v>
      </c>
      <c r="C16" s="279">
        <v>18668725</v>
      </c>
      <c r="D16" s="279">
        <v>138223</v>
      </c>
      <c r="E16" s="279">
        <v>104439</v>
      </c>
      <c r="F16" s="279">
        <f t="shared" si="2"/>
        <v>33784</v>
      </c>
      <c r="G16" s="283">
        <f t="shared" si="1"/>
        <v>68123</v>
      </c>
      <c r="H16" s="256"/>
    </row>
    <row r="17" spans="1:8" ht="26.85" customHeight="1">
      <c r="B17" s="278">
        <v>43998</v>
      </c>
      <c r="C17" s="279">
        <v>18684873</v>
      </c>
      <c r="D17" s="279">
        <v>56132</v>
      </c>
      <c r="E17" s="279">
        <v>40908</v>
      </c>
      <c r="F17" s="279">
        <f t="shared" si="2"/>
        <v>15224</v>
      </c>
      <c r="G17" s="283">
        <f t="shared" si="1"/>
        <v>83347</v>
      </c>
      <c r="H17" s="256"/>
    </row>
    <row r="18" spans="1:8" ht="26.85" customHeight="1">
      <c r="B18" s="278">
        <v>43999</v>
      </c>
      <c r="C18" s="279">
        <v>18684590</v>
      </c>
      <c r="D18" s="279">
        <v>54600</v>
      </c>
      <c r="E18" s="279">
        <v>56834</v>
      </c>
      <c r="F18" s="279">
        <f t="shared" si="2"/>
        <v>-2234</v>
      </c>
      <c r="G18" s="283">
        <f t="shared" si="1"/>
        <v>81113</v>
      </c>
      <c r="H18" s="256"/>
    </row>
    <row r="19" spans="1:8" ht="26.85" customHeight="1">
      <c r="B19" s="278">
        <v>44000</v>
      </c>
      <c r="C19" s="279">
        <v>18681594</v>
      </c>
      <c r="D19" s="279">
        <v>46835</v>
      </c>
      <c r="E19" s="279">
        <v>51090</v>
      </c>
      <c r="F19" s="279">
        <f t="shared" si="2"/>
        <v>-4255</v>
      </c>
      <c r="G19" s="283">
        <f t="shared" si="1"/>
        <v>76858</v>
      </c>
      <c r="H19" s="256"/>
    </row>
    <row r="20" spans="1:8" ht="26.85" customHeight="1">
      <c r="B20" s="278">
        <v>44001</v>
      </c>
      <c r="C20" s="279">
        <v>18634728</v>
      </c>
      <c r="D20" s="279">
        <v>48713</v>
      </c>
      <c r="E20" s="279">
        <v>97699</v>
      </c>
      <c r="F20" s="279">
        <f t="shared" si="2"/>
        <v>-48986</v>
      </c>
      <c r="G20" s="283">
        <f t="shared" si="1"/>
        <v>27872</v>
      </c>
      <c r="H20" s="256"/>
    </row>
    <row r="21" spans="1:8" ht="26.85" customHeight="1">
      <c r="B21" s="278">
        <v>44004</v>
      </c>
      <c r="C21" s="279">
        <v>18633805</v>
      </c>
      <c r="D21" s="279">
        <v>147574</v>
      </c>
      <c r="E21" s="279">
        <v>149674</v>
      </c>
      <c r="F21" s="279">
        <f t="shared" si="2"/>
        <v>-2100</v>
      </c>
      <c r="G21" s="283">
        <f t="shared" si="1"/>
        <v>25772</v>
      </c>
      <c r="H21" s="256"/>
    </row>
    <row r="22" spans="1:8" ht="26.85" customHeight="1">
      <c r="B22" s="278">
        <v>44005</v>
      </c>
      <c r="C22" s="279">
        <v>18621455</v>
      </c>
      <c r="D22" s="279">
        <v>58885</v>
      </c>
      <c r="E22" s="279">
        <v>72355</v>
      </c>
      <c r="F22" s="279">
        <f t="shared" si="2"/>
        <v>-13470</v>
      </c>
      <c r="G22" s="283">
        <f t="shared" si="1"/>
        <v>12302</v>
      </c>
      <c r="H22" s="256"/>
    </row>
    <row r="23" spans="1:8" ht="26.85" customHeight="1">
      <c r="B23" s="278">
        <v>44006</v>
      </c>
      <c r="C23" s="279">
        <v>18622765</v>
      </c>
      <c r="D23" s="279">
        <v>39186</v>
      </c>
      <c r="E23" s="279">
        <v>38278</v>
      </c>
      <c r="F23" s="279">
        <f t="shared" si="2"/>
        <v>908</v>
      </c>
      <c r="G23" s="283">
        <f t="shared" si="1"/>
        <v>13210</v>
      </c>
      <c r="H23" s="256"/>
    </row>
    <row r="24" spans="1:8" ht="26.85" customHeight="1">
      <c r="B24" s="278">
        <v>44007</v>
      </c>
      <c r="C24" s="279">
        <v>18623083</v>
      </c>
      <c r="D24" s="279">
        <v>52789</v>
      </c>
      <c r="E24" s="279">
        <v>54048</v>
      </c>
      <c r="F24" s="279">
        <f t="shared" si="2"/>
        <v>-1259</v>
      </c>
      <c r="G24" s="283">
        <f t="shared" si="1"/>
        <v>11951</v>
      </c>
      <c r="H24" s="256"/>
    </row>
    <row r="25" spans="1:8" ht="26.85" customHeight="1">
      <c r="B25" s="278">
        <v>44008</v>
      </c>
      <c r="C25" s="279">
        <v>18612566</v>
      </c>
      <c r="D25" s="279">
        <v>52265</v>
      </c>
      <c r="E25" s="279">
        <v>64965</v>
      </c>
      <c r="F25" s="279">
        <f t="shared" si="2"/>
        <v>-12700</v>
      </c>
      <c r="G25" s="283">
        <f t="shared" si="1"/>
        <v>-749</v>
      </c>
      <c r="H25" s="256"/>
    </row>
    <row r="26" spans="1:8" s="259" customFormat="1" ht="32.1" customHeight="1">
      <c r="A26" s="36"/>
      <c r="B26" s="278">
        <v>44011</v>
      </c>
      <c r="C26" s="279">
        <v>18645770</v>
      </c>
      <c r="D26" s="279">
        <v>135789</v>
      </c>
      <c r="E26" s="279">
        <v>104908</v>
      </c>
      <c r="F26" s="279">
        <f t="shared" si="2"/>
        <v>30881</v>
      </c>
      <c r="G26" s="283">
        <f>G23+F26</f>
        <v>44091</v>
      </c>
      <c r="H26" s="260"/>
    </row>
    <row r="27" spans="1:8" s="261" customFormat="1" ht="32.1" customHeight="1">
      <c r="A27" s="36"/>
      <c r="B27" s="278">
        <v>44012</v>
      </c>
      <c r="C27" s="279">
        <v>18484270</v>
      </c>
      <c r="D27" s="279">
        <v>48609</v>
      </c>
      <c r="E27" s="279">
        <v>216548</v>
      </c>
      <c r="F27" s="279">
        <f t="shared" si="2"/>
        <v>-167939</v>
      </c>
      <c r="G27" s="283">
        <f t="shared" si="1"/>
        <v>-123848</v>
      </c>
      <c r="H27" s="255"/>
    </row>
    <row r="28" spans="1:8" ht="28.5" customHeight="1">
      <c r="B28" s="284" t="s">
        <v>395</v>
      </c>
      <c r="C28" s="257">
        <f>AVERAGE(C6:C27)</f>
        <v>18624336.681818184</v>
      </c>
      <c r="D28" s="258"/>
      <c r="E28" s="258"/>
      <c r="F28" s="285"/>
      <c r="G28" s="286"/>
    </row>
    <row r="29" spans="1:8" ht="11.85" customHeight="1"/>
    <row r="30" spans="1:8" ht="11.85" customHeight="1">
      <c r="G30" s="263"/>
    </row>
    <row r="31" spans="1:8" ht="11.85" customHeight="1">
      <c r="B31" s="261"/>
      <c r="C31" s="262"/>
      <c r="D31" s="261"/>
      <c r="E31" s="264"/>
      <c r="F31" s="261"/>
      <c r="G31" s="1127"/>
    </row>
    <row r="32" spans="1:8" ht="11.85" customHeight="1">
      <c r="B32" s="1180" t="s">
        <v>220</v>
      </c>
      <c r="C32" s="1180"/>
      <c r="D32" s="1180"/>
      <c r="E32" s="1180"/>
      <c r="F32" s="1180"/>
      <c r="G32" s="1180"/>
    </row>
    <row r="33" spans="2:7" ht="43.35" customHeight="1">
      <c r="G33" s="249"/>
    </row>
    <row r="34" spans="2:7" ht="43.7" customHeight="1"/>
    <row r="36" spans="2:7" ht="43.35" customHeight="1"/>
    <row r="40" spans="2:7" ht="18.95" customHeight="1">
      <c r="B40" s="261"/>
      <c r="C40" s="262"/>
      <c r="D40" s="261"/>
      <c r="E40" s="264"/>
      <c r="F40" s="261"/>
      <c r="G40" s="261"/>
    </row>
    <row r="41" spans="2:7" ht="24" customHeight="1">
      <c r="B41" s="2"/>
      <c r="C41" s="265"/>
      <c r="D41" s="265"/>
      <c r="E41" s="265"/>
      <c r="F41" s="265"/>
      <c r="G41" s="265"/>
    </row>
    <row r="42" spans="2:7">
      <c r="C42" s="1177"/>
      <c r="D42" s="1179"/>
      <c r="E42" s="1179"/>
      <c r="F42" s="1179"/>
      <c r="G42" s="1179"/>
    </row>
    <row r="43" spans="2:7" ht="28.35" customHeight="1">
      <c r="C43" s="1179"/>
      <c r="D43" s="1179"/>
      <c r="E43" s="1179"/>
      <c r="F43" s="1179"/>
      <c r="G43" s="1179"/>
    </row>
    <row r="44" spans="2:7" ht="24.95" customHeight="1">
      <c r="C44" s="1177"/>
      <c r="D44" s="1178"/>
      <c r="E44" s="1178"/>
      <c r="F44" s="1178"/>
      <c r="G44" s="1178"/>
    </row>
    <row r="45" spans="2:7" ht="21.95" customHeight="1">
      <c r="C45" s="1179"/>
      <c r="D45" s="1178"/>
      <c r="E45" s="1178"/>
      <c r="F45" s="1178"/>
      <c r="G45" s="1178"/>
    </row>
    <row r="46" spans="2:7" ht="5.85" customHeight="1">
      <c r="C46" s="1177"/>
      <c r="D46" s="1178"/>
      <c r="E46" s="1178"/>
      <c r="F46" s="1178"/>
      <c r="G46" s="1178"/>
    </row>
    <row r="47" spans="2:7" ht="29.1" customHeight="1">
      <c r="C47" s="1179"/>
      <c r="D47" s="1178"/>
      <c r="E47" s="1178"/>
      <c r="F47" s="1178"/>
      <c r="G47" s="1178"/>
    </row>
    <row r="48" spans="2:7" ht="10.5" customHeight="1">
      <c r="C48" s="1177"/>
      <c r="D48" s="1178"/>
      <c r="E48" s="1178"/>
      <c r="F48" s="1178"/>
      <c r="G48" s="1178"/>
    </row>
    <row r="49" spans="2:7" ht="41.1" customHeight="1">
      <c r="C49" s="1179"/>
      <c r="D49" s="1178"/>
      <c r="E49" s="1178"/>
      <c r="F49" s="1178"/>
      <c r="G49" s="1178"/>
    </row>
    <row r="53" spans="2:7">
      <c r="B53" s="71"/>
      <c r="C53" s="266"/>
    </row>
    <row r="54" spans="2:7">
      <c r="B54" s="71"/>
      <c r="C54" s="266"/>
    </row>
    <row r="55" spans="2:7">
      <c r="B55" s="71"/>
      <c r="C55" s="266"/>
    </row>
    <row r="56" spans="2:7">
      <c r="B56" s="71"/>
      <c r="C56" s="266"/>
    </row>
    <row r="57" spans="2:7">
      <c r="B57" s="71"/>
      <c r="C57" s="266"/>
    </row>
    <row r="58" spans="2:7">
      <c r="B58" s="71"/>
      <c r="C58" s="266"/>
    </row>
    <row r="59" spans="2:7">
      <c r="B59" s="71"/>
      <c r="C59" s="266"/>
    </row>
    <row r="60" spans="2:7">
      <c r="B60" s="71"/>
      <c r="C60" s="266"/>
    </row>
    <row r="61" spans="2:7">
      <c r="B61" s="71"/>
      <c r="C61" s="266"/>
    </row>
    <row r="62" spans="2:7">
      <c r="B62" s="71"/>
      <c r="C62" s="266"/>
    </row>
    <row r="63" spans="2:7">
      <c r="B63" s="71"/>
      <c r="C63" s="266"/>
    </row>
    <row r="64" spans="2:7">
      <c r="B64" s="71"/>
      <c r="C64" s="266"/>
    </row>
    <row r="65" spans="2:3">
      <c r="B65" s="71"/>
      <c r="C65" s="266"/>
    </row>
    <row r="66" spans="2:3">
      <c r="B66" s="267"/>
      <c r="C66" s="266"/>
    </row>
    <row r="67" spans="2:3">
      <c r="B67" s="71"/>
      <c r="C67" s="266"/>
    </row>
    <row r="68" spans="2:3">
      <c r="B68" s="71"/>
      <c r="C68" s="266"/>
    </row>
    <row r="184" spans="3:5">
      <c r="E184" s="248">
        <v>0</v>
      </c>
    </row>
    <row r="185" spans="3:5">
      <c r="E185" s="248">
        <v>2086399.8</v>
      </c>
    </row>
    <row r="188" spans="3:5">
      <c r="C188" s="247">
        <v>0</v>
      </c>
    </row>
    <row r="189" spans="3:5">
      <c r="C189" s="247">
        <v>0</v>
      </c>
    </row>
  </sheetData>
  <mergeCells count="5">
    <mergeCell ref="C48:G49"/>
    <mergeCell ref="C42:G43"/>
    <mergeCell ref="C44:G45"/>
    <mergeCell ref="C46:G47"/>
    <mergeCell ref="B32:G32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S401"/>
  <sheetViews>
    <sheetView showGridLines="0" showRowColHeaders="0" topLeftCell="A3" zoomScaleNormal="100" workbookViewId="0">
      <pane ySplit="5" topLeftCell="A166" activePane="bottomLeft" state="frozen"/>
      <selection activeCell="C11" sqref="C11"/>
      <selection pane="bottomLeft" activeCell="C11" sqref="C11"/>
    </sheetView>
  </sheetViews>
  <sheetFormatPr baseColWidth="10" defaultColWidth="11.5703125" defaultRowHeight="12.75"/>
  <cols>
    <col min="1" max="1" width="2.7109375" style="2" customWidth="1"/>
    <col min="2" max="2" width="18.140625" style="287" customWidth="1"/>
    <col min="3" max="3" width="13.140625" style="287" customWidth="1"/>
    <col min="4" max="4" width="8.85546875" style="287" customWidth="1"/>
    <col min="5" max="5" width="13.85546875" style="287" customWidth="1"/>
    <col min="6" max="6" width="10.85546875" style="287" customWidth="1"/>
    <col min="7" max="7" width="13.140625" style="288" customWidth="1"/>
    <col min="8" max="8" width="10.140625" style="287" customWidth="1"/>
    <col min="9" max="9" width="12.5703125" style="287" customWidth="1"/>
    <col min="10" max="10" width="8.5703125" style="287" customWidth="1"/>
    <col min="11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2:15" hidden="1"/>
    <row r="2" spans="2:15" ht="15" hidden="1" customHeight="1"/>
    <row r="3" spans="2:15" ht="26.25" customHeight="1">
      <c r="B3" s="1183" t="s">
        <v>253</v>
      </c>
      <c r="C3" s="1184"/>
      <c r="D3" s="1184"/>
      <c r="E3" s="1184"/>
      <c r="F3" s="1184"/>
      <c r="G3" s="1184"/>
      <c r="H3" s="1184"/>
      <c r="I3" s="1184"/>
      <c r="J3" s="1185"/>
    </row>
    <row r="4" spans="2:15" ht="2.1" customHeight="1">
      <c r="B4" s="289"/>
      <c r="C4" s="290"/>
      <c r="D4" s="290"/>
      <c r="E4" s="290"/>
      <c r="F4" s="290"/>
      <c r="G4" s="289"/>
      <c r="H4" s="290"/>
      <c r="I4" s="290"/>
    </row>
    <row r="5" spans="2:15" ht="2.85" customHeight="1">
      <c r="B5" s="291"/>
    </row>
    <row r="6" spans="2:15" ht="20.85" customHeight="1">
      <c r="B6" s="1188" t="s">
        <v>393</v>
      </c>
      <c r="C6" s="292" t="s">
        <v>91</v>
      </c>
      <c r="D6" s="293"/>
      <c r="E6" s="292" t="s">
        <v>92</v>
      </c>
      <c r="F6" s="293"/>
      <c r="G6" s="1181" t="s">
        <v>12</v>
      </c>
      <c r="H6" s="919" t="s">
        <v>93</v>
      </c>
      <c r="I6" s="920"/>
      <c r="J6" s="294"/>
    </row>
    <row r="7" spans="2:15" s="295" customFormat="1" ht="33" customHeight="1">
      <c r="B7" s="1189"/>
      <c r="C7" s="918" t="s">
        <v>94</v>
      </c>
      <c r="D7" s="918" t="s">
        <v>95</v>
      </c>
      <c r="E7" s="918" t="s">
        <v>94</v>
      </c>
      <c r="F7" s="918" t="s">
        <v>95</v>
      </c>
      <c r="G7" s="1182"/>
      <c r="H7" s="918" t="s">
        <v>96</v>
      </c>
      <c r="I7" s="918" t="s">
        <v>97</v>
      </c>
      <c r="J7" s="918" t="s">
        <v>98</v>
      </c>
    </row>
    <row r="8" spans="2:15" ht="15.75" hidden="1" customHeight="1">
      <c r="B8" s="296"/>
      <c r="C8" s="297"/>
      <c r="D8" s="298"/>
      <c r="E8" s="297"/>
      <c r="F8" s="298"/>
      <c r="G8" s="299"/>
      <c r="H8" s="300"/>
      <c r="I8" s="301"/>
      <c r="J8" s="302"/>
    </row>
    <row r="9" spans="2:15" ht="17.25" hidden="1" customHeight="1">
      <c r="B9" s="303">
        <v>2007</v>
      </c>
      <c r="C9" s="304">
        <v>10996853.800000001</v>
      </c>
      <c r="D9" s="305">
        <v>0.58560571910670434</v>
      </c>
      <c r="E9" s="304">
        <v>7781743.2000000002</v>
      </c>
      <c r="F9" s="305">
        <v>0.41439428089329572</v>
      </c>
      <c r="G9" s="306">
        <v>18778597</v>
      </c>
      <c r="H9" s="307">
        <v>2.73</v>
      </c>
      <c r="I9" s="307">
        <v>4.58</v>
      </c>
      <c r="J9" s="308">
        <v>3.4350753735523369</v>
      </c>
      <c r="N9" s="309"/>
      <c r="O9" s="309"/>
    </row>
    <row r="10" spans="2:15" ht="18.600000000000001" hidden="1" customHeight="1">
      <c r="B10" s="303">
        <v>2007</v>
      </c>
      <c r="C10" s="304">
        <v>11085931.403388962</v>
      </c>
      <c r="D10" s="305">
        <v>0.58606116284896626</v>
      </c>
      <c r="E10" s="304">
        <v>7830065.9466110356</v>
      </c>
      <c r="F10" s="305">
        <v>0.4139388371510338</v>
      </c>
      <c r="G10" s="310">
        <v>18915997.349999998</v>
      </c>
      <c r="H10" s="307">
        <v>2.633718007968227</v>
      </c>
      <c r="I10" s="307">
        <v>4.6756947290918873</v>
      </c>
      <c r="J10" s="311">
        <v>3.4401714440696338</v>
      </c>
      <c r="N10" s="309"/>
      <c r="O10" s="309"/>
    </row>
    <row r="11" spans="2:15" ht="18.600000000000001" hidden="1" customHeight="1">
      <c r="B11" s="303">
        <v>2007</v>
      </c>
      <c r="C11" s="304">
        <v>11158865.6</v>
      </c>
      <c r="D11" s="305">
        <v>0.58549211863758921</v>
      </c>
      <c r="E11" s="304">
        <v>7900085.4000000004</v>
      </c>
      <c r="F11" s="305">
        <v>0.41450788136241079</v>
      </c>
      <c r="G11" s="310">
        <v>19058951</v>
      </c>
      <c r="H11" s="312">
        <v>2.6636151496851426</v>
      </c>
      <c r="I11" s="312">
        <v>4.7646361908308279</v>
      </c>
      <c r="J11" s="313">
        <v>3.4944843703746784</v>
      </c>
      <c r="N11" s="309"/>
      <c r="O11" s="309"/>
    </row>
    <row r="12" spans="2:15" ht="18.600000000000001" hidden="1" customHeight="1">
      <c r="B12" s="303">
        <v>2007</v>
      </c>
      <c r="C12" s="314">
        <v>11194931.199999999</v>
      </c>
      <c r="D12" s="315">
        <v>0.58455458911851865</v>
      </c>
      <c r="E12" s="314">
        <v>7956284.7999999998</v>
      </c>
      <c r="F12" s="315">
        <v>0.41544541088148135</v>
      </c>
      <c r="G12" s="310">
        <v>19151216</v>
      </c>
      <c r="H12" s="316">
        <v>2.5604974149648712</v>
      </c>
      <c r="I12" s="316">
        <v>4.6398318331329449</v>
      </c>
      <c r="J12" s="317">
        <v>3.2950214850385038</v>
      </c>
      <c r="N12" s="309"/>
      <c r="O12" s="309"/>
    </row>
    <row r="13" spans="2:15" ht="18.600000000000001" customHeight="1">
      <c r="B13" s="303">
        <v>2007</v>
      </c>
      <c r="C13" s="314">
        <v>11324599.800000001</v>
      </c>
      <c r="D13" s="315">
        <v>0.58441174054236156</v>
      </c>
      <c r="E13" s="314">
        <v>8053176.2000000002</v>
      </c>
      <c r="F13" s="315">
        <v>0.4155882594576385</v>
      </c>
      <c r="G13" s="310">
        <v>19377776</v>
      </c>
      <c r="H13" s="316">
        <v>2.1670887978042686</v>
      </c>
      <c r="I13" s="316">
        <v>4.3358263690833354</v>
      </c>
      <c r="J13" s="317">
        <v>3.0312416093243542</v>
      </c>
      <c r="N13" s="309"/>
      <c r="O13" s="309"/>
    </row>
    <row r="14" spans="2:15" ht="18.600000000000001" hidden="1" customHeight="1">
      <c r="B14" s="303">
        <v>2007</v>
      </c>
      <c r="C14" s="314">
        <v>11404110.4</v>
      </c>
      <c r="D14" s="315">
        <v>0.5850346867216778</v>
      </c>
      <c r="E14" s="314">
        <v>8088939.5999999996</v>
      </c>
      <c r="F14" s="315">
        <v>0.41496531327832226</v>
      </c>
      <c r="G14" s="310">
        <v>19493050</v>
      </c>
      <c r="H14" s="316">
        <v>2.0769961368831673</v>
      </c>
      <c r="I14" s="316">
        <v>4.3549938539881055</v>
      </c>
      <c r="J14" s="317">
        <v>2.8930858966550517</v>
      </c>
      <c r="N14" s="309"/>
      <c r="O14" s="309"/>
    </row>
    <row r="15" spans="2:15" ht="18.600000000000001" hidden="1" customHeight="1">
      <c r="B15" s="303">
        <v>2007</v>
      </c>
      <c r="C15" s="314">
        <v>11263772.800000001</v>
      </c>
      <c r="D15" s="315">
        <v>0.58403322378168621</v>
      </c>
      <c r="E15" s="314">
        <v>8022412.2000000002</v>
      </c>
      <c r="F15" s="315">
        <v>0.41596677621831379</v>
      </c>
      <c r="G15" s="310">
        <v>19286185</v>
      </c>
      <c r="H15" s="316">
        <v>1.8795141544378993</v>
      </c>
      <c r="I15" s="316">
        <v>4.1939805728602835</v>
      </c>
      <c r="J15" s="317">
        <v>2.801829825150179</v>
      </c>
      <c r="N15" s="309"/>
      <c r="O15" s="309"/>
    </row>
    <row r="16" spans="2:15" ht="18.600000000000001" hidden="1" customHeight="1">
      <c r="B16" s="303">
        <v>2007</v>
      </c>
      <c r="C16" s="314">
        <v>11250542.199999999</v>
      </c>
      <c r="D16" s="315">
        <v>0.58320206044429557</v>
      </c>
      <c r="E16" s="314">
        <v>8040442.7999999998</v>
      </c>
      <c r="F16" s="315">
        <v>0.41679793955570438</v>
      </c>
      <c r="G16" s="310">
        <v>19290985</v>
      </c>
      <c r="H16" s="316">
        <v>1.8230442410213499</v>
      </c>
      <c r="I16" s="318">
        <v>4.1947318208996478</v>
      </c>
      <c r="J16" s="317">
        <v>2.7367821393772687</v>
      </c>
      <c r="N16" s="309"/>
      <c r="O16" s="309"/>
    </row>
    <row r="17" spans="2:15" ht="18.600000000000001" hidden="1" customHeight="1">
      <c r="B17" s="303">
        <v>2007</v>
      </c>
      <c r="C17" s="314">
        <v>11263512.6</v>
      </c>
      <c r="D17" s="315">
        <v>0.58144211068985241</v>
      </c>
      <c r="E17" s="314">
        <v>8108171</v>
      </c>
      <c r="F17" s="315">
        <v>0.41855788931014748</v>
      </c>
      <c r="G17" s="310">
        <v>19371683.600000001</v>
      </c>
      <c r="H17" s="316">
        <v>1.703947116426562</v>
      </c>
      <c r="I17" s="316">
        <v>4.1285669414286019</v>
      </c>
      <c r="J17" s="317">
        <v>2.6784420339512707</v>
      </c>
      <c r="N17" s="309"/>
      <c r="O17" s="309"/>
    </row>
    <row r="18" spans="2:15" ht="18.600000000000001" hidden="1" customHeight="1">
      <c r="B18" s="303">
        <v>2007</v>
      </c>
      <c r="C18" s="314">
        <v>11261402</v>
      </c>
      <c r="D18" s="315">
        <v>0.58068941899954341</v>
      </c>
      <c r="E18" s="314">
        <v>8131756.5999999996</v>
      </c>
      <c r="F18" s="315">
        <v>0.41931058100045648</v>
      </c>
      <c r="G18" s="310">
        <v>19393158.600000001</v>
      </c>
      <c r="H18" s="316">
        <v>1.5374553622170168</v>
      </c>
      <c r="I18" s="316">
        <v>3.9729839109138112</v>
      </c>
      <c r="J18" s="317">
        <v>2.4855518989140677</v>
      </c>
      <c r="N18" s="309"/>
      <c r="O18" s="309"/>
    </row>
    <row r="19" spans="2:15" s="322" customFormat="1" ht="18.600000000000001" hidden="1" customHeight="1">
      <c r="B19" s="303">
        <v>2007</v>
      </c>
      <c r="C19" s="319">
        <v>11201694.4</v>
      </c>
      <c r="D19" s="315">
        <v>0.57821831118997546</v>
      </c>
      <c r="E19" s="319">
        <v>8171082.5999999996</v>
      </c>
      <c r="F19" s="315">
        <v>0.42178168881002448</v>
      </c>
      <c r="G19" s="306">
        <v>19372777</v>
      </c>
      <c r="H19" s="320">
        <v>1.3397329826930076</v>
      </c>
      <c r="I19" s="320">
        <v>3.9339737073490539</v>
      </c>
      <c r="J19" s="321">
        <v>2.360675205455081</v>
      </c>
      <c r="N19" s="323"/>
      <c r="O19" s="323"/>
    </row>
    <row r="20" spans="2:15" s="322" customFormat="1" ht="18.600000000000001" hidden="1" customHeight="1">
      <c r="B20" s="303">
        <v>2007</v>
      </c>
      <c r="C20" s="319"/>
      <c r="D20" s="315"/>
      <c r="E20" s="319"/>
      <c r="F20" s="315"/>
      <c r="G20" s="306"/>
      <c r="H20" s="320"/>
      <c r="I20" s="320"/>
      <c r="J20" s="321"/>
      <c r="N20" s="323"/>
      <c r="O20" s="323"/>
    </row>
    <row r="21" spans="2:15" s="325" customFormat="1" ht="18.600000000000001" hidden="1" customHeight="1">
      <c r="B21" s="303">
        <v>2008</v>
      </c>
      <c r="C21" s="319">
        <v>11087812.313642938</v>
      </c>
      <c r="D21" s="324">
        <v>0.5786399397352866</v>
      </c>
      <c r="E21" s="319">
        <v>8074038.6963570565</v>
      </c>
      <c r="F21" s="324">
        <v>0.4213600602647134</v>
      </c>
      <c r="G21" s="306">
        <v>19161851.009999994</v>
      </c>
      <c r="H21" s="320">
        <v>0.82713215340679369</v>
      </c>
      <c r="I21" s="320">
        <v>3.7561699074965134</v>
      </c>
      <c r="J21" s="321">
        <v>2.0409086472221247</v>
      </c>
      <c r="N21" s="326"/>
      <c r="O21" s="323"/>
    </row>
    <row r="22" spans="2:15" s="322" customFormat="1" ht="17.25" hidden="1" customHeight="1">
      <c r="B22" s="303">
        <v>2008</v>
      </c>
      <c r="C22" s="319">
        <v>11134425.987387832</v>
      </c>
      <c r="D22" s="315">
        <v>0.57855519845211889</v>
      </c>
      <c r="E22" s="319">
        <v>8110800.7726121722</v>
      </c>
      <c r="F22" s="315">
        <v>0.42144480154788105</v>
      </c>
      <c r="G22" s="306">
        <v>19245226.760000005</v>
      </c>
      <c r="H22" s="320">
        <v>0.43744257685057164</v>
      </c>
      <c r="I22" s="320">
        <v>3.5853443370121596</v>
      </c>
      <c r="J22" s="321">
        <v>1.7404813709175642</v>
      </c>
      <c r="N22" s="323"/>
      <c r="O22" s="323"/>
    </row>
    <row r="23" spans="2:15" s="322" customFormat="1" ht="18.600000000000001" hidden="1" customHeight="1">
      <c r="B23" s="303">
        <v>2008</v>
      </c>
      <c r="C23" s="319">
        <v>11140385</v>
      </c>
      <c r="D23" s="315">
        <v>0.57679135219497324</v>
      </c>
      <c r="E23" s="319">
        <v>8174025</v>
      </c>
      <c r="F23" s="315">
        <v>0.42320864780502676</v>
      </c>
      <c r="G23" s="306">
        <v>19314410</v>
      </c>
      <c r="H23" s="320">
        <v>-0.16564766224982463</v>
      </c>
      <c r="I23" s="320">
        <v>3.4675245409372337</v>
      </c>
      <c r="J23" s="321">
        <v>1.3403308503180398</v>
      </c>
      <c r="N23" s="323"/>
      <c r="O23" s="323"/>
    </row>
    <row r="24" spans="2:15" s="322" customFormat="1" ht="18.600000000000001" hidden="1" customHeight="1">
      <c r="B24" s="303">
        <v>2008</v>
      </c>
      <c r="C24" s="319">
        <v>11138825.6</v>
      </c>
      <c r="D24" s="315">
        <v>0.57546346481011057</v>
      </c>
      <c r="E24" s="319">
        <v>8217443.7999999998</v>
      </c>
      <c r="F24" s="315">
        <v>0.42453653518988937</v>
      </c>
      <c r="G24" s="306">
        <v>19356269.399999999</v>
      </c>
      <c r="H24" s="320">
        <v>-0.50116431264892469</v>
      </c>
      <c r="I24" s="320">
        <v>3.2824239775831217</v>
      </c>
      <c r="J24" s="321">
        <v>1.0707100791928781</v>
      </c>
      <c r="N24" s="323"/>
      <c r="O24" s="323"/>
    </row>
    <row r="25" spans="2:15" s="322" customFormat="1" ht="18.600000000000001" hidden="1" customHeight="1">
      <c r="B25" s="303">
        <v>2008</v>
      </c>
      <c r="C25" s="319">
        <v>11134557.4</v>
      </c>
      <c r="D25" s="315">
        <v>0.57366114223023801</v>
      </c>
      <c r="E25" s="319">
        <v>8275084.5999999996</v>
      </c>
      <c r="F25" s="315">
        <v>0.42633885776976205</v>
      </c>
      <c r="G25" s="306">
        <v>19409642</v>
      </c>
      <c r="H25" s="320">
        <v>-1.1994324407162793</v>
      </c>
      <c r="I25" s="320">
        <v>3.0077430657887874</v>
      </c>
      <c r="J25" s="321">
        <v>0.55147882559715811</v>
      </c>
      <c r="N25" s="323"/>
      <c r="O25" s="323"/>
    </row>
    <row r="26" spans="2:15" s="322" customFormat="1" ht="18.600000000000001" customHeight="1">
      <c r="B26" s="303">
        <v>2008</v>
      </c>
      <c r="C26" s="319">
        <v>11109558.199999999</v>
      </c>
      <c r="D26" s="315">
        <v>0.57387185143742014</v>
      </c>
      <c r="E26" s="319">
        <v>8249394.7999999998</v>
      </c>
      <c r="F26" s="315">
        <v>0.4261281485625798</v>
      </c>
      <c r="G26" s="306">
        <v>19358953</v>
      </c>
      <c r="H26" s="320">
        <v>-1.8988891775230883</v>
      </c>
      <c r="I26" s="320">
        <v>2.4365367791157979</v>
      </c>
      <c r="J26" s="321">
        <v>-9.7137050196067776E-2</v>
      </c>
      <c r="N26" s="323"/>
      <c r="O26" s="323"/>
    </row>
    <row r="27" spans="2:15" s="322" customFormat="1" ht="18.600000000000001" hidden="1" customHeight="1">
      <c r="B27" s="303">
        <v>2008</v>
      </c>
      <c r="C27" s="319">
        <v>11131390.6</v>
      </c>
      <c r="D27" s="315">
        <v>0.57430924571215225</v>
      </c>
      <c r="E27" s="319">
        <v>8250832</v>
      </c>
      <c r="F27" s="315">
        <v>0.42569075428784775</v>
      </c>
      <c r="G27" s="306">
        <v>19382222.600000001</v>
      </c>
      <c r="H27" s="320">
        <v>-2.3914219560694647</v>
      </c>
      <c r="I27" s="320">
        <v>2.0014196174737293</v>
      </c>
      <c r="J27" s="321">
        <v>-0.5685450763220814</v>
      </c>
      <c r="N27" s="323"/>
      <c r="O27" s="323"/>
    </row>
    <row r="28" spans="2:15" s="322" customFormat="1" ht="18.600000000000001" hidden="1" customHeight="1">
      <c r="B28" s="303">
        <v>2008</v>
      </c>
      <c r="C28" s="319">
        <v>10967444.800000001</v>
      </c>
      <c r="D28" s="315">
        <v>0.57308492265156541</v>
      </c>
      <c r="E28" s="319">
        <v>8170111.2000000002</v>
      </c>
      <c r="F28" s="315">
        <v>0.4269150773484347</v>
      </c>
      <c r="G28" s="306">
        <v>19137556</v>
      </c>
      <c r="H28" s="320">
        <v>-2.6308059054600221</v>
      </c>
      <c r="I28" s="320">
        <v>1.8410796692795088</v>
      </c>
      <c r="J28" s="321">
        <v>-0.77065007931842899</v>
      </c>
      <c r="N28" s="323"/>
      <c r="O28" s="323"/>
    </row>
    <row r="29" spans="2:15" s="328" customFormat="1" ht="18.600000000000001" hidden="1" customHeight="1">
      <c r="B29" s="303">
        <v>2008</v>
      </c>
      <c r="C29" s="319">
        <v>10864978.949999999</v>
      </c>
      <c r="D29" s="315">
        <v>0.5712288820275454</v>
      </c>
      <c r="E29" s="319">
        <v>8155381</v>
      </c>
      <c r="F29" s="315">
        <v>0.4287711179724546</v>
      </c>
      <c r="G29" s="306">
        <v>19020359.949999999</v>
      </c>
      <c r="H29" s="320">
        <v>-3.4270637196489986</v>
      </c>
      <c r="I29" s="327">
        <v>1.4295008727628726</v>
      </c>
      <c r="J29" s="321">
        <v>-1.4028576042125422</v>
      </c>
      <c r="N29" s="323"/>
      <c r="O29" s="323"/>
    </row>
    <row r="30" spans="2:15" s="322" customFormat="1" ht="18.600000000000001" hidden="1" customHeight="1">
      <c r="B30" s="303">
        <v>2008</v>
      </c>
      <c r="C30" s="319">
        <v>10748123.066</v>
      </c>
      <c r="D30" s="315">
        <v>0.56812845962609582</v>
      </c>
      <c r="E30" s="319">
        <v>8170350.1840000004</v>
      </c>
      <c r="F30" s="315">
        <v>0.43187154037390413</v>
      </c>
      <c r="G30" s="306">
        <v>18918473.25</v>
      </c>
      <c r="H30" s="320">
        <v>-4.5757442842475342</v>
      </c>
      <c r="I30" s="320">
        <v>0.76687065430662926</v>
      </c>
      <c r="J30" s="321">
        <v>-2.3395506521694358</v>
      </c>
      <c r="N30" s="323"/>
      <c r="O30" s="323"/>
    </row>
    <row r="31" spans="2:15" s="322" customFormat="1" ht="18.600000000000001" hidden="1" customHeight="1">
      <c r="B31" s="303">
        <v>2008</v>
      </c>
      <c r="C31" s="319">
        <v>10601841.08</v>
      </c>
      <c r="D31" s="315">
        <v>0.56629571720319127</v>
      </c>
      <c r="E31" s="319">
        <v>8119545.5699999994</v>
      </c>
      <c r="F31" s="315">
        <v>0.43370428279680873</v>
      </c>
      <c r="G31" s="306">
        <v>18721386.649999999</v>
      </c>
      <c r="H31" s="320">
        <v>-5.8568277733092202</v>
      </c>
      <c r="I31" s="320">
        <v>-0.15016472578631124</v>
      </c>
      <c r="J31" s="321">
        <v>-3.4639635752785694</v>
      </c>
      <c r="N31" s="323"/>
      <c r="O31" s="323"/>
    </row>
    <row r="32" spans="2:15" s="322" customFormat="1" ht="18.600000000000001" hidden="1" customHeight="1">
      <c r="B32" s="303">
        <v>2008</v>
      </c>
      <c r="C32" s="319">
        <v>10438161.234000001</v>
      </c>
      <c r="D32" s="315">
        <v>0.56327157858830834</v>
      </c>
      <c r="E32" s="319">
        <v>8093150.5360000003</v>
      </c>
      <c r="F32" s="315">
        <v>0.43672842141169149</v>
      </c>
      <c r="G32" s="306">
        <v>18531311.770000003</v>
      </c>
      <c r="H32" s="320">
        <v>-6.816229212609116</v>
      </c>
      <c r="I32" s="320">
        <v>-0.95375445109317525</v>
      </c>
      <c r="J32" s="321">
        <v>-4.3435447070907571</v>
      </c>
      <c r="N32" s="323"/>
      <c r="O32" s="323"/>
    </row>
    <row r="33" spans="2:15" s="322" customFormat="1" ht="18.600000000000001" hidden="1" customHeight="1">
      <c r="B33" s="303">
        <v>2008</v>
      </c>
      <c r="C33" s="319"/>
      <c r="D33" s="315"/>
      <c r="E33" s="319"/>
      <c r="F33" s="315"/>
      <c r="G33" s="306"/>
      <c r="H33" s="320"/>
      <c r="I33" s="320"/>
      <c r="J33" s="321"/>
      <c r="N33" s="323"/>
      <c r="O33" s="323"/>
    </row>
    <row r="34" spans="2:15" s="325" customFormat="1" ht="18.600000000000001" hidden="1" customHeight="1">
      <c r="B34" s="303">
        <v>2009</v>
      </c>
      <c r="C34" s="319">
        <v>10230410.92</v>
      </c>
      <c r="D34" s="324">
        <v>0.56267492973660405</v>
      </c>
      <c r="E34" s="319">
        <v>7951332</v>
      </c>
      <c r="F34" s="324">
        <v>0.43732507026339579</v>
      </c>
      <c r="G34" s="306">
        <v>18181742.920000002</v>
      </c>
      <c r="H34" s="320">
        <v>-7.732827445031262</v>
      </c>
      <c r="I34" s="320">
        <v>-1.5197684946992069</v>
      </c>
      <c r="J34" s="321">
        <v>-5.1148925512911205</v>
      </c>
      <c r="N34" s="326"/>
      <c r="O34" s="323"/>
    </row>
    <row r="35" spans="2:15" s="322" customFormat="1" ht="17.25" hidden="1" customHeight="1">
      <c r="B35" s="303">
        <v>2009</v>
      </c>
      <c r="C35" s="319">
        <v>10182132.279999999</v>
      </c>
      <c r="D35" s="315">
        <v>0.56215707966470596</v>
      </c>
      <c r="E35" s="319">
        <v>7930478.3200000003</v>
      </c>
      <c r="F35" s="315">
        <v>0.43784292033529387</v>
      </c>
      <c r="G35" s="306">
        <v>18112610.600000001</v>
      </c>
      <c r="H35" s="320">
        <v>-8.5526969101641441</v>
      </c>
      <c r="I35" s="320">
        <v>-2.2232385884889254</v>
      </c>
      <c r="J35" s="321">
        <v>-5.8851796038801467</v>
      </c>
      <c r="N35" s="323"/>
      <c r="O35" s="323"/>
    </row>
    <row r="36" spans="2:15" s="322" customFormat="1" ht="18.600000000000001" hidden="1" customHeight="1">
      <c r="B36" s="303">
        <v>2009</v>
      </c>
      <c r="C36" s="319">
        <v>10125799.220000001</v>
      </c>
      <c r="D36" s="315">
        <v>0.5607337975975254</v>
      </c>
      <c r="E36" s="319">
        <v>7932322.5899999999</v>
      </c>
      <c r="F36" s="315">
        <v>0.43926620240247449</v>
      </c>
      <c r="G36" s="306">
        <v>18058121.810000002</v>
      </c>
      <c r="H36" s="320">
        <v>-9.1072775312522793</v>
      </c>
      <c r="I36" s="320">
        <v>-2.9569570682742068</v>
      </c>
      <c r="J36" s="321">
        <v>-6.5044088325762885</v>
      </c>
      <c r="N36" s="323"/>
      <c r="O36" s="323"/>
    </row>
    <row r="37" spans="2:15" s="328" customFormat="1" ht="18.600000000000001" hidden="1" customHeight="1">
      <c r="B37" s="303">
        <v>2009</v>
      </c>
      <c r="C37" s="319">
        <v>10083029.41</v>
      </c>
      <c r="D37" s="315">
        <v>0.55910651845017711</v>
      </c>
      <c r="E37" s="319">
        <v>7951153.8400000008</v>
      </c>
      <c r="F37" s="315">
        <v>0.44089348154982294</v>
      </c>
      <c r="G37" s="306">
        <v>18034183.25</v>
      </c>
      <c r="H37" s="320">
        <v>-9.4785233911912457</v>
      </c>
      <c r="I37" s="320">
        <v>-3.2405449490265852</v>
      </c>
      <c r="J37" s="321">
        <v>-6.8302735546757702</v>
      </c>
      <c r="N37" s="323"/>
      <c r="O37" s="323"/>
    </row>
    <row r="38" spans="2:15" s="322" customFormat="1" ht="18.600000000000001" hidden="1" customHeight="1">
      <c r="B38" s="303">
        <v>2009</v>
      </c>
      <c r="C38" s="319">
        <v>10110346.540000001</v>
      </c>
      <c r="D38" s="315">
        <v>0.55847507966469234</v>
      </c>
      <c r="E38" s="319">
        <v>7993140.8100000005</v>
      </c>
      <c r="F38" s="315">
        <v>0.44152492033530766</v>
      </c>
      <c r="G38" s="306">
        <v>18103487.350000001</v>
      </c>
      <c r="H38" s="320">
        <v>-9.1984874046273148</v>
      </c>
      <c r="I38" s="320">
        <v>-3.4071408768437124</v>
      </c>
      <c r="J38" s="321">
        <v>-6.7294113410231802</v>
      </c>
      <c r="N38" s="323"/>
      <c r="O38" s="323"/>
    </row>
    <row r="39" spans="2:15" s="322" customFormat="1" ht="18.600000000000001" customHeight="1">
      <c r="B39" s="303">
        <v>2009</v>
      </c>
      <c r="C39" s="319">
        <v>10129520.24</v>
      </c>
      <c r="D39" s="315">
        <v>0.55970426853674737</v>
      </c>
      <c r="E39" s="319">
        <v>7968466.1600000001</v>
      </c>
      <c r="F39" s="315">
        <v>0.44029573146325279</v>
      </c>
      <c r="G39" s="306">
        <v>18097986.399999999</v>
      </c>
      <c r="H39" s="320">
        <v>-8.8215745609037839</v>
      </c>
      <c r="I39" s="320">
        <v>-3.4054454515863313</v>
      </c>
      <c r="J39" s="321">
        <v>-6.5136094911744493</v>
      </c>
      <c r="N39" s="323"/>
      <c r="O39" s="323"/>
    </row>
    <row r="40" spans="2:15" s="322" customFormat="1" ht="18.600000000000001" hidden="1" customHeight="1">
      <c r="B40" s="303">
        <v>2009</v>
      </c>
      <c r="C40" s="319">
        <v>10177822.6</v>
      </c>
      <c r="D40" s="315">
        <v>0.56096080492807976</v>
      </c>
      <c r="E40" s="319">
        <v>7965731.2999999998</v>
      </c>
      <c r="F40" s="315">
        <v>0.4390391950719203</v>
      </c>
      <c r="G40" s="306">
        <v>18143553.899999999</v>
      </c>
      <c r="H40" s="320">
        <v>-8.5664768604921733</v>
      </c>
      <c r="I40" s="320">
        <v>-3.4554175869778874</v>
      </c>
      <c r="J40" s="321">
        <v>-6.3907464358602653</v>
      </c>
      <c r="N40" s="323"/>
      <c r="O40" s="323"/>
    </row>
    <row r="41" spans="2:15" s="322" customFormat="1" ht="18.600000000000001" hidden="1" customHeight="1">
      <c r="B41" s="303">
        <v>2009</v>
      </c>
      <c r="C41" s="319">
        <v>10090470.48</v>
      </c>
      <c r="D41" s="315">
        <v>0.56054089747822644</v>
      </c>
      <c r="E41" s="319">
        <v>7910839.5500000007</v>
      </c>
      <c r="F41" s="315">
        <v>0.43945910252177356</v>
      </c>
      <c r="G41" s="306">
        <v>18001310.030000001</v>
      </c>
      <c r="H41" s="320">
        <v>-7.9961589594688434</v>
      </c>
      <c r="I41" s="320">
        <v>-3.1734164156786449</v>
      </c>
      <c r="J41" s="321">
        <v>-5.9372574533550591</v>
      </c>
      <c r="N41" s="323"/>
      <c r="O41" s="323"/>
    </row>
    <row r="42" spans="2:15" s="322" customFormat="1" ht="18.600000000000001" hidden="1" customHeight="1">
      <c r="B42" s="303">
        <v>2009</v>
      </c>
      <c r="C42" s="319">
        <v>10030318</v>
      </c>
      <c r="D42" s="315">
        <v>0.55925646635687221</v>
      </c>
      <c r="E42" s="319">
        <v>7904777.2619999992</v>
      </c>
      <c r="F42" s="315">
        <v>0.44074353364312785</v>
      </c>
      <c r="G42" s="306">
        <v>17935095.261999998</v>
      </c>
      <c r="H42" s="320">
        <v>-7.6821221084832416</v>
      </c>
      <c r="I42" s="327">
        <v>-3.0728636467137562</v>
      </c>
      <c r="J42" s="321">
        <v>-5.705805204806353</v>
      </c>
      <c r="N42" s="323"/>
      <c r="O42" s="323"/>
    </row>
    <row r="43" spans="2:15" s="322" customFormat="1" ht="18.600000000000001" hidden="1" customHeight="1">
      <c r="B43" s="303">
        <v>2009</v>
      </c>
      <c r="C43" s="319">
        <v>9974585.966</v>
      </c>
      <c r="D43" s="315">
        <v>0.55696110295298751</v>
      </c>
      <c r="E43" s="319">
        <v>7934359.4040000001</v>
      </c>
      <c r="F43" s="315">
        <v>0.44303889704701244</v>
      </c>
      <c r="G43" s="306">
        <v>17908945.370000001</v>
      </c>
      <c r="H43" s="320">
        <v>-7.1969505303392367</v>
      </c>
      <c r="I43" s="320">
        <v>-2.8883802368978166</v>
      </c>
      <c r="J43" s="321">
        <v>-5.3362016409014359</v>
      </c>
      <c r="N43" s="323"/>
      <c r="O43" s="323"/>
    </row>
    <row r="44" spans="2:15" s="322" customFormat="1" ht="18.600000000000001" hidden="1" customHeight="1">
      <c r="B44" s="303">
        <v>2009</v>
      </c>
      <c r="C44" s="319">
        <v>9922472</v>
      </c>
      <c r="D44" s="315">
        <v>0.55595338528521565</v>
      </c>
      <c r="E44" s="319">
        <v>7925197</v>
      </c>
      <c r="F44" s="315">
        <v>0.44404661471478435</v>
      </c>
      <c r="G44" s="306">
        <v>17847669</v>
      </c>
      <c r="H44" s="320">
        <v>-6.4080292741003859</v>
      </c>
      <c r="I44" s="320">
        <v>-2.39358925107922</v>
      </c>
      <c r="J44" s="321">
        <v>-4.6669494430851728</v>
      </c>
      <c r="N44" s="323"/>
      <c r="O44" s="323"/>
    </row>
    <row r="45" spans="2:15" s="322" customFormat="1" ht="18.600000000000001" hidden="1" customHeight="1">
      <c r="B45" s="303">
        <v>2009</v>
      </c>
      <c r="C45" s="319">
        <v>9863489.4020000007</v>
      </c>
      <c r="D45" s="315">
        <v>0.5540091332594157</v>
      </c>
      <c r="E45" s="319">
        <v>7940349.5780000007</v>
      </c>
      <c r="F45" s="315">
        <v>0.4459908667405843</v>
      </c>
      <c r="G45" s="306">
        <v>17803838.98</v>
      </c>
      <c r="H45" s="320">
        <v>-5.505489128948625</v>
      </c>
      <c r="I45" s="320">
        <v>-1.8880281210674354</v>
      </c>
      <c r="J45" s="321">
        <v>-3.9256410934583386</v>
      </c>
      <c r="N45" s="323"/>
      <c r="O45" s="323"/>
    </row>
    <row r="46" spans="2:15" s="322" customFormat="1" ht="18.600000000000001" hidden="1" customHeight="1">
      <c r="B46" s="303">
        <v>2009</v>
      </c>
      <c r="C46" s="319"/>
      <c r="D46" s="315"/>
      <c r="E46" s="319"/>
      <c r="F46" s="315"/>
      <c r="G46" s="306"/>
      <c r="H46" s="320"/>
      <c r="I46" s="320"/>
      <c r="J46" s="321"/>
      <c r="N46" s="323"/>
      <c r="O46" s="323"/>
    </row>
    <row r="47" spans="2:15" s="325" customFormat="1" ht="18.600000000000001" hidden="1" customHeight="1">
      <c r="B47" s="303">
        <v>2010</v>
      </c>
      <c r="C47" s="319">
        <v>9711766.8606315795</v>
      </c>
      <c r="D47" s="324">
        <v>0.55350283513616805</v>
      </c>
      <c r="E47" s="319">
        <v>7834244.1877894709</v>
      </c>
      <c r="F47" s="324">
        <v>0.44649716486383195</v>
      </c>
      <c r="G47" s="306">
        <v>17546011.048421051</v>
      </c>
      <c r="H47" s="320">
        <v>-5.069630764825817</v>
      </c>
      <c r="I47" s="320">
        <v>-1.4725559467335643</v>
      </c>
      <c r="J47" s="321">
        <v>-3.4965397672609413</v>
      </c>
      <c r="N47" s="326"/>
      <c r="O47" s="323"/>
    </row>
    <row r="48" spans="2:15" s="325" customFormat="1" ht="17.25" hidden="1" customHeight="1">
      <c r="B48" s="303">
        <v>2010</v>
      </c>
      <c r="C48" s="319">
        <v>9727042.8399999999</v>
      </c>
      <c r="D48" s="315">
        <v>0.55354248028443254</v>
      </c>
      <c r="E48" s="319">
        <v>7845308.3099999996</v>
      </c>
      <c r="F48" s="315">
        <v>0.44645751971556752</v>
      </c>
      <c r="G48" s="306">
        <v>17572351.149999999</v>
      </c>
      <c r="H48" s="320">
        <v>-4.4694905495767046</v>
      </c>
      <c r="I48" s="320">
        <v>-1.0739580459505049</v>
      </c>
      <c r="J48" s="321">
        <v>-2.9827806820956226</v>
      </c>
      <c r="N48" s="326"/>
      <c r="O48" s="323"/>
    </row>
    <row r="49" spans="2:15" s="325" customFormat="1" ht="18.600000000000001" hidden="1" customHeight="1">
      <c r="B49" s="303">
        <v>2010</v>
      </c>
      <c r="C49" s="319">
        <v>9719193.898</v>
      </c>
      <c r="D49" s="315">
        <v>0.55238986910751442</v>
      </c>
      <c r="E49" s="319">
        <v>7875614.4820000008</v>
      </c>
      <c r="F49" s="315">
        <v>0.44761013089248541</v>
      </c>
      <c r="G49" s="306">
        <v>17594808.380000003</v>
      </c>
      <c r="H49" s="320">
        <v>-4.0155380643623033</v>
      </c>
      <c r="I49" s="320">
        <v>-0.71489916549144539</v>
      </c>
      <c r="J49" s="321">
        <v>-2.5656789497534191</v>
      </c>
      <c r="N49" s="326"/>
      <c r="O49" s="323"/>
    </row>
    <row r="50" spans="2:15" s="329" customFormat="1" ht="18.600000000000001" hidden="1" customHeight="1">
      <c r="B50" s="303">
        <v>2010</v>
      </c>
      <c r="C50" s="319">
        <v>9734253.5800000001</v>
      </c>
      <c r="D50" s="315">
        <v>0.55155765507660259</v>
      </c>
      <c r="E50" s="319">
        <v>7914406.5199999996</v>
      </c>
      <c r="F50" s="315">
        <v>0.44844234492339724</v>
      </c>
      <c r="G50" s="306">
        <v>17648660.100000001</v>
      </c>
      <c r="H50" s="320">
        <v>-3.4590381106505106</v>
      </c>
      <c r="I50" s="320">
        <v>-0.46216336319812967</v>
      </c>
      <c r="J50" s="321">
        <v>-2.1377355694774707</v>
      </c>
      <c r="N50" s="326"/>
      <c r="O50" s="323"/>
    </row>
    <row r="51" spans="2:15" s="329" customFormat="1" ht="18.600000000000001" hidden="1" customHeight="1">
      <c r="B51" s="303">
        <v>2010</v>
      </c>
      <c r="C51" s="319">
        <v>9789710</v>
      </c>
      <c r="D51" s="315">
        <v>0.55116353844412003</v>
      </c>
      <c r="E51" s="319">
        <v>7972187</v>
      </c>
      <c r="F51" s="315">
        <v>0.44883646155587997</v>
      </c>
      <c r="G51" s="306">
        <v>17761897</v>
      </c>
      <c r="H51" s="320">
        <v>-3.1713704246580647</v>
      </c>
      <c r="I51" s="320">
        <v>-0.26214738984437247</v>
      </c>
      <c r="J51" s="321">
        <v>-1.886875955974304</v>
      </c>
      <c r="N51" s="326"/>
      <c r="O51" s="323"/>
    </row>
    <row r="52" spans="2:15" s="329" customFormat="1" ht="18.600000000000001" customHeight="1">
      <c r="B52" s="303">
        <v>2010</v>
      </c>
      <c r="C52" s="319">
        <v>9829760.9879999999</v>
      </c>
      <c r="D52" s="315">
        <v>0.5526752291661432</v>
      </c>
      <c r="E52" s="319">
        <v>7956020.7320000008</v>
      </c>
      <c r="F52" s="315">
        <v>0.44732477083385691</v>
      </c>
      <c r="G52" s="306">
        <v>17785781.719999999</v>
      </c>
      <c r="H52" s="320">
        <v>-2.9592640608613863</v>
      </c>
      <c r="I52" s="320">
        <v>-0.15618348312091257</v>
      </c>
      <c r="J52" s="321">
        <v>-1.725079647534713</v>
      </c>
      <c r="N52" s="326"/>
      <c r="O52" s="323"/>
    </row>
    <row r="53" spans="2:15" s="329" customFormat="1" ht="18.600000000000001" hidden="1" customHeight="1">
      <c r="B53" s="303">
        <v>2010</v>
      </c>
      <c r="C53" s="319">
        <v>9893672.7300000004</v>
      </c>
      <c r="D53" s="315">
        <v>0.55431946940327126</v>
      </c>
      <c r="E53" s="319">
        <v>7954649.9000000004</v>
      </c>
      <c r="F53" s="315">
        <v>0.44568053059672863</v>
      </c>
      <c r="G53" s="306">
        <v>17848322.630000003</v>
      </c>
      <c r="H53" s="320">
        <v>-2.7918532398078781</v>
      </c>
      <c r="I53" s="320">
        <v>-0.13911340444033726</v>
      </c>
      <c r="J53" s="321">
        <v>-1.6271964777528751</v>
      </c>
      <c r="N53" s="326"/>
      <c r="O53" s="323"/>
    </row>
    <row r="54" spans="2:15" s="329" customFormat="1" ht="18.600000000000001" hidden="1" customHeight="1">
      <c r="B54" s="303">
        <v>2010</v>
      </c>
      <c r="C54" s="319">
        <v>9817061.9000000004</v>
      </c>
      <c r="D54" s="315">
        <v>0.55412083110538224</v>
      </c>
      <c r="E54" s="319">
        <v>7899402.3599999994</v>
      </c>
      <c r="F54" s="315">
        <v>0.44587916889461782</v>
      </c>
      <c r="G54" s="306">
        <v>17716464.259999998</v>
      </c>
      <c r="H54" s="320">
        <v>-2.7095721705138942</v>
      </c>
      <c r="I54" s="320">
        <v>-0.14457618471102762</v>
      </c>
      <c r="J54" s="321">
        <v>-1.5823613366210338</v>
      </c>
      <c r="N54" s="326"/>
      <c r="O54" s="323"/>
    </row>
    <row r="55" spans="2:15" s="329" customFormat="1" ht="18.600000000000001" hidden="1" customHeight="1">
      <c r="B55" s="303">
        <v>2010</v>
      </c>
      <c r="C55" s="319">
        <v>9761700</v>
      </c>
      <c r="D55" s="315">
        <v>0.55239855405432936</v>
      </c>
      <c r="E55" s="319">
        <v>7909780</v>
      </c>
      <c r="F55" s="315">
        <v>0.44760144594567064</v>
      </c>
      <c r="G55" s="306">
        <v>17671480</v>
      </c>
      <c r="H55" s="320">
        <v>-2.6780606557040443</v>
      </c>
      <c r="I55" s="327">
        <v>6.3287526443673414E-2</v>
      </c>
      <c r="J55" s="321">
        <v>-1.4698291709580928</v>
      </c>
      <c r="N55" s="326"/>
      <c r="O55" s="323"/>
    </row>
    <row r="56" spans="2:15" s="329" customFormat="1" ht="18.600000000000001" hidden="1" customHeight="1">
      <c r="B56" s="303">
        <v>2010</v>
      </c>
      <c r="C56" s="319">
        <v>9726517.5399999991</v>
      </c>
      <c r="D56" s="315">
        <v>0.5505737278945918</v>
      </c>
      <c r="E56" s="319">
        <v>7939631.5099999998</v>
      </c>
      <c r="F56" s="315">
        <v>0.44942627210540836</v>
      </c>
      <c r="G56" s="306">
        <v>17666149.049999997</v>
      </c>
      <c r="H56" s="320">
        <v>-2.4870047423079313</v>
      </c>
      <c r="I56" s="320">
        <v>6.6446523677015534E-2</v>
      </c>
      <c r="J56" s="321">
        <v>-1.3557265097626612</v>
      </c>
      <c r="N56" s="326"/>
      <c r="O56" s="323"/>
    </row>
    <row r="57" spans="2:15" s="329" customFormat="1" ht="18.600000000000001" hidden="1" customHeight="1">
      <c r="B57" s="303">
        <v>2010</v>
      </c>
      <c r="C57" s="319">
        <v>9684814.0099999998</v>
      </c>
      <c r="D57" s="315">
        <v>0.54987645969092036</v>
      </c>
      <c r="E57" s="319">
        <v>7927894.8799999999</v>
      </c>
      <c r="F57" s="315">
        <v>0.45012354030907958</v>
      </c>
      <c r="G57" s="306">
        <v>17612708.890000001</v>
      </c>
      <c r="H57" s="320">
        <v>-2.3951490112544604</v>
      </c>
      <c r="I57" s="320">
        <v>3.4041803629605738E-2</v>
      </c>
      <c r="J57" s="321">
        <v>-1.3164750534089222</v>
      </c>
      <c r="N57" s="326"/>
      <c r="O57" s="323"/>
    </row>
    <row r="58" spans="2:15" s="329" customFormat="1" ht="18.600000000000001" hidden="1" customHeight="1">
      <c r="B58" s="303">
        <v>2010</v>
      </c>
      <c r="C58" s="319">
        <v>9638733.6060000006</v>
      </c>
      <c r="D58" s="315">
        <v>0.54812304125683808</v>
      </c>
      <c r="E58" s="319">
        <v>7946248.0139999995</v>
      </c>
      <c r="F58" s="315">
        <v>0.45187695874316181</v>
      </c>
      <c r="G58" s="306">
        <v>17584981.620000001</v>
      </c>
      <c r="H58" s="320">
        <v>-2.2786641404453434</v>
      </c>
      <c r="I58" s="320">
        <v>7.4284336502543624E-2</v>
      </c>
      <c r="J58" s="321">
        <v>-1.2292706098154156</v>
      </c>
      <c r="N58" s="326"/>
      <c r="O58" s="323"/>
    </row>
    <row r="59" spans="2:15" s="328" customFormat="1" ht="18.600000000000001" hidden="1" customHeight="1">
      <c r="B59" s="303">
        <v>2010</v>
      </c>
      <c r="C59" s="319"/>
      <c r="D59" s="315"/>
      <c r="E59" s="319"/>
      <c r="F59" s="315"/>
      <c r="G59" s="306"/>
      <c r="H59" s="320"/>
      <c r="I59" s="320"/>
      <c r="J59" s="321"/>
      <c r="N59" s="323"/>
      <c r="O59" s="323"/>
    </row>
    <row r="60" spans="2:15" s="325" customFormat="1" ht="18.600000000000001" hidden="1" customHeight="1">
      <c r="B60" s="303">
        <v>2011</v>
      </c>
      <c r="C60" s="319">
        <v>9521275.6900000013</v>
      </c>
      <c r="D60" s="324">
        <v>0.54840250299529059</v>
      </c>
      <c r="E60" s="319">
        <v>7840562.8099999996</v>
      </c>
      <c r="F60" s="324">
        <v>0.45159749700470947</v>
      </c>
      <c r="G60" s="306">
        <v>17361838.5</v>
      </c>
      <c r="H60" s="320">
        <v>-1.9614471122012702</v>
      </c>
      <c r="I60" s="320">
        <v>8.0653883885545952E-2</v>
      </c>
      <c r="J60" s="321">
        <v>-1.0496548070829164</v>
      </c>
      <c r="N60" s="326"/>
      <c r="O60" s="323"/>
    </row>
    <row r="61" spans="2:15" s="329" customFormat="1" ht="17.25" hidden="1" customHeight="1">
      <c r="B61" s="303">
        <v>2011</v>
      </c>
      <c r="C61" s="319">
        <v>9512034.1100000013</v>
      </c>
      <c r="D61" s="315">
        <v>0.54833587374918469</v>
      </c>
      <c r="E61" s="319">
        <v>7835060.1900000004</v>
      </c>
      <c r="F61" s="315">
        <v>0.45166412625081537</v>
      </c>
      <c r="G61" s="306">
        <v>17347094.300000001</v>
      </c>
      <c r="H61" s="320">
        <v>-2.2104223610060529</v>
      </c>
      <c r="I61" s="320">
        <v>-0.13062737109945033</v>
      </c>
      <c r="J61" s="321">
        <v>-1.2818822482954886</v>
      </c>
      <c r="N61" s="326"/>
      <c r="O61" s="323"/>
    </row>
    <row r="62" spans="2:15" s="329" customFormat="1" ht="18.600000000000001" hidden="1" customHeight="1">
      <c r="B62" s="303">
        <v>2011</v>
      </c>
      <c r="C62" s="319">
        <v>9521326.7620000001</v>
      </c>
      <c r="D62" s="315">
        <v>0.54743065143759695</v>
      </c>
      <c r="E62" s="319">
        <v>7871427.4380000001</v>
      </c>
      <c r="F62" s="315">
        <v>0.45256934856240311</v>
      </c>
      <c r="G62" s="306">
        <v>17392754.199999999</v>
      </c>
      <c r="H62" s="320">
        <v>-2.0358389602734093</v>
      </c>
      <c r="I62" s="320">
        <v>-5.3164664288360086E-2</v>
      </c>
      <c r="J62" s="321">
        <v>-1.1483738591303876</v>
      </c>
      <c r="N62" s="326"/>
      <c r="O62" s="323"/>
    </row>
    <row r="63" spans="2:15" s="329" customFormat="1" ht="18.600000000000001" hidden="1" customHeight="1">
      <c r="B63" s="303">
        <v>2011</v>
      </c>
      <c r="C63" s="319">
        <v>9545109.7999999989</v>
      </c>
      <c r="D63" s="315">
        <v>0.54624013570836405</v>
      </c>
      <c r="E63" s="319">
        <v>7929090.9700000007</v>
      </c>
      <c r="F63" s="315">
        <v>0.45375986429163595</v>
      </c>
      <c r="G63" s="306">
        <v>17474200.77</v>
      </c>
      <c r="H63" s="320">
        <v>-1.9430743040084337</v>
      </c>
      <c r="I63" s="320">
        <v>0.18554075991539776</v>
      </c>
      <c r="J63" s="321">
        <v>-0.98851317330317556</v>
      </c>
      <c r="N63" s="326"/>
      <c r="O63" s="323"/>
    </row>
    <row r="64" spans="2:15" s="325" customFormat="1" ht="18.600000000000001" hidden="1" customHeight="1">
      <c r="B64" s="303">
        <v>2011</v>
      </c>
      <c r="C64" s="319">
        <v>9603913.3600000013</v>
      </c>
      <c r="D64" s="315">
        <v>0.54591912659500486</v>
      </c>
      <c r="E64" s="319">
        <v>7988277.2999999998</v>
      </c>
      <c r="F64" s="315">
        <v>0.45408087340499526</v>
      </c>
      <c r="G64" s="306">
        <v>17592190.66</v>
      </c>
      <c r="H64" s="320">
        <v>-1.8978768523275846</v>
      </c>
      <c r="I64" s="320">
        <v>0.20183043874911277</v>
      </c>
      <c r="J64" s="321">
        <v>-0.95545166149764782</v>
      </c>
      <c r="N64" s="326"/>
      <c r="O64" s="323"/>
    </row>
    <row r="65" spans="2:15" s="325" customFormat="1" ht="18.600000000000001" customHeight="1">
      <c r="B65" s="303">
        <v>2011</v>
      </c>
      <c r="C65" s="319">
        <v>9624650.6999999993</v>
      </c>
      <c r="D65" s="315">
        <v>0.54727249035032033</v>
      </c>
      <c r="E65" s="319">
        <v>7961927.96</v>
      </c>
      <c r="F65" s="315">
        <v>0.45272750964967962</v>
      </c>
      <c r="G65" s="306">
        <v>17586578.66</v>
      </c>
      <c r="H65" s="320">
        <v>-2.0866253843851865</v>
      </c>
      <c r="I65" s="320">
        <v>7.4248524469510357E-2</v>
      </c>
      <c r="J65" s="321">
        <v>-1.1200129583058782</v>
      </c>
      <c r="N65" s="326"/>
      <c r="O65" s="323"/>
    </row>
    <row r="66" spans="2:15" s="325" customFormat="1" ht="18.600000000000001" hidden="1" customHeight="1">
      <c r="B66" s="303">
        <v>2011</v>
      </c>
      <c r="C66" s="319">
        <v>9677274.6899999995</v>
      </c>
      <c r="D66" s="315">
        <v>0.54868071332654933</v>
      </c>
      <c r="E66" s="319">
        <v>7960076.9700000007</v>
      </c>
      <c r="F66" s="315">
        <v>0.45131928667345067</v>
      </c>
      <c r="G66" s="306">
        <v>17637351.66</v>
      </c>
      <c r="H66" s="320">
        <v>-2.1872366906157197</v>
      </c>
      <c r="I66" s="320">
        <v>6.8225127041742439E-2</v>
      </c>
      <c r="J66" s="321">
        <v>-1.1820212709814939</v>
      </c>
      <c r="N66" s="326"/>
      <c r="O66" s="323"/>
    </row>
    <row r="67" spans="2:15" s="325" customFormat="1" ht="18.600000000000001" hidden="1" customHeight="1">
      <c r="B67" s="303">
        <v>2011</v>
      </c>
      <c r="C67" s="319">
        <v>9600007.8340000007</v>
      </c>
      <c r="D67" s="315">
        <v>0.54855565810217455</v>
      </c>
      <c r="E67" s="319">
        <v>7900509.5559999999</v>
      </c>
      <c r="F67" s="315">
        <v>0.45144434189782545</v>
      </c>
      <c r="G67" s="306">
        <v>17500517.390000001</v>
      </c>
      <c r="H67" s="320">
        <v>-2.2109880553977064</v>
      </c>
      <c r="I67" s="320">
        <v>1.4016199574882648E-2</v>
      </c>
      <c r="J67" s="321">
        <v>-1.218905007403535</v>
      </c>
      <c r="N67" s="326"/>
      <c r="O67" s="323"/>
    </row>
    <row r="68" spans="2:15" s="325" customFormat="1" ht="18.600000000000001" hidden="1" customHeight="1">
      <c r="B68" s="303">
        <v>2011</v>
      </c>
      <c r="C68" s="319">
        <v>9529924.7019999996</v>
      </c>
      <c r="D68" s="315">
        <v>0.54657973642440172</v>
      </c>
      <c r="E68" s="319">
        <v>7905636.9679999994</v>
      </c>
      <c r="F68" s="315">
        <v>0.45342026357559839</v>
      </c>
      <c r="G68" s="306">
        <v>17435561.669999998</v>
      </c>
      <c r="H68" s="320">
        <v>-2.3743333435774474</v>
      </c>
      <c r="I68" s="327">
        <v>-5.2378599657643576E-2</v>
      </c>
      <c r="J68" s="321">
        <v>-1.3350230427785448</v>
      </c>
      <c r="N68" s="326"/>
      <c r="O68" s="323"/>
    </row>
    <row r="69" spans="2:15" s="325" customFormat="1" ht="18.600000000000001" hidden="1" customHeight="1">
      <c r="B69" s="303">
        <v>2011</v>
      </c>
      <c r="C69" s="319">
        <v>9446634.2300000004</v>
      </c>
      <c r="D69" s="315">
        <v>0.54415116103425221</v>
      </c>
      <c r="E69" s="319">
        <v>7913678.3200000003</v>
      </c>
      <c r="F69" s="315">
        <v>0.45584883896574779</v>
      </c>
      <c r="G69" s="306">
        <v>17360312.550000001</v>
      </c>
      <c r="H69" s="320">
        <v>-2.8775284560891095</v>
      </c>
      <c r="I69" s="320">
        <v>-0.32688154314607232</v>
      </c>
      <c r="J69" s="321">
        <v>-1.7312007225479391</v>
      </c>
      <c r="N69" s="326"/>
      <c r="O69" s="323"/>
    </row>
    <row r="70" spans="2:15" s="325" customFormat="1" ht="18.600000000000001" hidden="1" customHeight="1">
      <c r="B70" s="303">
        <v>2011</v>
      </c>
      <c r="C70" s="319">
        <v>9371632.8859999999</v>
      </c>
      <c r="D70" s="315">
        <v>0.54332936444634128</v>
      </c>
      <c r="E70" s="319">
        <v>7876897.1940000001</v>
      </c>
      <c r="F70" s="315">
        <v>0.45667063555365878</v>
      </c>
      <c r="G70" s="306">
        <v>17248530.079999998</v>
      </c>
      <c r="H70" s="320">
        <v>-3.2337340053884986</v>
      </c>
      <c r="I70" s="320">
        <v>-0.64326894808675661</v>
      </c>
      <c r="J70" s="321">
        <v>-2.0677047027488982</v>
      </c>
      <c r="N70" s="326"/>
      <c r="O70" s="323"/>
    </row>
    <row r="71" spans="2:15" s="329" customFormat="1" ht="18.600000000000001" hidden="1" customHeight="1">
      <c r="B71" s="303">
        <v>2011</v>
      </c>
      <c r="C71" s="319">
        <v>9337119.8200000003</v>
      </c>
      <c r="D71" s="315">
        <v>0.54191307952273604</v>
      </c>
      <c r="E71" s="319">
        <v>7892801.6800000006</v>
      </c>
      <c r="F71" s="315">
        <v>0.45808692047726396</v>
      </c>
      <c r="G71" s="306">
        <v>17229921.5</v>
      </c>
      <c r="H71" s="320">
        <v>-3.1291847905439454</v>
      </c>
      <c r="I71" s="320">
        <v>-0.67259836221869307</v>
      </c>
      <c r="J71" s="321">
        <v>-2.0191099864226203</v>
      </c>
      <c r="N71" s="326"/>
      <c r="O71" s="323"/>
    </row>
    <row r="72" spans="2:15" s="322" customFormat="1" ht="18.600000000000001" hidden="1" customHeight="1">
      <c r="B72" s="303">
        <v>2011</v>
      </c>
      <c r="C72" s="319"/>
      <c r="D72" s="315"/>
      <c r="E72" s="319"/>
      <c r="F72" s="315"/>
      <c r="G72" s="306"/>
      <c r="H72" s="320"/>
      <c r="I72" s="320"/>
      <c r="J72" s="321"/>
      <c r="N72" s="323"/>
      <c r="O72" s="323"/>
    </row>
    <row r="73" spans="2:15" s="325" customFormat="1" ht="18.600000000000001" hidden="1" customHeight="1">
      <c r="B73" s="303">
        <v>2012</v>
      </c>
      <c r="C73" s="319">
        <v>9191099.9640000015</v>
      </c>
      <c r="D73" s="324">
        <v>0.54198344049790892</v>
      </c>
      <c r="E73" s="319">
        <v>7767167.1660000002</v>
      </c>
      <c r="F73" s="324">
        <v>0.45801655950209103</v>
      </c>
      <c r="G73" s="306">
        <v>16958267.130000003</v>
      </c>
      <c r="H73" s="320">
        <v>-3.4677677314477506</v>
      </c>
      <c r="I73" s="320">
        <v>-0.9361017286461788</v>
      </c>
      <c r="J73" s="321">
        <v>-2.324473701330632</v>
      </c>
      <c r="N73" s="326"/>
      <c r="O73" s="323"/>
    </row>
    <row r="74" spans="2:15" s="328" customFormat="1" ht="17.25" hidden="1" customHeight="1">
      <c r="B74" s="303">
        <v>2012</v>
      </c>
      <c r="C74" s="319">
        <v>9150141</v>
      </c>
      <c r="D74" s="315">
        <v>0.54152099440299883</v>
      </c>
      <c r="E74" s="319">
        <v>7746971.1980000008</v>
      </c>
      <c r="F74" s="315">
        <v>0.45847900559700133</v>
      </c>
      <c r="G74" s="306">
        <v>16897112.197999999</v>
      </c>
      <c r="H74" s="320">
        <v>-3.8045817100208126</v>
      </c>
      <c r="I74" s="320">
        <v>-1.1242924733677029</v>
      </c>
      <c r="J74" s="321">
        <v>-2.5939912138484402</v>
      </c>
      <c r="N74" s="323"/>
      <c r="O74" s="323"/>
    </row>
    <row r="75" spans="2:15" s="328" customFormat="1" ht="18.600000000000001" hidden="1" customHeight="1">
      <c r="B75" s="303">
        <v>2012</v>
      </c>
      <c r="C75" s="319">
        <v>9133516.7740000021</v>
      </c>
      <c r="D75" s="315">
        <v>0.54036387266650199</v>
      </c>
      <c r="E75" s="319">
        <v>7769013.6059999997</v>
      </c>
      <c r="F75" s="315">
        <v>0.45963612733349801</v>
      </c>
      <c r="G75" s="306">
        <v>16902530.380000003</v>
      </c>
      <c r="H75" s="320">
        <v>-4.0730666817125041</v>
      </c>
      <c r="I75" s="320">
        <v>-1.3010833525008252</v>
      </c>
      <c r="J75" s="321">
        <v>-2.8185519921853199</v>
      </c>
      <c r="N75" s="323"/>
      <c r="O75" s="323"/>
    </row>
    <row r="76" spans="2:15" s="328" customFormat="1" ht="18.600000000000001" hidden="1" customHeight="1">
      <c r="B76" s="303">
        <v>2012</v>
      </c>
      <c r="C76" s="319">
        <v>9124670.3760000002</v>
      </c>
      <c r="D76" s="315">
        <v>0.53931247151706685</v>
      </c>
      <c r="E76" s="319">
        <v>7794408.7440000009</v>
      </c>
      <c r="F76" s="315">
        <v>0.46068752848293321</v>
      </c>
      <c r="G76" s="306">
        <v>16919079.120000001</v>
      </c>
      <c r="H76" s="320">
        <v>-4.4047625727678792</v>
      </c>
      <c r="I76" s="320">
        <v>-1.698583437995282</v>
      </c>
      <c r="J76" s="321">
        <v>-3.1768070958246142</v>
      </c>
      <c r="N76" s="323"/>
      <c r="O76" s="323"/>
    </row>
    <row r="77" spans="2:15" s="322" customFormat="1" ht="18.600000000000001" hidden="1" customHeight="1">
      <c r="B77" s="303">
        <v>2012</v>
      </c>
      <c r="C77" s="319">
        <v>9160838.8000000007</v>
      </c>
      <c r="D77" s="315">
        <v>0.5389835207345508</v>
      </c>
      <c r="E77" s="319">
        <v>7835671.2000000002</v>
      </c>
      <c r="F77" s="315">
        <v>0.4610164792654492</v>
      </c>
      <c r="G77" s="306">
        <v>16996510</v>
      </c>
      <c r="H77" s="320">
        <v>-4.6134793535871808</v>
      </c>
      <c r="I77" s="320">
        <v>-1.9103755949984418</v>
      </c>
      <c r="J77" s="321">
        <v>-3.3860516379828738</v>
      </c>
      <c r="N77" s="323"/>
      <c r="O77" s="323"/>
    </row>
    <row r="78" spans="2:15" s="322" customFormat="1" ht="18.600000000000001" hidden="1" customHeight="1">
      <c r="B78" s="303">
        <v>2012</v>
      </c>
      <c r="C78" s="319">
        <v>9189166.7420000006</v>
      </c>
      <c r="D78" s="315">
        <v>0.53965537540081476</v>
      </c>
      <c r="E78" s="319">
        <v>7838675.7679999992</v>
      </c>
      <c r="F78" s="315">
        <v>0.46034462459918535</v>
      </c>
      <c r="G78" s="306">
        <v>17027842.509999998</v>
      </c>
      <c r="H78" s="320">
        <v>-4.5246728590368406</v>
      </c>
      <c r="I78" s="320">
        <v>-1.5480194322180267</v>
      </c>
      <c r="J78" s="321">
        <v>-3.1770599660229948</v>
      </c>
      <c r="N78" s="323"/>
      <c r="O78" s="323"/>
    </row>
    <row r="79" spans="2:15" s="322" customFormat="1" ht="18.600000000000001" customHeight="1">
      <c r="B79" s="303">
        <v>2012</v>
      </c>
      <c r="C79" s="319">
        <v>9206529.4700000007</v>
      </c>
      <c r="D79" s="315">
        <v>0.54051963229975875</v>
      </c>
      <c r="E79" s="319">
        <v>7826208.8799999999</v>
      </c>
      <c r="F79" s="315">
        <v>0.4594803677002412</v>
      </c>
      <c r="G79" s="306">
        <v>17032738.350000001</v>
      </c>
      <c r="H79" s="320">
        <v>-4.8644399903874103</v>
      </c>
      <c r="I79" s="320">
        <v>-1.681743662837988</v>
      </c>
      <c r="J79" s="321">
        <v>-3.4280277541395776</v>
      </c>
      <c r="N79" s="323"/>
      <c r="O79" s="323"/>
    </row>
    <row r="80" spans="2:15" s="322" customFormat="1" ht="18.600000000000001" hidden="1" customHeight="1">
      <c r="B80" s="303">
        <v>2012</v>
      </c>
      <c r="C80" s="319">
        <v>9128746.2640000004</v>
      </c>
      <c r="D80" s="315">
        <v>0.54029111888759751</v>
      </c>
      <c r="E80" s="319">
        <v>7767230.6359999999</v>
      </c>
      <c r="F80" s="315">
        <v>0.4597088811124026</v>
      </c>
      <c r="G80" s="306">
        <v>16895976.899999999</v>
      </c>
      <c r="H80" s="320">
        <v>-4.9089706815753829</v>
      </c>
      <c r="I80" s="320">
        <v>-1.6869661261124946</v>
      </c>
      <c r="J80" s="321">
        <v>-3.4544149554426582</v>
      </c>
      <c r="N80" s="323"/>
      <c r="O80" s="323"/>
    </row>
    <row r="81" spans="2:15" s="322" customFormat="1" ht="18.600000000000001" hidden="1" customHeight="1">
      <c r="B81" s="303">
        <v>2012</v>
      </c>
      <c r="C81" s="319">
        <v>9048114</v>
      </c>
      <c r="D81" s="315">
        <v>0.53826413075751101</v>
      </c>
      <c r="E81" s="319">
        <v>7761689</v>
      </c>
      <c r="F81" s="315">
        <v>0.46173586924248905</v>
      </c>
      <c r="G81" s="306">
        <v>16809803</v>
      </c>
      <c r="H81" s="320">
        <v>-5.0557660953909078</v>
      </c>
      <c r="I81" s="327">
        <v>-1.8208269438966624</v>
      </c>
      <c r="J81" s="321">
        <v>-3.5889791326693654</v>
      </c>
      <c r="N81" s="323"/>
      <c r="O81" s="323"/>
    </row>
    <row r="82" spans="2:15" s="322" customFormat="1" ht="18.600000000000001" hidden="1" customHeight="1">
      <c r="B82" s="303">
        <v>2012</v>
      </c>
      <c r="C82" s="319">
        <v>8964477.4839999992</v>
      </c>
      <c r="D82" s="315">
        <v>0.53561713325072768</v>
      </c>
      <c r="E82" s="319">
        <v>7772249.0460000001</v>
      </c>
      <c r="F82" s="315">
        <v>0.46438286674927232</v>
      </c>
      <c r="G82" s="306">
        <v>16736726.529999999</v>
      </c>
      <c r="H82" s="320">
        <v>-5.1040056623426722</v>
      </c>
      <c r="I82" s="320">
        <v>-1.7871496449706683</v>
      </c>
      <c r="J82" s="321">
        <v>-3.5920206978070865</v>
      </c>
      <c r="N82" s="323"/>
      <c r="O82" s="323"/>
    </row>
    <row r="83" spans="2:15" s="328" customFormat="1" ht="18.600000000000001" hidden="1" customHeight="1">
      <c r="B83" s="303">
        <v>2012</v>
      </c>
      <c r="C83" s="319">
        <v>8878384.9680000003</v>
      </c>
      <c r="D83" s="315">
        <v>0.53707332690081522</v>
      </c>
      <c r="E83" s="319">
        <v>7652663.0720000006</v>
      </c>
      <c r="F83" s="315">
        <v>0.46292667309918484</v>
      </c>
      <c r="G83" s="306">
        <v>16531048.040000001</v>
      </c>
      <c r="H83" s="320">
        <v>-5.2632014505908415</v>
      </c>
      <c r="I83" s="320">
        <v>-2.8467316060796577</v>
      </c>
      <c r="J83" s="321">
        <v>-4.1596706309016582</v>
      </c>
      <c r="N83" s="323"/>
      <c r="O83" s="323"/>
    </row>
    <row r="84" spans="2:15" s="328" customFormat="1" ht="18.600000000000001" hidden="1" customHeight="1">
      <c r="B84" s="303">
        <v>2012</v>
      </c>
      <c r="C84" s="319">
        <v>8842105</v>
      </c>
      <c r="D84" s="315">
        <v>0.53775324109249578</v>
      </c>
      <c r="E84" s="319">
        <v>7600576</v>
      </c>
      <c r="F84" s="315">
        <v>0.46224675890750422</v>
      </c>
      <c r="G84" s="306">
        <v>16442681</v>
      </c>
      <c r="H84" s="320">
        <v>-5.3015793900350729</v>
      </c>
      <c r="I84" s="320">
        <v>-3.7024328223080403</v>
      </c>
      <c r="J84" s="321">
        <v>-4.5690312634332031</v>
      </c>
      <c r="N84" s="323"/>
      <c r="O84" s="323"/>
    </row>
    <row r="85" spans="2:15" s="322" customFormat="1" ht="18.600000000000001" hidden="1" customHeight="1">
      <c r="B85" s="303">
        <v>2012</v>
      </c>
      <c r="C85" s="319"/>
      <c r="D85" s="315"/>
      <c r="E85" s="319"/>
      <c r="F85" s="315"/>
      <c r="G85" s="306"/>
      <c r="H85" s="320"/>
      <c r="I85" s="320"/>
      <c r="J85" s="321"/>
      <c r="N85" s="323"/>
      <c r="O85" s="323"/>
    </row>
    <row r="86" spans="2:15" s="325" customFormat="1" ht="18.600000000000001" hidden="1" customHeight="1">
      <c r="B86" s="330">
        <v>2013</v>
      </c>
      <c r="C86" s="331">
        <v>8694506.7459999993</v>
      </c>
      <c r="D86" s="332">
        <v>0.53738002384525352</v>
      </c>
      <c r="E86" s="331">
        <v>7484931.1940000001</v>
      </c>
      <c r="F86" s="332">
        <v>0.46261997615474648</v>
      </c>
      <c r="G86" s="333">
        <v>16179437.939999999</v>
      </c>
      <c r="H86" s="334">
        <v>-5.4029791857892349</v>
      </c>
      <c r="I86" s="320">
        <v>-3.6337053904988608</v>
      </c>
      <c r="J86" s="335">
        <v>-4.5926224892531451</v>
      </c>
      <c r="N86" s="326"/>
      <c r="O86" s="323"/>
    </row>
    <row r="87" spans="2:15" s="328" customFormat="1" ht="17.25" hidden="1" customHeight="1">
      <c r="B87" s="303">
        <v>2013</v>
      </c>
      <c r="C87" s="319">
        <v>8672498.0599999987</v>
      </c>
      <c r="D87" s="315">
        <v>0.53697196016932125</v>
      </c>
      <c r="E87" s="319">
        <v>7478248.5399999991</v>
      </c>
      <c r="F87" s="315">
        <v>0.46302803983067881</v>
      </c>
      <c r="G87" s="306">
        <v>16150746.599999998</v>
      </c>
      <c r="H87" s="320">
        <v>-5.2200609804810796</v>
      </c>
      <c r="I87" s="320">
        <v>-3.4687447665918398</v>
      </c>
      <c r="J87" s="321">
        <v>-4.4171192642512267</v>
      </c>
      <c r="N87" s="323"/>
      <c r="O87" s="323"/>
    </row>
    <row r="88" spans="2:15" s="328" customFormat="1" ht="18.600000000000001" hidden="1" customHeight="1">
      <c r="B88" s="303">
        <v>2013</v>
      </c>
      <c r="C88" s="319">
        <v>8674689.9859999996</v>
      </c>
      <c r="D88" s="315">
        <v>0.53609435070244127</v>
      </c>
      <c r="E88" s="319">
        <v>7506584.7739999993</v>
      </c>
      <c r="F88" s="315">
        <v>0.46390564929755884</v>
      </c>
      <c r="G88" s="306">
        <v>16181274.759999998</v>
      </c>
      <c r="H88" s="320">
        <v>-5.023550066783983</v>
      </c>
      <c r="I88" s="320">
        <v>-3.3778912653380786</v>
      </c>
      <c r="J88" s="321">
        <v>-4.2671458283751065</v>
      </c>
      <c r="N88" s="323"/>
      <c r="O88" s="323"/>
    </row>
    <row r="89" spans="2:15" s="328" customFormat="1" ht="18.600000000000001" hidden="1" customHeight="1">
      <c r="B89" s="303">
        <v>2013</v>
      </c>
      <c r="C89" s="319">
        <v>8696870.5519999992</v>
      </c>
      <c r="D89" s="315">
        <v>0.53577389397959596</v>
      </c>
      <c r="E89" s="319">
        <v>7535481.6579999998</v>
      </c>
      <c r="F89" s="315">
        <v>0.46422610602040409</v>
      </c>
      <c r="G89" s="306">
        <v>16232352.209999999</v>
      </c>
      <c r="H89" s="320">
        <v>-4.6883866087394637</v>
      </c>
      <c r="I89" s="320">
        <v>-3.3219592980586015</v>
      </c>
      <c r="J89" s="321">
        <v>-4.0588905881303106</v>
      </c>
      <c r="N89" s="323"/>
      <c r="O89" s="323"/>
    </row>
    <row r="90" spans="2:15" s="328" customFormat="1" ht="18.600000000000001" hidden="1" customHeight="1">
      <c r="B90" s="303">
        <v>2013</v>
      </c>
      <c r="C90" s="319">
        <v>8771759</v>
      </c>
      <c r="D90" s="315">
        <v>0.53594134739185462</v>
      </c>
      <c r="E90" s="319">
        <v>7595254</v>
      </c>
      <c r="F90" s="315">
        <v>0.46405865260814544</v>
      </c>
      <c r="G90" s="306">
        <v>16367013</v>
      </c>
      <c r="H90" s="320">
        <v>-4.247207144393812</v>
      </c>
      <c r="I90" s="320">
        <v>-3.0682400251812538</v>
      </c>
      <c r="J90" s="321">
        <v>-3.7036838739247031</v>
      </c>
      <c r="N90" s="323"/>
      <c r="O90" s="323"/>
    </row>
    <row r="91" spans="2:15" s="328" customFormat="1" ht="18.600000000000001" customHeight="1">
      <c r="B91" s="303">
        <v>2013</v>
      </c>
      <c r="C91" s="319">
        <v>8811152.8899999987</v>
      </c>
      <c r="D91" s="315">
        <v>0.53746646207387749</v>
      </c>
      <c r="E91" s="319">
        <v>7582712.6100000003</v>
      </c>
      <c r="F91" s="315">
        <v>0.46253353792612245</v>
      </c>
      <c r="G91" s="306">
        <v>16393865.5</v>
      </c>
      <c r="H91" s="320">
        <v>-4.1136902029675042</v>
      </c>
      <c r="I91" s="320">
        <v>-3.2653877462941239</v>
      </c>
      <c r="J91" s="321">
        <v>-3.7231787270036136</v>
      </c>
      <c r="N91" s="323"/>
      <c r="O91" s="323"/>
    </row>
    <row r="92" spans="2:15" s="328" customFormat="1" ht="18.600000000000001" hidden="1" customHeight="1">
      <c r="B92" s="303">
        <v>2013</v>
      </c>
      <c r="C92" s="319">
        <v>8876145.9440000001</v>
      </c>
      <c r="D92" s="315">
        <v>0.5403468659493369</v>
      </c>
      <c r="E92" s="319">
        <v>7550609.7259999998</v>
      </c>
      <c r="F92" s="315">
        <v>0.4596531340506631</v>
      </c>
      <c r="G92" s="306">
        <v>16426755.67</v>
      </c>
      <c r="H92" s="320">
        <v>-3.588578378818795</v>
      </c>
      <c r="I92" s="320">
        <v>-3.5214898838733717</v>
      </c>
      <c r="J92" s="321">
        <v>-3.5577525324928132</v>
      </c>
      <c r="N92" s="323"/>
      <c r="O92" s="323"/>
    </row>
    <row r="93" spans="2:15" s="322" customFormat="1" ht="18.600000000000001" hidden="1" customHeight="1">
      <c r="B93" s="303">
        <v>2013</v>
      </c>
      <c r="C93" s="319">
        <v>8822255.1559999995</v>
      </c>
      <c r="D93" s="315">
        <v>0.54032485181407053</v>
      </c>
      <c r="E93" s="319">
        <v>7505432.0240000002</v>
      </c>
      <c r="F93" s="315">
        <v>0.45967514818592942</v>
      </c>
      <c r="G93" s="306">
        <v>16327687.18</v>
      </c>
      <c r="H93" s="320">
        <v>-3.3574282725841016</v>
      </c>
      <c r="I93" s="320">
        <v>-3.3705528298155656</v>
      </c>
      <c r="J93" s="321">
        <v>-3.3634617481040721</v>
      </c>
      <c r="N93" s="323"/>
      <c r="O93" s="323"/>
    </row>
    <row r="94" spans="2:15" s="322" customFormat="1" ht="18.600000000000001" hidden="1" customHeight="1">
      <c r="B94" s="303">
        <v>2013</v>
      </c>
      <c r="C94" s="319">
        <v>8783067.8420000002</v>
      </c>
      <c r="D94" s="315">
        <v>0.53865856993102701</v>
      </c>
      <c r="E94" s="319">
        <v>7522377.4479999999</v>
      </c>
      <c r="F94" s="315">
        <v>0.46134143006897299</v>
      </c>
      <c r="G94" s="306">
        <v>16305445.289999999</v>
      </c>
      <c r="H94" s="320">
        <v>-2.9292972878104706</v>
      </c>
      <c r="I94" s="327">
        <v>-3.0832406709416063</v>
      </c>
      <c r="J94" s="321">
        <v>-3.0003784696346543</v>
      </c>
      <c r="N94" s="323"/>
      <c r="O94" s="323"/>
    </row>
    <row r="95" spans="2:15" s="322" customFormat="1" ht="18.600000000000001" hidden="1" customHeight="1">
      <c r="B95" s="303">
        <v>2013</v>
      </c>
      <c r="C95" s="319">
        <v>8779227.0099999998</v>
      </c>
      <c r="D95" s="315">
        <v>0.53661531983333866</v>
      </c>
      <c r="E95" s="319">
        <v>7581146.4000000004</v>
      </c>
      <c r="F95" s="315">
        <v>0.46338468016666134</v>
      </c>
      <c r="G95" s="306">
        <v>16360373.41</v>
      </c>
      <c r="H95" s="320">
        <v>-2.0664949444140888</v>
      </c>
      <c r="I95" s="320">
        <v>-2.4587818129470662</v>
      </c>
      <c r="J95" s="321">
        <v>-2.2486662450115347</v>
      </c>
      <c r="N95" s="323"/>
      <c r="O95" s="323"/>
    </row>
    <row r="96" spans="2:15" s="322" customFormat="1" ht="18.600000000000001" hidden="1" customHeight="1">
      <c r="B96" s="303">
        <v>2013</v>
      </c>
      <c r="C96" s="319">
        <v>8734586.9500000011</v>
      </c>
      <c r="D96" s="315">
        <v>0.53607658216415444</v>
      </c>
      <c r="E96" s="319">
        <v>7558956.25</v>
      </c>
      <c r="F96" s="315">
        <v>0.46392341783584551</v>
      </c>
      <c r="G96" s="306">
        <v>16293543.200000001</v>
      </c>
      <c r="H96" s="327">
        <v>-1.6196416185858595</v>
      </c>
      <c r="I96" s="320">
        <v>-1.2244995123705422</v>
      </c>
      <c r="J96" s="321">
        <v>-1.436719797954197</v>
      </c>
      <c r="N96" s="323"/>
      <c r="O96" s="323"/>
    </row>
    <row r="97" spans="2:15" s="322" customFormat="1" ht="18.600000000000001" hidden="1" customHeight="1">
      <c r="B97" s="303">
        <v>2013</v>
      </c>
      <c r="C97" s="319">
        <v>8765925.2859999985</v>
      </c>
      <c r="D97" s="315">
        <v>0.53589181003101138</v>
      </c>
      <c r="E97" s="319">
        <v>7591714.6739999996</v>
      </c>
      <c r="F97" s="315">
        <v>0.46410818996898873</v>
      </c>
      <c r="G97" s="306">
        <v>16357639.959999997</v>
      </c>
      <c r="H97" s="320">
        <v>-0.86155631492729867</v>
      </c>
      <c r="I97" s="320">
        <v>-0.11658755862713122</v>
      </c>
      <c r="J97" s="321">
        <v>-0.5171969218401955</v>
      </c>
      <c r="N97" s="323"/>
      <c r="O97" s="323"/>
    </row>
    <row r="98" spans="2:15" s="322" customFormat="1" ht="18.600000000000001" hidden="1" customHeight="1">
      <c r="B98" s="303">
        <v>2013</v>
      </c>
      <c r="C98" s="319"/>
      <c r="D98" s="315"/>
      <c r="E98" s="319"/>
      <c r="F98" s="315"/>
      <c r="G98" s="306"/>
      <c r="H98" s="320"/>
      <c r="I98" s="320"/>
      <c r="J98" s="321"/>
      <c r="N98" s="323"/>
      <c r="O98" s="323"/>
    </row>
    <row r="99" spans="2:15" s="325" customFormat="1" ht="18.600000000000001" hidden="1" customHeight="1">
      <c r="B99" s="330">
        <v>2014</v>
      </c>
      <c r="C99" s="331">
        <v>8670133</v>
      </c>
      <c r="D99" s="332">
        <v>0.53606666725227914</v>
      </c>
      <c r="E99" s="331">
        <v>7503476.608</v>
      </c>
      <c r="F99" s="332">
        <v>0.46393333274772092</v>
      </c>
      <c r="G99" s="333">
        <v>16173609.607999999</v>
      </c>
      <c r="H99" s="334">
        <v>-0.28033500590719029</v>
      </c>
      <c r="I99" s="334">
        <v>0.2477699997411662</v>
      </c>
      <c r="J99" s="335">
        <v>-3.6023080786947048E-2</v>
      </c>
      <c r="N99" s="326"/>
      <c r="O99" s="323"/>
    </row>
    <row r="100" spans="2:15" s="328" customFormat="1" ht="17.25" hidden="1" customHeight="1">
      <c r="B100" s="303">
        <v>2014</v>
      </c>
      <c r="C100" s="319">
        <v>8687900.4300000016</v>
      </c>
      <c r="D100" s="315">
        <v>0.53588315005545362</v>
      </c>
      <c r="E100" s="319">
        <v>7524403.3700000001</v>
      </c>
      <c r="F100" s="315">
        <v>0.46411684994454644</v>
      </c>
      <c r="G100" s="306">
        <v>16212303.800000001</v>
      </c>
      <c r="H100" s="320">
        <v>0.17760015503540671</v>
      </c>
      <c r="I100" s="320">
        <v>0.61718769780286209</v>
      </c>
      <c r="J100" s="321">
        <v>0.38114151329699553</v>
      </c>
      <c r="N100" s="323"/>
      <c r="O100" s="323"/>
    </row>
    <row r="101" spans="2:15" s="328" customFormat="1" ht="18.600000000000001" hidden="1" customHeight="1">
      <c r="B101" s="303">
        <v>2014</v>
      </c>
      <c r="C101" s="319">
        <v>8721567.0839999989</v>
      </c>
      <c r="D101" s="315">
        <v>0.53518733925331008</v>
      </c>
      <c r="E101" s="319">
        <v>7574721.0460000001</v>
      </c>
      <c r="F101" s="315">
        <v>0.46481266074668998</v>
      </c>
      <c r="G101" s="306">
        <v>16296288.129999999</v>
      </c>
      <c r="H101" s="320">
        <v>0.54038931737795792</v>
      </c>
      <c r="I101" s="320">
        <v>0.90768670509122273</v>
      </c>
      <c r="J101" s="321">
        <v>0.71078065051037242</v>
      </c>
      <c r="N101" s="323"/>
      <c r="O101" s="323"/>
    </row>
    <row r="102" spans="2:15" s="328" customFormat="1" ht="18.600000000000001" hidden="1" customHeight="1">
      <c r="B102" s="303">
        <v>2014</v>
      </c>
      <c r="C102" s="319">
        <v>8777482.1600000001</v>
      </c>
      <c r="D102" s="315">
        <v>0.53423334585175519</v>
      </c>
      <c r="E102" s="319">
        <v>7652570.79</v>
      </c>
      <c r="F102" s="315">
        <v>0.46576665414824486</v>
      </c>
      <c r="G102" s="306">
        <v>16430052.949999999</v>
      </c>
      <c r="H102" s="320">
        <v>0.92690362030813844</v>
      </c>
      <c r="I102" s="320">
        <v>1.5538373963885022</v>
      </c>
      <c r="J102" s="321">
        <v>1.2179426459105969</v>
      </c>
      <c r="N102" s="323"/>
      <c r="O102" s="323"/>
    </row>
    <row r="103" spans="2:15" s="328" customFormat="1" ht="18.600000000000001" hidden="1" customHeight="1">
      <c r="B103" s="303">
        <v>2014</v>
      </c>
      <c r="C103" s="319">
        <v>8894608.7239999995</v>
      </c>
      <c r="D103" s="315">
        <v>0.53490552987411621</v>
      </c>
      <c r="E103" s="319">
        <v>7733764.3760000002</v>
      </c>
      <c r="F103" s="315">
        <v>0.46509447012588384</v>
      </c>
      <c r="G103" s="306">
        <v>16628373.1</v>
      </c>
      <c r="H103" s="320">
        <v>1.4005141272121193</v>
      </c>
      <c r="I103" s="320">
        <v>1.8236437649089794</v>
      </c>
      <c r="J103" s="321">
        <v>1.5968710967602959</v>
      </c>
      <c r="N103" s="323"/>
      <c r="O103" s="323"/>
    </row>
    <row r="104" spans="2:15" s="328" customFormat="1" ht="18.600000000000001" customHeight="1">
      <c r="B104" s="303">
        <v>2014</v>
      </c>
      <c r="C104" s="319">
        <v>8958649.9159999993</v>
      </c>
      <c r="D104" s="315">
        <v>0.53692853497224813</v>
      </c>
      <c r="E104" s="319">
        <v>7726345.074</v>
      </c>
      <c r="F104" s="315">
        <v>0.46307146502775193</v>
      </c>
      <c r="G104" s="306">
        <v>16684994.989999998</v>
      </c>
      <c r="H104" s="320">
        <v>1.673981008403544</v>
      </c>
      <c r="I104" s="320">
        <v>1.894209518247834</v>
      </c>
      <c r="J104" s="321">
        <v>1.7758440802140285</v>
      </c>
      <c r="N104" s="323"/>
      <c r="O104" s="323"/>
    </row>
    <row r="105" spans="2:15" s="328" customFormat="1" ht="18.600000000000001" hidden="1" customHeight="1">
      <c r="B105" s="303">
        <v>2014</v>
      </c>
      <c r="C105" s="319">
        <v>9036921.5640000012</v>
      </c>
      <c r="D105" s="315">
        <v>0.53961104836012364</v>
      </c>
      <c r="E105" s="319">
        <v>7710180.9859999996</v>
      </c>
      <c r="F105" s="315">
        <v>0.46038895163987631</v>
      </c>
      <c r="G105" s="306">
        <v>16747102.550000001</v>
      </c>
      <c r="H105" s="320">
        <v>1.8113224029251143</v>
      </c>
      <c r="I105" s="320">
        <v>2.1133559512489057</v>
      </c>
      <c r="J105" s="321">
        <v>1.9501530700005958</v>
      </c>
      <c r="N105" s="323"/>
      <c r="O105" s="323"/>
    </row>
    <row r="106" spans="2:15" s="322" customFormat="1" ht="18.600000000000001" hidden="1" customHeight="1">
      <c r="B106" s="303">
        <v>2014</v>
      </c>
      <c r="C106" s="319">
        <v>8987092.9700000007</v>
      </c>
      <c r="D106" s="315">
        <v>0.53978088858474937</v>
      </c>
      <c r="E106" s="319">
        <v>7662427.5300000003</v>
      </c>
      <c r="F106" s="315">
        <v>0.46021911141525068</v>
      </c>
      <c r="G106" s="306">
        <v>16649520.5</v>
      </c>
      <c r="H106" s="320">
        <v>1.8684317227879603</v>
      </c>
      <c r="I106" s="320">
        <v>2.0917584157444651</v>
      </c>
      <c r="J106" s="321">
        <v>1.9710894534666181</v>
      </c>
      <c r="N106" s="323"/>
      <c r="O106" s="323"/>
    </row>
    <row r="107" spans="2:15" s="322" customFormat="1" ht="18.600000000000001" hidden="1" customHeight="1">
      <c r="B107" s="303">
        <v>2014</v>
      </c>
      <c r="C107" s="319">
        <v>8969953.5319999997</v>
      </c>
      <c r="D107" s="315">
        <v>0.53835754944154901</v>
      </c>
      <c r="E107" s="319">
        <v>7691749.3480000002</v>
      </c>
      <c r="F107" s="315">
        <v>0.46164245055845099</v>
      </c>
      <c r="G107" s="306">
        <v>16661702.879999999</v>
      </c>
      <c r="H107" s="320">
        <v>2.1277951322011432</v>
      </c>
      <c r="I107" s="327">
        <v>2.2515740691133885</v>
      </c>
      <c r="J107" s="321">
        <v>2.1848994839686497</v>
      </c>
      <c r="N107" s="323"/>
      <c r="O107" s="323"/>
    </row>
    <row r="108" spans="2:15" s="322" customFormat="1" ht="18.600000000000001" hidden="1" customHeight="1">
      <c r="B108" s="303">
        <v>2014</v>
      </c>
      <c r="C108" s="319">
        <v>8948686.4299999997</v>
      </c>
      <c r="D108" s="315">
        <v>0.53615385398509974</v>
      </c>
      <c r="E108" s="319">
        <v>7741833.21</v>
      </c>
      <c r="F108" s="315">
        <v>0.46384614601490021</v>
      </c>
      <c r="G108" s="306">
        <v>16690519.640000001</v>
      </c>
      <c r="H108" s="320">
        <v>1.9302316685395908</v>
      </c>
      <c r="I108" s="320">
        <v>2.1195581976889457</v>
      </c>
      <c r="J108" s="321">
        <v>2.0179626816965168</v>
      </c>
      <c r="N108" s="323"/>
      <c r="O108" s="323"/>
    </row>
    <row r="109" spans="2:15" s="322" customFormat="1" ht="18.600000000000001" hidden="1" customHeight="1">
      <c r="B109" s="303">
        <v>2014</v>
      </c>
      <c r="C109" s="319">
        <v>8955850.7599999998</v>
      </c>
      <c r="D109" s="315">
        <v>0.53641494680350332</v>
      </c>
      <c r="E109" s="319">
        <v>7739900.9400000004</v>
      </c>
      <c r="F109" s="315">
        <v>0.46358505319649673</v>
      </c>
      <c r="G109" s="306">
        <v>16695751.699999999</v>
      </c>
      <c r="H109" s="327">
        <v>2.5331914521727725</v>
      </c>
      <c r="I109" s="320">
        <v>2.3937787707132259</v>
      </c>
      <c r="J109" s="321">
        <v>2.4685146445004023</v>
      </c>
      <c r="N109" s="323"/>
      <c r="O109" s="323"/>
    </row>
    <row r="110" spans="2:15" s="322" customFormat="1" ht="18.600000000000001" hidden="1" customHeight="1">
      <c r="B110" s="303">
        <v>2014</v>
      </c>
      <c r="C110" s="319">
        <v>8991094.716</v>
      </c>
      <c r="D110" s="315">
        <v>0.53597495227476788</v>
      </c>
      <c r="E110" s="319">
        <v>7784119.6439999994</v>
      </c>
      <c r="F110" s="315">
        <v>0.46402504772523212</v>
      </c>
      <c r="G110" s="306">
        <v>16775214.359999999</v>
      </c>
      <c r="H110" s="320">
        <v>2.5686898148632196</v>
      </c>
      <c r="I110" s="320">
        <v>2.5344072882368209</v>
      </c>
      <c r="J110" s="321">
        <v>2.5527790134830752</v>
      </c>
      <c r="N110" s="323"/>
      <c r="O110" s="323"/>
    </row>
    <row r="111" spans="2:15" s="322" customFormat="1" ht="18.600000000000001" hidden="1" customHeight="1">
      <c r="B111" s="303">
        <v>2014</v>
      </c>
      <c r="C111" s="336"/>
      <c r="D111" s="337"/>
      <c r="E111" s="336"/>
      <c r="F111" s="337"/>
      <c r="G111" s="338"/>
      <c r="H111" s="327"/>
      <c r="I111" s="327"/>
      <c r="J111" s="339"/>
      <c r="N111" s="323"/>
      <c r="O111" s="323"/>
    </row>
    <row r="112" spans="2:15" s="325" customFormat="1" ht="33" hidden="1" customHeight="1">
      <c r="B112" s="330">
        <v>2015</v>
      </c>
      <c r="C112" s="331">
        <v>8875684.5899999999</v>
      </c>
      <c r="D112" s="332">
        <v>0.53547616214590465</v>
      </c>
      <c r="E112" s="331">
        <v>7699627.6599999992</v>
      </c>
      <c r="F112" s="332">
        <v>0.46452383785409529</v>
      </c>
      <c r="G112" s="333">
        <v>16575312.25</v>
      </c>
      <c r="H112" s="334">
        <v>2.3708008862147807</v>
      </c>
      <c r="I112" s="334">
        <v>2.6141355833756847</v>
      </c>
      <c r="J112" s="335">
        <v>2.4836919632418102</v>
      </c>
      <c r="N112" s="326"/>
      <c r="O112" s="323"/>
    </row>
    <row r="113" spans="2:15" s="328" customFormat="1" ht="19.149999999999999" hidden="1" customHeight="1">
      <c r="B113" s="303">
        <v>2015</v>
      </c>
      <c r="C113" s="319">
        <v>8936123.8699999992</v>
      </c>
      <c r="D113" s="315">
        <v>0.53598878928048799</v>
      </c>
      <c r="E113" s="319">
        <v>7736097.7299999995</v>
      </c>
      <c r="F113" s="315">
        <v>0.46401121071951207</v>
      </c>
      <c r="G113" s="306">
        <v>16672221.599999998</v>
      </c>
      <c r="H113" s="320">
        <v>2.8571165381092953</v>
      </c>
      <c r="I113" s="320">
        <v>2.8134371536224592</v>
      </c>
      <c r="J113" s="321">
        <v>2.8368441997737506</v>
      </c>
      <c r="N113" s="323"/>
      <c r="O113" s="323"/>
    </row>
    <row r="114" spans="2:15" s="328" customFormat="1" ht="19.149999999999999" hidden="1" customHeight="1">
      <c r="B114" s="303">
        <v>2014.5384615384601</v>
      </c>
      <c r="C114" s="319">
        <v>9021599.3100000005</v>
      </c>
      <c r="D114" s="315">
        <v>0.53595353052412842</v>
      </c>
      <c r="E114" s="319">
        <v>7811202.0359999994</v>
      </c>
      <c r="F114" s="315">
        <v>0.46404646947587158</v>
      </c>
      <c r="G114" s="306">
        <v>16832801.346000001</v>
      </c>
      <c r="H114" s="320">
        <v>3.4401183079864239</v>
      </c>
      <c r="I114" s="320">
        <v>3.1219762228059693</v>
      </c>
      <c r="J114" s="321">
        <v>3.2922418388781978</v>
      </c>
      <c r="N114" s="323"/>
      <c r="O114" s="323"/>
    </row>
    <row r="115" spans="2:15" s="328" customFormat="1" ht="19.149999999999999" hidden="1" customHeight="1">
      <c r="B115" s="303">
        <v>2014.59120879121</v>
      </c>
      <c r="C115" s="319">
        <v>9114263.7899999991</v>
      </c>
      <c r="D115" s="315">
        <v>0.53587166189882662</v>
      </c>
      <c r="E115" s="319">
        <v>7894032.1100000003</v>
      </c>
      <c r="F115" s="315">
        <v>0.46412833810117338</v>
      </c>
      <c r="G115" s="306">
        <v>17008295.899999999</v>
      </c>
      <c r="H115" s="320">
        <v>3.8368819652491197</v>
      </c>
      <c r="I115" s="320">
        <v>3.1552967836054506</v>
      </c>
      <c r="J115" s="321">
        <v>3.5194223156779287</v>
      </c>
      <c r="N115" s="323"/>
      <c r="O115" s="323"/>
    </row>
    <row r="116" spans="2:15" s="328" customFormat="1" ht="19.149999999999999" hidden="1" customHeight="1">
      <c r="B116" s="303">
        <v>2014.6439560439601</v>
      </c>
      <c r="C116" s="319">
        <v>9239361.9299999997</v>
      </c>
      <c r="D116" s="315">
        <v>0.53650748493564115</v>
      </c>
      <c r="E116" s="319">
        <v>7981948.4699999997</v>
      </c>
      <c r="F116" s="315">
        <v>0.4634925150643589</v>
      </c>
      <c r="G116" s="306">
        <v>17221310.399999999</v>
      </c>
      <c r="H116" s="320">
        <v>3.8759794466255215</v>
      </c>
      <c r="I116" s="320">
        <v>3.2090982079850079</v>
      </c>
      <c r="J116" s="321">
        <v>3.5658166703031071</v>
      </c>
      <c r="N116" s="323"/>
      <c r="O116" s="323"/>
    </row>
    <row r="117" spans="2:15" s="328" customFormat="1" ht="19.149999999999999" customHeight="1">
      <c r="B117" s="303">
        <v>2014.6967032967</v>
      </c>
      <c r="C117" s="319">
        <v>9291629.8660000004</v>
      </c>
      <c r="D117" s="315">
        <v>0.53844558334226766</v>
      </c>
      <c r="E117" s="319">
        <v>7964765.4939999999</v>
      </c>
      <c r="F117" s="315">
        <v>0.46155441665773239</v>
      </c>
      <c r="G117" s="306">
        <v>17256395.359999999</v>
      </c>
      <c r="H117" s="320">
        <v>3.7168541367522892</v>
      </c>
      <c r="I117" s="320">
        <v>3.0858111787203342</v>
      </c>
      <c r="J117" s="321">
        <v>3.4246361496809783</v>
      </c>
      <c r="N117" s="323"/>
      <c r="O117" s="323"/>
    </row>
    <row r="118" spans="2:15" s="328" customFormat="1" ht="19.149999999999999" hidden="1" customHeight="1">
      <c r="B118" s="303">
        <v>2014.7494505494501</v>
      </c>
      <c r="C118" s="319">
        <v>9368178.4299999997</v>
      </c>
      <c r="D118" s="315">
        <v>0.5410382019024238</v>
      </c>
      <c r="E118" s="319">
        <v>7947010.0300000003</v>
      </c>
      <c r="F118" s="315">
        <v>0.45896179809757609</v>
      </c>
      <c r="G118" s="306">
        <v>17315188.460000001</v>
      </c>
      <c r="H118" s="320">
        <v>3.6655941257652529</v>
      </c>
      <c r="I118" s="320">
        <v>3.0716405286728161</v>
      </c>
      <c r="J118" s="321">
        <v>3.3921444518771438</v>
      </c>
      <c r="N118" s="323"/>
      <c r="O118" s="323"/>
    </row>
    <row r="119" spans="2:15" s="328" customFormat="1" ht="18.95" hidden="1" customHeight="1">
      <c r="B119" s="303">
        <v>2014.8021978022</v>
      </c>
      <c r="C119" s="319">
        <v>9298858.3420000002</v>
      </c>
      <c r="D119" s="315">
        <v>0.54123235573539108</v>
      </c>
      <c r="E119" s="319">
        <v>7882040.4780000001</v>
      </c>
      <c r="F119" s="315">
        <v>0.45876764426460898</v>
      </c>
      <c r="G119" s="306">
        <v>17180898.82</v>
      </c>
      <c r="H119" s="320">
        <v>3.4690346816340849</v>
      </c>
      <c r="I119" s="320">
        <v>2.8661014690210038</v>
      </c>
      <c r="J119" s="321">
        <v>3.1915532942825564</v>
      </c>
      <c r="N119" s="323"/>
      <c r="O119" s="323"/>
    </row>
    <row r="120" spans="2:15" s="322" customFormat="1" ht="19.149999999999999" hidden="1" customHeight="1">
      <c r="B120" s="303">
        <v>2014.8549450549399</v>
      </c>
      <c r="C120" s="319">
        <v>9274173.4360000007</v>
      </c>
      <c r="D120" s="315">
        <v>0.53951561012830296</v>
      </c>
      <c r="E120" s="319">
        <v>7915641.3940000003</v>
      </c>
      <c r="F120" s="315">
        <v>0.46048438987169704</v>
      </c>
      <c r="G120" s="306">
        <v>17189814.830000002</v>
      </c>
      <c r="H120" s="320">
        <v>3.3915438125148256</v>
      </c>
      <c r="I120" s="327">
        <v>2.9108078782912514</v>
      </c>
      <c r="J120" s="321">
        <v>3.1696156977683643</v>
      </c>
      <c r="N120" s="323"/>
      <c r="O120" s="323"/>
    </row>
    <row r="121" spans="2:15" s="322" customFormat="1" ht="19.149999999999999" hidden="1" customHeight="1">
      <c r="B121" s="303">
        <v>2014.90769230769</v>
      </c>
      <c r="C121" s="319">
        <v>9248559</v>
      </c>
      <c r="D121" s="315">
        <v>0.53703665470844231</v>
      </c>
      <c r="E121" s="319">
        <v>7972907.9500000002</v>
      </c>
      <c r="F121" s="315">
        <v>0.4629633452915578</v>
      </c>
      <c r="G121" s="306">
        <v>17221466.949999999</v>
      </c>
      <c r="H121" s="320">
        <v>3.3510233300241055</v>
      </c>
      <c r="I121" s="320">
        <v>2.9847548213971464</v>
      </c>
      <c r="J121" s="321">
        <v>3.1811310938908406</v>
      </c>
      <c r="N121" s="323"/>
      <c r="O121" s="323"/>
    </row>
    <row r="122" spans="2:15" s="322" customFormat="1" ht="19.149999999999999" hidden="1" customHeight="1">
      <c r="B122" s="303">
        <v>2014.9604395604399</v>
      </c>
      <c r="C122" s="319">
        <v>9255015.6160000004</v>
      </c>
      <c r="D122" s="315">
        <v>0.53736104039675614</v>
      </c>
      <c r="E122" s="319">
        <v>7968070.7639999995</v>
      </c>
      <c r="F122" s="315">
        <v>0.46263895960324386</v>
      </c>
      <c r="G122" s="306">
        <v>17223086.379999999</v>
      </c>
      <c r="H122" s="327">
        <v>3.3404403893840851</v>
      </c>
      <c r="I122" s="320">
        <v>2.947968272059029</v>
      </c>
      <c r="J122" s="321">
        <v>3.1584961819958011</v>
      </c>
      <c r="N122" s="323"/>
      <c r="O122" s="323"/>
    </row>
    <row r="123" spans="2:15" s="322" customFormat="1" ht="19.149999999999999" hidden="1" customHeight="1">
      <c r="B123" s="303">
        <v>2015.01318681319</v>
      </c>
      <c r="C123" s="319">
        <v>9287654.0680000018</v>
      </c>
      <c r="D123" s="315">
        <v>0.53659807501905477</v>
      </c>
      <c r="E123" s="319">
        <v>8020745.8320000004</v>
      </c>
      <c r="F123" s="315">
        <v>0.46340192498094518</v>
      </c>
      <c r="G123" s="306">
        <v>17308399.900000002</v>
      </c>
      <c r="H123" s="320">
        <v>3.2983675666575181</v>
      </c>
      <c r="I123" s="320">
        <v>3.0398580548847605</v>
      </c>
      <c r="J123" s="321">
        <v>3.1784126781197415</v>
      </c>
      <c r="N123" s="323"/>
      <c r="O123" s="323"/>
    </row>
    <row r="124" spans="2:15" s="322" customFormat="1" ht="19.149999999999999" hidden="1" customHeight="1">
      <c r="B124" s="303">
        <v>2015.0659340659299</v>
      </c>
      <c r="C124" s="336"/>
      <c r="D124" s="337"/>
      <c r="E124" s="336"/>
      <c r="F124" s="337"/>
      <c r="G124" s="306"/>
      <c r="H124" s="320"/>
      <c r="I124" s="320"/>
      <c r="J124" s="321"/>
      <c r="N124" s="323"/>
      <c r="O124" s="323"/>
    </row>
    <row r="125" spans="2:15" s="325" customFormat="1" ht="19.149999999999999" hidden="1" customHeight="1">
      <c r="B125" s="303">
        <v>2015.11868131868</v>
      </c>
      <c r="C125" s="331">
        <v>9174618.3790000007</v>
      </c>
      <c r="D125" s="332">
        <v>0.53639071572099939</v>
      </c>
      <c r="E125" s="331">
        <v>7929738.7809999995</v>
      </c>
      <c r="F125" s="332">
        <v>0.46360928427900061</v>
      </c>
      <c r="G125" s="333">
        <v>17104357.16</v>
      </c>
      <c r="H125" s="334">
        <v>3.3680082473503035</v>
      </c>
      <c r="I125" s="334">
        <v>2.9886006331895771</v>
      </c>
      <c r="J125" s="335">
        <v>3.1917643663093003</v>
      </c>
      <c r="N125" s="326"/>
      <c r="O125" s="323"/>
    </row>
    <row r="126" spans="2:15" s="328" customFormat="1" ht="19.149999999999999" hidden="1" customHeight="1">
      <c r="B126" s="303">
        <v>2016</v>
      </c>
      <c r="C126" s="319">
        <v>9205512.2760000005</v>
      </c>
      <c r="D126" s="315">
        <v>0.53621078133625411</v>
      </c>
      <c r="E126" s="319">
        <v>7962199.7439999999</v>
      </c>
      <c r="F126" s="315">
        <v>0.46378921866374595</v>
      </c>
      <c r="G126" s="306">
        <v>17167712.02</v>
      </c>
      <c r="H126" s="320">
        <v>3.0146001769780923</v>
      </c>
      <c r="I126" s="320">
        <v>2.9226881806727221</v>
      </c>
      <c r="J126" s="321">
        <v>2.9719519802927863</v>
      </c>
      <c r="N126" s="323"/>
      <c r="O126" s="323"/>
    </row>
    <row r="127" spans="2:15" s="328" customFormat="1" ht="19.149999999999999" hidden="1" customHeight="1">
      <c r="B127" s="303">
        <v>2016</v>
      </c>
      <c r="C127" s="319">
        <v>9268688.222000001</v>
      </c>
      <c r="D127" s="315">
        <v>0.53558282918447164</v>
      </c>
      <c r="E127" s="319">
        <v>8037109.7180000003</v>
      </c>
      <c r="F127" s="315">
        <v>0.46441717081552841</v>
      </c>
      <c r="G127" s="306">
        <v>17305797.940000001</v>
      </c>
      <c r="H127" s="320">
        <v>2.7388593032070787</v>
      </c>
      <c r="I127" s="320">
        <v>2.8920988211397685</v>
      </c>
      <c r="J127" s="321">
        <v>2.8099695604879145</v>
      </c>
      <c r="N127" s="323"/>
      <c r="O127" s="323"/>
    </row>
    <row r="128" spans="2:15" s="328" customFormat="1" ht="19.149999999999999" hidden="1" customHeight="1">
      <c r="B128" s="303">
        <v>2016</v>
      </c>
      <c r="C128" s="319">
        <v>9352343.4419999998</v>
      </c>
      <c r="D128" s="315">
        <v>0.5355263114948845</v>
      </c>
      <c r="E128" s="319">
        <v>8111492.1179999998</v>
      </c>
      <c r="F128" s="315">
        <v>0.46447368850511556</v>
      </c>
      <c r="G128" s="306">
        <v>17463835.559999999</v>
      </c>
      <c r="H128" s="320">
        <v>2.6121654747497871</v>
      </c>
      <c r="I128" s="320">
        <v>2.7547393394121684</v>
      </c>
      <c r="J128" s="321">
        <v>2.6783380456121932</v>
      </c>
      <c r="N128" s="323"/>
      <c r="O128" s="323"/>
    </row>
    <row r="129" spans="2:15" s="328" customFormat="1" ht="19.149999999999999" hidden="1" customHeight="1">
      <c r="B129" s="303">
        <v>2016</v>
      </c>
      <c r="C129" s="319">
        <v>9462768.9399999995</v>
      </c>
      <c r="D129" s="315">
        <v>0.53577482345482752</v>
      </c>
      <c r="E129" s="319">
        <v>8199070.5600000005</v>
      </c>
      <c r="F129" s="315">
        <v>0.46422517654517248</v>
      </c>
      <c r="G129" s="306">
        <v>17661839.5</v>
      </c>
      <c r="H129" s="320">
        <v>2.4179917584417012</v>
      </c>
      <c r="I129" s="320">
        <v>2.7201640152908766</v>
      </c>
      <c r="J129" s="321">
        <v>2.5580463377514064</v>
      </c>
      <c r="N129" s="323"/>
      <c r="O129" s="323"/>
    </row>
    <row r="130" spans="2:15" s="328" customFormat="1" ht="19.149999999999999" customHeight="1">
      <c r="B130" s="303">
        <v>2016</v>
      </c>
      <c r="C130" s="319">
        <v>9554967.379999999</v>
      </c>
      <c r="D130" s="315">
        <v>0.53799670923378173</v>
      </c>
      <c r="E130" s="319">
        <v>8205303.6699999999</v>
      </c>
      <c r="F130" s="315">
        <v>0.46200329076621843</v>
      </c>
      <c r="G130" s="306">
        <v>17760271.049999997</v>
      </c>
      <c r="H130" s="320">
        <v>2.834136936121439</v>
      </c>
      <c r="I130" s="320">
        <v>3.0200283508811481</v>
      </c>
      <c r="J130" s="321">
        <v>2.9199359396225475</v>
      </c>
      <c r="N130" s="323"/>
      <c r="O130" s="323"/>
    </row>
    <row r="131" spans="2:15" s="328" customFormat="1" ht="19.149999999999999" hidden="1" customHeight="1">
      <c r="B131" s="303">
        <v>2016</v>
      </c>
      <c r="C131" s="319">
        <v>9647715.375</v>
      </c>
      <c r="D131" s="315">
        <v>0.54063994290924822</v>
      </c>
      <c r="E131" s="319">
        <v>8197276.4750000006</v>
      </c>
      <c r="F131" s="315">
        <v>0.45936005709075178</v>
      </c>
      <c r="G131" s="306">
        <v>17844991.850000001</v>
      </c>
      <c r="H131" s="320">
        <v>2.9838985998049736</v>
      </c>
      <c r="I131" s="320">
        <v>3.1491899979393878</v>
      </c>
      <c r="J131" s="321">
        <v>3.0597610371027884</v>
      </c>
      <c r="N131" s="323"/>
      <c r="O131" s="323"/>
    </row>
    <row r="132" spans="2:15" s="328" customFormat="1" ht="19.149999999999999" hidden="1" customHeight="1">
      <c r="B132" s="303">
        <v>2016</v>
      </c>
      <c r="C132" s="319">
        <v>9577711.8739999998</v>
      </c>
      <c r="D132" s="315">
        <v>0.54111381102332645</v>
      </c>
      <c r="E132" s="319">
        <v>8122283.3559999997</v>
      </c>
      <c r="F132" s="315">
        <v>0.45888618897667349</v>
      </c>
      <c r="G132" s="306">
        <v>17699995.23</v>
      </c>
      <c r="H132" s="320">
        <v>2.9987932038980176</v>
      </c>
      <c r="I132" s="320">
        <v>3.0479782319128503</v>
      </c>
      <c r="J132" s="321">
        <v>3.0213577033334786</v>
      </c>
      <c r="N132" s="323"/>
      <c r="O132" s="323"/>
    </row>
    <row r="133" spans="2:15" s="322" customFormat="1" ht="19.149999999999999" hidden="1" customHeight="1">
      <c r="B133" s="303">
        <v>2016</v>
      </c>
      <c r="C133" s="319">
        <v>9548391.6730000004</v>
      </c>
      <c r="D133" s="315">
        <v>0.53909104288345677</v>
      </c>
      <c r="E133" s="319">
        <v>8163628.9569999995</v>
      </c>
      <c r="F133" s="315">
        <v>0.46090895711654328</v>
      </c>
      <c r="G133" s="306">
        <v>17712020.629999999</v>
      </c>
      <c r="H133" s="320">
        <v>2.95679435900513</v>
      </c>
      <c r="I133" s="327">
        <v>3.1328802134463984</v>
      </c>
      <c r="J133" s="321">
        <v>3.0378791462525498</v>
      </c>
      <c r="N133" s="323"/>
      <c r="O133" s="323"/>
    </row>
    <row r="134" spans="2:15" s="322" customFormat="1" ht="19.149999999999999" hidden="1" customHeight="1">
      <c r="B134" s="303">
        <v>2016</v>
      </c>
      <c r="C134" s="319">
        <v>9566569.5199999996</v>
      </c>
      <c r="D134" s="315">
        <v>0.5370447642602818</v>
      </c>
      <c r="E134" s="319">
        <v>8246786.3799999999</v>
      </c>
      <c r="F134" s="315">
        <v>0.46295523573971825</v>
      </c>
      <c r="G134" s="306">
        <v>17813355.899999999</v>
      </c>
      <c r="H134" s="320">
        <v>3.4384872281184613</v>
      </c>
      <c r="I134" s="327">
        <v>3.4351134080257424</v>
      </c>
      <c r="J134" s="321">
        <v>3.4369252730819255</v>
      </c>
      <c r="N134" s="323"/>
      <c r="O134" s="323"/>
    </row>
    <row r="135" spans="2:15" s="322" customFormat="1" ht="19.149999999999999" hidden="1" customHeight="1">
      <c r="B135" s="303">
        <v>2016</v>
      </c>
      <c r="C135" s="319">
        <v>9546540.9359999988</v>
      </c>
      <c r="D135" s="315">
        <v>0.53690999421686891</v>
      </c>
      <c r="E135" s="319">
        <v>8233982.8739999989</v>
      </c>
      <c r="F135" s="315">
        <v>0.46309000578313109</v>
      </c>
      <c r="G135" s="306">
        <v>17780523.809999999</v>
      </c>
      <c r="H135" s="320">
        <v>3.1499171054450983</v>
      </c>
      <c r="I135" s="320">
        <v>3.3372207385682202</v>
      </c>
      <c r="J135" s="321">
        <v>3.2365710634030904</v>
      </c>
      <c r="N135" s="323"/>
      <c r="O135" s="323"/>
    </row>
    <row r="136" spans="2:15" s="322" customFormat="1" ht="19.149999999999999" hidden="1" customHeight="1">
      <c r="B136" s="303">
        <v>2016</v>
      </c>
      <c r="C136" s="319">
        <v>9571564.9600000009</v>
      </c>
      <c r="D136" s="315">
        <v>0.53625053136568113</v>
      </c>
      <c r="E136" s="319">
        <v>8277489.54</v>
      </c>
      <c r="F136" s="315">
        <v>0.46374946863431898</v>
      </c>
      <c r="G136" s="306">
        <v>17849054.5</v>
      </c>
      <c r="H136" s="327">
        <v>3.0568633362238984</v>
      </c>
      <c r="I136" s="320">
        <v>3.2009954358069876</v>
      </c>
      <c r="J136" s="321">
        <v>3.1236544286222312</v>
      </c>
      <c r="N136" s="323"/>
      <c r="O136" s="323"/>
    </row>
    <row r="137" spans="2:15" s="322" customFormat="1" ht="19.149999999999999" hidden="1" customHeight="1">
      <c r="B137" s="303">
        <v>2016</v>
      </c>
      <c r="C137" s="319"/>
      <c r="D137" s="315"/>
      <c r="E137" s="319"/>
      <c r="F137" s="315"/>
      <c r="G137" s="306"/>
      <c r="H137" s="320"/>
      <c r="I137" s="320"/>
      <c r="J137" s="321"/>
      <c r="N137" s="323"/>
      <c r="O137" s="323"/>
    </row>
    <row r="138" spans="2:15" s="325" customFormat="1" ht="19.149999999999999" hidden="1" customHeight="1">
      <c r="B138" s="330">
        <v>2017</v>
      </c>
      <c r="C138" s="340">
        <v>9491224.1889999993</v>
      </c>
      <c r="D138" s="341">
        <v>0.53701088969613109</v>
      </c>
      <c r="E138" s="340">
        <v>8182950.341</v>
      </c>
      <c r="F138" s="341">
        <v>0.46298911030386886</v>
      </c>
      <c r="G138" s="342">
        <v>17674174.530000001</v>
      </c>
      <c r="H138" s="343">
        <v>3.4508880579129624</v>
      </c>
      <c r="I138" s="343">
        <v>3.1931891704517028</v>
      </c>
      <c r="J138" s="344">
        <v>3.3314164611375645</v>
      </c>
      <c r="N138" s="326"/>
      <c r="O138" s="323"/>
    </row>
    <row r="139" spans="2:15" s="328" customFormat="1" ht="19.149999999999999" hidden="1" customHeight="1">
      <c r="B139" s="303">
        <v>2017</v>
      </c>
      <c r="C139" s="319">
        <v>9529242.3300000001</v>
      </c>
      <c r="D139" s="315">
        <v>0.53691151104921164</v>
      </c>
      <c r="E139" s="319">
        <v>8219012.5199999996</v>
      </c>
      <c r="F139" s="315">
        <v>0.46308848895078825</v>
      </c>
      <c r="G139" s="306">
        <v>17748254.850000001</v>
      </c>
      <c r="H139" s="320">
        <v>3.5166978685586798</v>
      </c>
      <c r="I139" s="320">
        <v>3.2253998173497678</v>
      </c>
      <c r="J139" s="321">
        <v>3.381596972990252</v>
      </c>
      <c r="N139" s="323"/>
      <c r="O139" s="323"/>
    </row>
    <row r="140" spans="2:15" s="328" customFormat="1" ht="19.149999999999999" hidden="1" customHeight="1">
      <c r="B140" s="303">
        <v>2017</v>
      </c>
      <c r="C140" s="319">
        <v>9609790.3159999996</v>
      </c>
      <c r="D140" s="315">
        <v>0.53655984075248797</v>
      </c>
      <c r="E140" s="319">
        <v>8300216.3339999998</v>
      </c>
      <c r="F140" s="315">
        <v>0.46344015924751208</v>
      </c>
      <c r="G140" s="306">
        <v>17910006.649999999</v>
      </c>
      <c r="H140" s="320">
        <v>3.6801550103968879</v>
      </c>
      <c r="I140" s="320">
        <v>3.2736471845188788</v>
      </c>
      <c r="J140" s="321">
        <v>3.49136579598823</v>
      </c>
      <c r="N140" s="323"/>
      <c r="O140" s="323"/>
    </row>
    <row r="141" spans="2:15" s="328" customFormat="1" ht="19.149999999999999" hidden="1" customHeight="1">
      <c r="B141" s="303">
        <v>2017</v>
      </c>
      <c r="C141" s="319">
        <v>9713794</v>
      </c>
      <c r="D141" s="315">
        <v>0.53601561662802721</v>
      </c>
      <c r="E141" s="319">
        <v>8408428</v>
      </c>
      <c r="F141" s="315">
        <v>0.46398438337197284</v>
      </c>
      <c r="G141" s="306">
        <v>18122222</v>
      </c>
      <c r="H141" s="320">
        <v>3.8648127096870581</v>
      </c>
      <c r="I141" s="320">
        <v>3.6606813848845121</v>
      </c>
      <c r="J141" s="321">
        <v>3.7699990803165946</v>
      </c>
      <c r="N141" s="323"/>
      <c r="O141" s="323"/>
    </row>
    <row r="142" spans="2:15" s="328" customFormat="1" ht="19.149999999999999" hidden="1" customHeight="1">
      <c r="B142" s="303">
        <v>2017</v>
      </c>
      <c r="C142" s="319">
        <v>9842956.8260000013</v>
      </c>
      <c r="D142" s="315">
        <v>0.53653500011484889</v>
      </c>
      <c r="E142" s="319">
        <v>8502457.4039999992</v>
      </c>
      <c r="F142" s="315">
        <v>0.46346499988515105</v>
      </c>
      <c r="G142" s="306">
        <v>18345414.23</v>
      </c>
      <c r="H142" s="320">
        <v>4.0177234423733239</v>
      </c>
      <c r="I142" s="320">
        <v>3.7002589717925076</v>
      </c>
      <c r="J142" s="321">
        <v>3.8703484424711405</v>
      </c>
      <c r="N142" s="323"/>
      <c r="O142" s="323"/>
    </row>
    <row r="143" spans="2:15" s="328" customFormat="1" ht="19.149999999999999" customHeight="1">
      <c r="B143" s="303">
        <v>2017</v>
      </c>
      <c r="C143" s="345">
        <v>9926626.1280000005</v>
      </c>
      <c r="D143" s="305">
        <v>0.53852160519302161</v>
      </c>
      <c r="E143" s="345">
        <v>8506480.4220000003</v>
      </c>
      <c r="F143" s="305">
        <v>0.46147839480697844</v>
      </c>
      <c r="G143" s="306">
        <v>18433106.550000001</v>
      </c>
      <c r="H143" s="346">
        <v>3.8896914371255633</v>
      </c>
      <c r="I143" s="346">
        <v>3.6705131718787385</v>
      </c>
      <c r="J143" s="308">
        <v>3.7884303573171252</v>
      </c>
      <c r="N143" s="323"/>
      <c r="O143" s="323"/>
    </row>
    <row r="144" spans="2:15" s="328" customFormat="1" ht="19.149999999999999" hidden="1" customHeight="1">
      <c r="B144" s="303">
        <v>2017</v>
      </c>
      <c r="C144" s="345">
        <v>10005191.902000001</v>
      </c>
      <c r="D144" s="305">
        <v>0.54113331543832666</v>
      </c>
      <c r="E144" s="345">
        <v>8484137.0980000012</v>
      </c>
      <c r="F144" s="305">
        <v>0.45886668456167345</v>
      </c>
      <c r="G144" s="306">
        <v>18489329</v>
      </c>
      <c r="H144" s="346">
        <v>3.7052971932228047</v>
      </c>
      <c r="I144" s="346">
        <v>3.4994625821742886</v>
      </c>
      <c r="J144" s="308">
        <v>3.6107449945403118</v>
      </c>
      <c r="N144" s="323"/>
      <c r="O144" s="323"/>
    </row>
    <row r="145" spans="2:15" s="328" customFormat="1" ht="19.149999999999999" hidden="1" customHeight="1">
      <c r="B145" s="303">
        <v>2017</v>
      </c>
      <c r="C145" s="345">
        <v>9911460.0549999997</v>
      </c>
      <c r="D145" s="305">
        <v>0.54131865518813882</v>
      </c>
      <c r="E145" s="345">
        <v>8398383.8049999997</v>
      </c>
      <c r="F145" s="305">
        <v>0.45868134481186124</v>
      </c>
      <c r="G145" s="306">
        <v>18309843.859999999</v>
      </c>
      <c r="H145" s="346">
        <v>3.4846337558556542</v>
      </c>
      <c r="I145" s="346">
        <v>3.3992959479312219</v>
      </c>
      <c r="J145" s="308">
        <v>3.445473414401576</v>
      </c>
      <c r="N145" s="323"/>
      <c r="O145" s="323"/>
    </row>
    <row r="146" spans="2:15" s="322" customFormat="1" ht="19.149999999999999" hidden="1" customHeight="1">
      <c r="B146" s="303">
        <v>2017</v>
      </c>
      <c r="C146" s="345">
        <v>9889510.2719999999</v>
      </c>
      <c r="D146" s="305">
        <v>0.53934463234231944</v>
      </c>
      <c r="E146" s="345">
        <v>8446651.2080000006</v>
      </c>
      <c r="F146" s="305">
        <v>0.46065536765768056</v>
      </c>
      <c r="G146" s="306">
        <v>18336161.48</v>
      </c>
      <c r="H146" s="346">
        <v>3.5725241557128555</v>
      </c>
      <c r="I146" s="347">
        <v>3.4668681353691397</v>
      </c>
      <c r="J146" s="308">
        <v>3.5238263495631372</v>
      </c>
      <c r="N146" s="323"/>
      <c r="O146" s="323"/>
    </row>
    <row r="147" spans="2:15" s="322" customFormat="1" ht="19.149999999999999" hidden="1" customHeight="1">
      <c r="B147" s="303">
        <v>2017</v>
      </c>
      <c r="C147" s="345">
        <v>9897254.6349999998</v>
      </c>
      <c r="D147" s="305">
        <v>0.5370032845041961</v>
      </c>
      <c r="E147" s="345">
        <v>8533274.4149999991</v>
      </c>
      <c r="F147" s="305">
        <v>0.46299671549580396</v>
      </c>
      <c r="G147" s="306">
        <v>18430529.049999997</v>
      </c>
      <c r="H147" s="346">
        <v>3.4566739342526631</v>
      </c>
      <c r="I147" s="346">
        <v>3.473935443444816</v>
      </c>
      <c r="J147" s="308">
        <v>3.4646652403099267</v>
      </c>
      <c r="N147" s="323"/>
      <c r="O147" s="323"/>
    </row>
    <row r="148" spans="2:15" s="322" customFormat="1" ht="19.149999999999999" hidden="1" customHeight="1">
      <c r="B148" s="303">
        <v>2017</v>
      </c>
      <c r="C148" s="345">
        <v>9895929.9539999999</v>
      </c>
      <c r="D148" s="305">
        <v>0.53730377495755144</v>
      </c>
      <c r="E148" s="345">
        <v>8521826.2860000003</v>
      </c>
      <c r="F148" s="305">
        <v>0.46269622504244845</v>
      </c>
      <c r="G148" s="306">
        <v>18417756.240000002</v>
      </c>
      <c r="H148" s="347">
        <v>3.6598493668262222</v>
      </c>
      <c r="I148" s="346">
        <v>3.4957980409324136</v>
      </c>
      <c r="J148" s="308">
        <v>3.5838788373693262</v>
      </c>
      <c r="N148" s="323"/>
      <c r="O148" s="323"/>
    </row>
    <row r="149" spans="2:15" s="322" customFormat="1" ht="19.149999999999999" hidden="1" customHeight="1">
      <c r="B149" s="303">
        <v>2017</v>
      </c>
      <c r="C149" s="345">
        <v>9906178.9680000003</v>
      </c>
      <c r="D149" s="305">
        <v>0.53662358303218771</v>
      </c>
      <c r="E149" s="345">
        <v>8554021.5920000002</v>
      </c>
      <c r="F149" s="305">
        <v>0.46337641696781212</v>
      </c>
      <c r="G149" s="306">
        <v>18460200.560000002</v>
      </c>
      <c r="H149" s="346">
        <v>3.4959174325031057</v>
      </c>
      <c r="I149" s="346">
        <v>3.3407719896677861</v>
      </c>
      <c r="J149" s="308">
        <v>3.4239688158272088</v>
      </c>
      <c r="N149" s="323"/>
      <c r="O149" s="323"/>
    </row>
    <row r="150" spans="2:15" s="322" customFormat="1" ht="19.149999999999999" hidden="1" customHeight="1">
      <c r="B150" s="303">
        <v>2017</v>
      </c>
      <c r="C150" s="348"/>
      <c r="D150" s="349"/>
      <c r="E150" s="348"/>
      <c r="F150" s="349"/>
      <c r="G150" s="306"/>
      <c r="H150" s="320"/>
      <c r="I150" s="320"/>
      <c r="J150" s="321"/>
      <c r="N150" s="323"/>
      <c r="O150" s="323"/>
    </row>
    <row r="151" spans="2:15" s="325" customFormat="1" ht="19.149999999999999" customHeight="1">
      <c r="B151" s="303">
        <v>2018</v>
      </c>
      <c r="N151" s="326"/>
      <c r="O151" s="323"/>
    </row>
    <row r="152" spans="2:15" s="328" customFormat="1" ht="19.149999999999999" customHeight="1">
      <c r="B152" s="354" t="s">
        <v>9</v>
      </c>
      <c r="C152" s="350">
        <v>9821704.504999999</v>
      </c>
      <c r="D152" s="351">
        <v>0.53723268531128787</v>
      </c>
      <c r="E152" s="350">
        <v>8460326.3049999997</v>
      </c>
      <c r="F152" s="351">
        <v>0.46276731468871213</v>
      </c>
      <c r="G152" s="333">
        <v>18282030.809999999</v>
      </c>
      <c r="H152" s="352">
        <v>3.4819566940902575</v>
      </c>
      <c r="I152" s="352">
        <v>3.3896816238787437</v>
      </c>
      <c r="J152" s="353">
        <v>3.4392343414297812</v>
      </c>
      <c r="N152" s="323"/>
      <c r="O152" s="323"/>
    </row>
    <row r="153" spans="2:15" s="328" customFormat="1" ht="19.149999999999999" customHeight="1">
      <c r="B153" s="354" t="s">
        <v>10</v>
      </c>
      <c r="C153" s="355">
        <v>9863981.3999999985</v>
      </c>
      <c r="D153" s="356">
        <v>0.53715107536443096</v>
      </c>
      <c r="E153" s="355">
        <v>8499532.8000000007</v>
      </c>
      <c r="F153" s="356">
        <v>0.46284892463556898</v>
      </c>
      <c r="G153" s="357">
        <v>18363514.199999999</v>
      </c>
      <c r="H153" s="358">
        <v>3.5127564019037578</v>
      </c>
      <c r="I153" s="358">
        <v>3.4130654907434348</v>
      </c>
      <c r="J153" s="359">
        <v>3.4665906884923743</v>
      </c>
      <c r="N153" s="323"/>
      <c r="O153" s="323"/>
    </row>
    <row r="154" spans="2:15" s="328" customFormat="1" ht="19.149999999999999" customHeight="1">
      <c r="B154" s="354" t="s">
        <v>67</v>
      </c>
      <c r="C154" s="355">
        <v>9919904.4749999996</v>
      </c>
      <c r="D154" s="356">
        <v>0.53615055173557813</v>
      </c>
      <c r="E154" s="355">
        <v>8582183.125</v>
      </c>
      <c r="F154" s="356">
        <v>0.46384944826442176</v>
      </c>
      <c r="G154" s="357">
        <v>18502087.600000001</v>
      </c>
      <c r="H154" s="358">
        <v>3.2270647829190295</v>
      </c>
      <c r="I154" s="358">
        <v>3.3971017098070746</v>
      </c>
      <c r="J154" s="359">
        <v>3.3058667233940184</v>
      </c>
      <c r="N154" s="323"/>
      <c r="O154" s="323"/>
    </row>
    <row r="155" spans="2:15" s="328" customFormat="1" ht="19.149999999999999" customHeight="1">
      <c r="B155" s="354" t="s">
        <v>68</v>
      </c>
      <c r="C155" s="355">
        <v>10013518.896</v>
      </c>
      <c r="D155" s="356">
        <v>0.53609978768673539</v>
      </c>
      <c r="E155" s="355">
        <v>8664941.9539999999</v>
      </c>
      <c r="F155" s="356">
        <v>0.4639002123132645</v>
      </c>
      <c r="G155" s="357">
        <v>18678460.850000001</v>
      </c>
      <c r="H155" s="358">
        <v>3.0855595249394696</v>
      </c>
      <c r="I155" s="358">
        <v>3.0506767019947034</v>
      </c>
      <c r="J155" s="359">
        <v>3.0693744398451912</v>
      </c>
      <c r="N155" s="323"/>
      <c r="O155" s="323"/>
    </row>
    <row r="156" spans="2:15" s="328" customFormat="1" ht="19.149999999999999" customHeight="1">
      <c r="B156" s="354" t="s">
        <v>69</v>
      </c>
      <c r="C156" s="355">
        <v>10142614.501</v>
      </c>
      <c r="D156" s="356">
        <v>0.53620176714035972</v>
      </c>
      <c r="E156" s="355">
        <v>8773053.2990000006</v>
      </c>
      <c r="F156" s="356">
        <v>0.46379823285964034</v>
      </c>
      <c r="G156" s="357">
        <v>18915667.800000001</v>
      </c>
      <c r="H156" s="358">
        <v>3.0443867660626012</v>
      </c>
      <c r="I156" s="358">
        <v>3.1825610190378484</v>
      </c>
      <c r="J156" s="359">
        <v>3.1084256962019055</v>
      </c>
      <c r="N156" s="323"/>
      <c r="O156" s="323"/>
    </row>
    <row r="157" spans="2:15" s="328" customFormat="1" ht="19.149999999999999" customHeight="1">
      <c r="B157" s="360" t="s">
        <v>70</v>
      </c>
      <c r="C157" s="361">
        <v>10227860.933</v>
      </c>
      <c r="D157" s="362">
        <v>0.53811049732341709</v>
      </c>
      <c r="E157" s="361">
        <v>8779129.2369999997</v>
      </c>
      <c r="F157" s="362">
        <v>0.46188950267658285</v>
      </c>
      <c r="G157" s="363">
        <v>19006990.170000002</v>
      </c>
      <c r="H157" s="364">
        <v>3.0346141893095648</v>
      </c>
      <c r="I157" s="364">
        <v>3.2051894728971462</v>
      </c>
      <c r="J157" s="365">
        <v>3.1133309973733247</v>
      </c>
      <c r="N157" s="323"/>
      <c r="O157" s="323"/>
    </row>
    <row r="158" spans="2:15" s="328" customFormat="1" ht="19.149999999999999" customHeight="1">
      <c r="B158" s="366" t="s">
        <v>71</v>
      </c>
      <c r="C158" s="367">
        <v>10302793.699999999</v>
      </c>
      <c r="D158" s="368">
        <v>0.54103327599975959</v>
      </c>
      <c r="E158" s="367">
        <v>8740015.9699999988</v>
      </c>
      <c r="F158" s="368">
        <v>0.45896672400024041</v>
      </c>
      <c r="G158" s="369">
        <v>19042809.669999998</v>
      </c>
      <c r="H158" s="370">
        <v>2.9744736624242876</v>
      </c>
      <c r="I158" s="370">
        <v>3.0159681420084183</v>
      </c>
      <c r="J158" s="371">
        <v>2.9935140966986751</v>
      </c>
      <c r="N158" s="323"/>
      <c r="O158" s="323"/>
    </row>
    <row r="159" spans="2:15" s="322" customFormat="1" ht="19.149999999999999" customHeight="1">
      <c r="B159" s="366" t="s">
        <v>72</v>
      </c>
      <c r="C159" s="367">
        <v>10192691.699999999</v>
      </c>
      <c r="D159" s="368">
        <v>0.54101870659623041</v>
      </c>
      <c r="E159" s="367">
        <v>8647122.1099999994</v>
      </c>
      <c r="F159" s="368">
        <v>0.45898129340376959</v>
      </c>
      <c r="G159" s="369">
        <v>18839813.809999999</v>
      </c>
      <c r="H159" s="370">
        <v>2.8374391203658007</v>
      </c>
      <c r="I159" s="370">
        <v>2.9617401487642496</v>
      </c>
      <c r="J159" s="371">
        <v>2.8944536832330954</v>
      </c>
      <c r="N159" s="323"/>
      <c r="O159" s="323"/>
    </row>
    <row r="160" spans="2:15" s="322" customFormat="1" ht="19.149999999999999" customHeight="1">
      <c r="B160" s="366" t="s">
        <v>79</v>
      </c>
      <c r="C160" s="367">
        <v>10164383.725</v>
      </c>
      <c r="D160" s="368">
        <v>0.53886118252301451</v>
      </c>
      <c r="E160" s="367">
        <v>8698329.0749999993</v>
      </c>
      <c r="F160" s="368">
        <v>0.46113881747698565</v>
      </c>
      <c r="G160" s="369">
        <v>18862712.799999997</v>
      </c>
      <c r="H160" s="370">
        <v>2.7794445370894039</v>
      </c>
      <c r="I160" s="370">
        <v>2.9796171382290453</v>
      </c>
      <c r="J160" s="371">
        <v>2.8716551202623748</v>
      </c>
      <c r="N160" s="323"/>
      <c r="O160" s="323"/>
    </row>
    <row r="161" spans="2:19" s="322" customFormat="1" ht="19.149999999999999" customHeight="1">
      <c r="B161" s="366" t="s">
        <v>80</v>
      </c>
      <c r="C161" s="367">
        <v>10193654.76</v>
      </c>
      <c r="D161" s="368">
        <v>0.53670382182708221</v>
      </c>
      <c r="E161" s="367">
        <v>8799418.0399999991</v>
      </c>
      <c r="F161" s="368">
        <v>0.46329617817291791</v>
      </c>
      <c r="G161" s="369">
        <v>18993072.799999997</v>
      </c>
      <c r="H161" s="370">
        <v>2.9947711353391924</v>
      </c>
      <c r="I161" s="370">
        <v>3.1188921398351681</v>
      </c>
      <c r="J161" s="371">
        <v>3.05223875274487</v>
      </c>
      <c r="N161" s="323"/>
      <c r="O161" s="323"/>
    </row>
    <row r="162" spans="2:19" s="322" customFormat="1" ht="19.149999999999999" customHeight="1">
      <c r="B162" s="366" t="s">
        <v>81</v>
      </c>
      <c r="C162" s="367">
        <v>10162371.85</v>
      </c>
      <c r="D162" s="368">
        <v>0.53639678236243782</v>
      </c>
      <c r="E162" s="367">
        <v>8783252.3300000001</v>
      </c>
      <c r="F162" s="368">
        <v>0.46360321763756218</v>
      </c>
      <c r="G162" s="369">
        <v>18945624.18</v>
      </c>
      <c r="H162" s="370">
        <v>2.6924391870043678</v>
      </c>
      <c r="I162" s="370">
        <v>3.0677232230077465</v>
      </c>
      <c r="J162" s="371">
        <v>2.8660816937818225</v>
      </c>
      <c r="N162" s="323"/>
      <c r="O162" s="323"/>
    </row>
    <row r="163" spans="2:19" s="322" customFormat="1" ht="19.149999999999999" customHeight="1">
      <c r="B163" s="18" t="s">
        <v>82</v>
      </c>
      <c r="C163" s="367">
        <v>10197695.435000001</v>
      </c>
      <c r="D163" s="368">
        <v>0.53603905081951031</v>
      </c>
      <c r="E163" s="367">
        <v>8826469.7250000015</v>
      </c>
      <c r="F163" s="368">
        <v>0.46396094918048952</v>
      </c>
      <c r="G163" s="369">
        <v>19024165.160000004</v>
      </c>
      <c r="H163" s="370">
        <v>2.9427740801139208</v>
      </c>
      <c r="I163" s="370">
        <v>3.1850297555339893</v>
      </c>
      <c r="J163" s="371">
        <v>3.0550296469801879</v>
      </c>
      <c r="N163" s="323"/>
      <c r="O163" s="323"/>
      <c r="P163" s="372"/>
      <c r="R163" s="373"/>
    </row>
    <row r="164" spans="2:19" s="325" customFormat="1" ht="19.149999999999999" customHeight="1">
      <c r="B164" s="374">
        <v>2019</v>
      </c>
      <c r="C164" s="367"/>
      <c r="D164" s="368"/>
      <c r="E164" s="367"/>
      <c r="F164" s="368"/>
      <c r="G164" s="369"/>
      <c r="H164" s="370"/>
      <c r="I164" s="370"/>
      <c r="J164" s="371"/>
      <c r="N164" s="326"/>
      <c r="O164" s="323"/>
    </row>
    <row r="165" spans="2:19" s="328" customFormat="1" ht="19.149999999999999" customHeight="1">
      <c r="B165" s="354" t="s">
        <v>9</v>
      </c>
      <c r="C165" s="375">
        <v>10101751</v>
      </c>
      <c r="D165" s="376">
        <v>0.53677614188184608</v>
      </c>
      <c r="E165" s="375">
        <v>8717548.5399999991</v>
      </c>
      <c r="F165" s="376">
        <v>0.46322385811815392</v>
      </c>
      <c r="G165" s="377">
        <v>18819299.539999999</v>
      </c>
      <c r="H165" s="378">
        <v>2.8513023870493868</v>
      </c>
      <c r="I165" s="378">
        <v>3.0403346836395997</v>
      </c>
      <c r="J165" s="379">
        <v>2.9387803553318861</v>
      </c>
      <c r="N165" s="323"/>
      <c r="O165" s="323"/>
      <c r="P165" s="380"/>
      <c r="Q165" s="380"/>
      <c r="R165" s="380"/>
    </row>
    <row r="166" spans="2:19" s="328" customFormat="1" ht="19.149999999999999" customHeight="1">
      <c r="B166" s="354" t="s">
        <v>10</v>
      </c>
      <c r="C166" s="355">
        <v>10138164.824999999</v>
      </c>
      <c r="D166" s="356">
        <v>0.53673822205807975</v>
      </c>
      <c r="E166" s="355">
        <v>8750307.0749999993</v>
      </c>
      <c r="F166" s="356">
        <v>0.46326177794192025</v>
      </c>
      <c r="G166" s="357">
        <v>18888471.899999999</v>
      </c>
      <c r="H166" s="358">
        <v>2.7796425589367004</v>
      </c>
      <c r="I166" s="358">
        <v>2.9504477587285436</v>
      </c>
      <c r="J166" s="359">
        <v>2.8586995619825188</v>
      </c>
      <c r="N166" s="323"/>
      <c r="O166" s="323"/>
      <c r="P166" s="380"/>
      <c r="Q166" s="380"/>
      <c r="R166" s="380"/>
      <c r="S166" s="380"/>
    </row>
    <row r="167" spans="2:19" s="328" customFormat="1" ht="19.149999999999999" customHeight="1">
      <c r="B167" s="354" t="s">
        <v>67</v>
      </c>
      <c r="C167" s="355">
        <v>10208558</v>
      </c>
      <c r="D167" s="356">
        <v>0.53606309143126174</v>
      </c>
      <c r="E167" s="355">
        <v>8835017.5850000009</v>
      </c>
      <c r="F167" s="356">
        <v>0.4639369085687382</v>
      </c>
      <c r="G167" s="357">
        <v>19043575.585000001</v>
      </c>
      <c r="H167" s="358">
        <v>2.9098417805076764</v>
      </c>
      <c r="I167" s="358">
        <v>2.9460389776989331</v>
      </c>
      <c r="J167" s="359">
        <v>2.9266318304535446</v>
      </c>
      <c r="N167" s="323"/>
      <c r="O167" s="323"/>
      <c r="P167" s="380"/>
      <c r="Q167" s="380"/>
      <c r="R167" s="380"/>
    </row>
    <row r="168" spans="2:19" s="328" customFormat="1" ht="19.149999999999999" customHeight="1">
      <c r="B168" s="354" t="s">
        <v>68</v>
      </c>
      <c r="C168" s="355">
        <v>10291029</v>
      </c>
      <c r="D168" s="356">
        <v>0.53514483118299738</v>
      </c>
      <c r="E168" s="355">
        <v>8939333.3250000011</v>
      </c>
      <c r="F168" s="356">
        <v>0.46485516881700251</v>
      </c>
      <c r="G168" s="357">
        <v>19230362.325000003</v>
      </c>
      <c r="H168" s="358">
        <v>2.771354474707735</v>
      </c>
      <c r="I168" s="358">
        <v>3.1666844677861121</v>
      </c>
      <c r="J168" s="359">
        <v>2.9547481424306028</v>
      </c>
      <c r="N168" s="323"/>
      <c r="O168" s="323"/>
      <c r="P168" s="380"/>
      <c r="Q168" s="380"/>
      <c r="R168" s="380"/>
      <c r="S168" s="380"/>
    </row>
    <row r="169" spans="2:19" s="328" customFormat="1" ht="19.149999999999999" customHeight="1">
      <c r="B169" s="354" t="s">
        <v>69</v>
      </c>
      <c r="C169" s="355">
        <v>10398364</v>
      </c>
      <c r="D169" s="356">
        <v>0.53483714109208635</v>
      </c>
      <c r="E169" s="355">
        <v>9043748.75</v>
      </c>
      <c r="F169" s="356">
        <v>0.4651628589079137</v>
      </c>
      <c r="G169" s="357">
        <v>19442112.75</v>
      </c>
      <c r="H169" s="358">
        <v>2.5215342550462196</v>
      </c>
      <c r="I169" s="358">
        <v>3.0855329584154561</v>
      </c>
      <c r="J169" s="359">
        <v>2.7831158570039918</v>
      </c>
      <c r="N169" s="323"/>
      <c r="O169" s="323"/>
      <c r="R169" s="380"/>
    </row>
    <row r="170" spans="2:19" s="328" customFormat="1" ht="19.149999999999999" customHeight="1">
      <c r="B170" s="360" t="s">
        <v>70</v>
      </c>
      <c r="C170" s="361">
        <v>10466860.875</v>
      </c>
      <c r="D170" s="362">
        <v>0.53627540010201613</v>
      </c>
      <c r="E170" s="361">
        <v>9050836.3249999993</v>
      </c>
      <c r="F170" s="362">
        <v>0.46372459989798387</v>
      </c>
      <c r="G170" s="363">
        <v>19517697.199999999</v>
      </c>
      <c r="H170" s="364">
        <v>2.3367539270002311</v>
      </c>
      <c r="I170" s="364">
        <v>3.0949206995937431</v>
      </c>
      <c r="J170" s="365">
        <v>2.6869432005393463</v>
      </c>
      <c r="N170" s="323"/>
      <c r="O170" s="323"/>
      <c r="P170" s="380"/>
      <c r="Q170" s="380"/>
      <c r="R170" s="380"/>
    </row>
    <row r="171" spans="2:19" s="328" customFormat="1" ht="19.149999999999999" customHeight="1">
      <c r="B171" s="366" t="s">
        <v>71</v>
      </c>
      <c r="C171" s="367">
        <v>10526287.074999999</v>
      </c>
      <c r="D171" s="368">
        <v>0.53889179950442878</v>
      </c>
      <c r="E171" s="367">
        <v>9006923.6449999996</v>
      </c>
      <c r="F171" s="368">
        <v>0.46110820049557116</v>
      </c>
      <c r="G171" s="369">
        <v>19533210.719999999</v>
      </c>
      <c r="H171" s="370">
        <v>2.16925021996704</v>
      </c>
      <c r="I171" s="370">
        <v>3.053857978248061</v>
      </c>
      <c r="J171" s="371">
        <v>2.5752557448104767</v>
      </c>
      <c r="N171" s="322"/>
      <c r="O171" s="323"/>
    </row>
    <row r="172" spans="2:19" s="322" customFormat="1" ht="19.149999999999999" customHeight="1">
      <c r="B172" s="366" t="s">
        <v>72</v>
      </c>
      <c r="C172" s="367">
        <v>10406494.465</v>
      </c>
      <c r="D172" s="368">
        <v>0.53863209898669584</v>
      </c>
      <c r="E172" s="367">
        <v>8913732.6150000002</v>
      </c>
      <c r="F172" s="368">
        <v>0.46136790101330427</v>
      </c>
      <c r="G172" s="369">
        <v>19320227.079999998</v>
      </c>
      <c r="H172" s="370">
        <v>2.0976084756885172</v>
      </c>
      <c r="I172" s="370">
        <v>3.0832281724306796</v>
      </c>
      <c r="J172" s="371">
        <v>2.5499894789034556</v>
      </c>
      <c r="O172" s="323"/>
    </row>
    <row r="173" spans="2:19" s="322" customFormat="1" ht="19.149999999999999" customHeight="1">
      <c r="B173" s="366" t="s">
        <v>79</v>
      </c>
      <c r="C173" s="367">
        <v>10371416.33</v>
      </c>
      <c r="D173" s="368">
        <v>0.53672690647950794</v>
      </c>
      <c r="E173" s="367">
        <v>8952035.1400000006</v>
      </c>
      <c r="F173" s="368">
        <v>0.46327309352049212</v>
      </c>
      <c r="G173" s="369">
        <v>19323451.469999999</v>
      </c>
      <c r="H173" s="370">
        <v>2.0368436552704168</v>
      </c>
      <c r="I173" s="370">
        <v>2.9167218532715822</v>
      </c>
      <c r="J173" s="371">
        <v>2.4425896470204407</v>
      </c>
      <c r="O173" s="323"/>
    </row>
    <row r="174" spans="2:19" s="322" customFormat="1" ht="19.149999999999999" customHeight="1">
      <c r="B174" s="366" t="s">
        <v>80</v>
      </c>
      <c r="C174" s="367">
        <v>10380008.66</v>
      </c>
      <c r="D174" s="368">
        <v>0.53422607294113</v>
      </c>
      <c r="E174" s="367">
        <v>9049983.9700000007</v>
      </c>
      <c r="F174" s="368">
        <v>0.46577392705886989</v>
      </c>
      <c r="G174" s="369">
        <v>19429992.630000003</v>
      </c>
      <c r="H174" s="370">
        <v>1.8281362709207514</v>
      </c>
      <c r="I174" s="370">
        <v>2.8475284258685036</v>
      </c>
      <c r="J174" s="371">
        <v>2.3004167603675114</v>
      </c>
      <c r="O174" s="323"/>
    </row>
    <row r="175" spans="2:19" s="322" customFormat="1" ht="19.149999999999999" customHeight="1">
      <c r="B175" s="366" t="s">
        <v>81</v>
      </c>
      <c r="C175" s="367">
        <v>10347567.475</v>
      </c>
      <c r="D175" s="368">
        <v>0.53401622463085641</v>
      </c>
      <c r="E175" s="367">
        <v>9029310.9749999996</v>
      </c>
      <c r="F175" s="368">
        <v>0.46598377536914365</v>
      </c>
      <c r="G175" s="369">
        <v>19376878.449999999</v>
      </c>
      <c r="H175" s="370">
        <v>1.8223661536258362</v>
      </c>
      <c r="I175" s="370">
        <v>2.8014525343825483</v>
      </c>
      <c r="J175" s="371">
        <v>2.2762737500897572</v>
      </c>
      <c r="N175" s="381"/>
      <c r="O175" s="323"/>
    </row>
    <row r="176" spans="2:19" s="322" customFormat="1" ht="19.149999999999999" customHeight="1">
      <c r="B176" s="18" t="s">
        <v>82</v>
      </c>
      <c r="C176" s="367">
        <v>10348493.08</v>
      </c>
      <c r="D176" s="368">
        <v>0.53319282348699881</v>
      </c>
      <c r="E176" s="367">
        <v>9060044.7400000002</v>
      </c>
      <c r="F176" s="368">
        <v>0.46680717651300124</v>
      </c>
      <c r="G176" s="369">
        <v>19408537.82</v>
      </c>
      <c r="H176" s="370">
        <v>1.4787423880344477</v>
      </c>
      <c r="I176" s="370">
        <v>2.6463016616759489</v>
      </c>
      <c r="J176" s="371">
        <v>2.020444296857633</v>
      </c>
      <c r="N176" s="372"/>
      <c r="O176" s="323"/>
      <c r="P176" s="372"/>
      <c r="R176" s="373"/>
    </row>
    <row r="177" spans="1:19" s="325" customFormat="1" ht="19.149999999999999" customHeight="1">
      <c r="B177" s="382">
        <v>2020</v>
      </c>
      <c r="C177" s="367"/>
      <c r="D177" s="368"/>
      <c r="E177" s="367"/>
      <c r="F177" s="368"/>
      <c r="G177" s="369"/>
      <c r="H177" s="370"/>
      <c r="I177" s="370"/>
      <c r="J177" s="371"/>
      <c r="N177" s="326"/>
      <c r="O177" s="323"/>
    </row>
    <row r="178" spans="1:19" s="328" customFormat="1" ht="19.149999999999999" customHeight="1">
      <c r="B178" s="18" t="s">
        <v>9</v>
      </c>
      <c r="C178" s="375">
        <v>10226275.16</v>
      </c>
      <c r="D178" s="376">
        <v>0.53360528806165186</v>
      </c>
      <c r="E178" s="375">
        <v>8938218.5</v>
      </c>
      <c r="F178" s="376">
        <v>0.46639471193834819</v>
      </c>
      <c r="G178" s="377">
        <v>19164493.66</v>
      </c>
      <c r="H178" s="378">
        <v>1.2326987667781566</v>
      </c>
      <c r="I178" s="378">
        <v>2.5313304421244993</v>
      </c>
      <c r="J178" s="379">
        <v>1.8342559417065445</v>
      </c>
      <c r="N178" s="323"/>
      <c r="O178" s="323"/>
      <c r="P178" s="380"/>
      <c r="Q178" s="380"/>
      <c r="R178" s="380"/>
    </row>
    <row r="179" spans="1:19" s="328" customFormat="1" ht="19.149999999999999" customHeight="1">
      <c r="B179" s="354" t="s">
        <v>10</v>
      </c>
      <c r="C179" s="355">
        <v>10271464.699999999</v>
      </c>
      <c r="D179" s="356">
        <v>0.53357623572575741</v>
      </c>
      <c r="E179" s="355">
        <v>8978764.25</v>
      </c>
      <c r="F179" s="356">
        <v>0.46642376427424259</v>
      </c>
      <c r="G179" s="357">
        <v>19250228.949999999</v>
      </c>
      <c r="H179" s="358">
        <v>1.3148323912755018</v>
      </c>
      <c r="I179" s="358">
        <v>2.610847517028418</v>
      </c>
      <c r="J179" s="359">
        <v>1.9152266626714294</v>
      </c>
      <c r="N179" s="323"/>
      <c r="O179" s="323"/>
      <c r="P179" s="380"/>
      <c r="Q179" s="380"/>
      <c r="R179" s="380"/>
      <c r="S179" s="380"/>
    </row>
    <row r="180" spans="1:19" s="328" customFormat="1" ht="19.149999999999999" customHeight="1">
      <c r="B180" s="354" t="s">
        <v>67</v>
      </c>
      <c r="C180" s="355">
        <v>10122615.909090912</v>
      </c>
      <c r="D180" s="356">
        <v>0.53257978355934743</v>
      </c>
      <c r="E180" s="355">
        <v>8884143.6818181742</v>
      </c>
      <c r="F180" s="356">
        <v>0.46742021644065257</v>
      </c>
      <c r="G180" s="357">
        <v>19006759.590909086</v>
      </c>
      <c r="H180" s="358">
        <v>-0.84186317900224594</v>
      </c>
      <c r="I180" s="358">
        <v>0.55603847242566928</v>
      </c>
      <c r="J180" s="359">
        <v>-0.19332500835564304</v>
      </c>
      <c r="N180" s="323"/>
      <c r="O180" s="323"/>
      <c r="P180" s="380"/>
      <c r="Q180" s="380"/>
      <c r="R180" s="380"/>
    </row>
    <row r="181" spans="1:19" s="328" customFormat="1" ht="19.149999999999999" customHeight="1">
      <c r="B181" s="354" t="s">
        <v>68</v>
      </c>
      <c r="C181" s="355">
        <v>9800877.2500000093</v>
      </c>
      <c r="D181" s="356">
        <v>0.53096344152005626</v>
      </c>
      <c r="E181" s="355">
        <v>8657789.5499999989</v>
      </c>
      <c r="F181" s="356">
        <v>0.46903655847994369</v>
      </c>
      <c r="G181" s="357">
        <v>18458666.800000008</v>
      </c>
      <c r="H181" s="358">
        <v>-4.7629032043344779</v>
      </c>
      <c r="I181" s="358">
        <v>-3.1494940927264565</v>
      </c>
      <c r="J181" s="359">
        <v>-4.0129016393870387</v>
      </c>
      <c r="N181" s="323"/>
      <c r="O181" s="323"/>
      <c r="P181" s="380"/>
      <c r="Q181" s="380"/>
      <c r="R181" s="380"/>
      <c r="S181" s="380"/>
    </row>
    <row r="182" spans="1:19" s="328" customFormat="1" ht="19.149999999999999" customHeight="1">
      <c r="B182" s="354" t="s">
        <v>69</v>
      </c>
      <c r="C182" s="355">
        <v>9901987.2000000086</v>
      </c>
      <c r="D182" s="356">
        <v>0.53362354185205008</v>
      </c>
      <c r="E182" s="355">
        <v>8654141.6499999892</v>
      </c>
      <c r="F182" s="356">
        <v>0.46637645814794987</v>
      </c>
      <c r="G182" s="357">
        <v>18556128.849999998</v>
      </c>
      <c r="H182" s="358">
        <v>-4.7736047709042566</v>
      </c>
      <c r="I182" s="358">
        <v>-4.3080265802387601</v>
      </c>
      <c r="J182" s="359">
        <v>-4.5570350886891191</v>
      </c>
      <c r="N182" s="323"/>
      <c r="O182" s="323"/>
      <c r="R182" s="380"/>
    </row>
    <row r="183" spans="1:19" s="328" customFormat="1" ht="19.149999999999999" customHeight="1">
      <c r="B183" s="360" t="s">
        <v>70</v>
      </c>
      <c r="C183" s="319">
        <v>9995414.8650000002</v>
      </c>
      <c r="D183" s="315">
        <v>0.53668568372336789</v>
      </c>
      <c r="E183" s="319">
        <v>8628921.8149999995</v>
      </c>
      <c r="F183" s="315">
        <v>0.46331431627663205</v>
      </c>
      <c r="G183" s="306">
        <v>18624336.68</v>
      </c>
      <c r="H183" s="320">
        <v>-4.5041776673084826</v>
      </c>
      <c r="I183" s="320">
        <v>-4.661607997866426</v>
      </c>
      <c r="J183" s="321">
        <v>-4.5771819843582762</v>
      </c>
      <c r="N183" s="323"/>
      <c r="O183" s="323"/>
      <c r="P183" s="380"/>
      <c r="Q183" s="380"/>
      <c r="R183" s="380"/>
    </row>
    <row r="184" spans="1:19" s="328" customFormat="1" ht="19.149999999999999" customHeight="1">
      <c r="B184" s="18" t="s">
        <v>71</v>
      </c>
      <c r="C184" s="367"/>
      <c r="D184" s="368"/>
      <c r="E184" s="367"/>
      <c r="F184" s="368"/>
      <c r="G184" s="369"/>
      <c r="H184" s="370"/>
      <c r="I184" s="370"/>
      <c r="J184" s="371"/>
      <c r="N184" s="322"/>
      <c r="O184" s="323"/>
    </row>
    <row r="185" spans="1:19" s="322" customFormat="1" ht="19.149999999999999" customHeight="1">
      <c r="B185" s="18" t="s">
        <v>72</v>
      </c>
      <c r="C185" s="367"/>
      <c r="D185" s="368"/>
      <c r="E185" s="367"/>
      <c r="F185" s="368"/>
      <c r="G185" s="369"/>
      <c r="H185" s="370"/>
      <c r="I185" s="370"/>
      <c r="J185" s="371"/>
      <c r="O185" s="323"/>
    </row>
    <row r="186" spans="1:19" s="322" customFormat="1" ht="19.149999999999999" customHeight="1">
      <c r="B186" s="18" t="s">
        <v>79</v>
      </c>
      <c r="C186" s="367"/>
      <c r="D186" s="368"/>
      <c r="E186" s="367"/>
      <c r="F186" s="368"/>
      <c r="G186" s="369"/>
      <c r="H186" s="370"/>
      <c r="I186" s="370"/>
      <c r="J186" s="371"/>
      <c r="O186" s="323"/>
    </row>
    <row r="187" spans="1:19" s="322" customFormat="1" ht="19.149999999999999" customHeight="1">
      <c r="B187" s="18" t="s">
        <v>80</v>
      </c>
      <c r="C187" s="367"/>
      <c r="D187" s="368"/>
      <c r="E187" s="367"/>
      <c r="F187" s="368"/>
      <c r="G187" s="369"/>
      <c r="H187" s="370"/>
      <c r="I187" s="370"/>
      <c r="J187" s="371"/>
      <c r="O187" s="323"/>
    </row>
    <row r="188" spans="1:19" s="322" customFormat="1" ht="19.149999999999999" customHeight="1">
      <c r="B188" s="18" t="s">
        <v>81</v>
      </c>
      <c r="C188" s="367"/>
      <c r="D188" s="368"/>
      <c r="E188" s="367"/>
      <c r="F188" s="368"/>
      <c r="G188" s="369"/>
      <c r="H188" s="370"/>
      <c r="I188" s="370"/>
      <c r="J188" s="371"/>
      <c r="N188" s="381"/>
      <c r="O188" s="323"/>
    </row>
    <row r="189" spans="1:19" s="322" customFormat="1" ht="19.149999999999999" customHeight="1">
      <c r="B189" s="18" t="s">
        <v>82</v>
      </c>
      <c r="C189" s="367"/>
      <c r="D189" s="368"/>
      <c r="E189" s="367"/>
      <c r="F189" s="368"/>
      <c r="G189" s="369"/>
      <c r="H189" s="370"/>
      <c r="I189" s="370"/>
      <c r="J189" s="371"/>
      <c r="N189" s="372"/>
      <c r="O189" s="323"/>
      <c r="P189" s="372"/>
      <c r="R189" s="373"/>
    </row>
    <row r="190" spans="1:19" ht="18" customHeight="1">
      <c r="A190" s="637"/>
      <c r="B190" s="889"/>
      <c r="C190" s="890"/>
      <c r="D190" s="891"/>
      <c r="E190" s="890"/>
      <c r="F190" s="891"/>
      <c r="G190" s="890"/>
      <c r="H190" s="890"/>
      <c r="I190" s="892"/>
      <c r="J190" s="891"/>
      <c r="K190" s="637"/>
    </row>
    <row r="191" spans="1:19" ht="35.25" customHeight="1">
      <c r="A191" s="637"/>
      <c r="B191" s="593"/>
      <c r="C191" s="593"/>
      <c r="D191" s="593"/>
      <c r="E191" s="893"/>
      <c r="F191" s="894"/>
      <c r="G191" s="893"/>
      <c r="H191" s="895"/>
      <c r="I191" s="896"/>
      <c r="J191" s="593"/>
      <c r="K191" s="637"/>
      <c r="R191" s="386"/>
    </row>
    <row r="192" spans="1:19" ht="24.2" customHeight="1">
      <c r="A192" s="637"/>
      <c r="B192" s="897"/>
      <c r="C192" s="897"/>
      <c r="D192" s="1190"/>
      <c r="E192" s="1191"/>
      <c r="F192" s="1186"/>
      <c r="G192" s="1187"/>
      <c r="H192" s="1187"/>
      <c r="I192" s="1187"/>
      <c r="J192" s="1187"/>
      <c r="K192" s="637"/>
    </row>
    <row r="193" spans="1:18" ht="15.75" customHeight="1">
      <c r="A193" s="637"/>
      <c r="B193" s="894"/>
      <c r="C193" s="894"/>
      <c r="D193" s="593"/>
      <c r="E193" s="593"/>
      <c r="F193" s="1187"/>
      <c r="G193" s="1187"/>
      <c r="H193" s="1187"/>
      <c r="I193" s="1187"/>
      <c r="J193" s="1187"/>
      <c r="K193" s="637"/>
      <c r="R193" s="14"/>
    </row>
    <row r="194" spans="1:18" ht="23.85" customHeight="1">
      <c r="A194" s="637"/>
      <c r="B194" s="898"/>
      <c r="C194" s="899"/>
      <c r="D194" s="899"/>
      <c r="E194" s="899"/>
      <c r="F194" s="894"/>
      <c r="G194" s="900"/>
      <c r="H194" s="593"/>
      <c r="I194" s="593"/>
      <c r="J194" s="593"/>
      <c r="K194" s="637"/>
    </row>
    <row r="195" spans="1:18" ht="20.100000000000001" customHeight="1">
      <c r="A195" s="637"/>
      <c r="B195" s="898"/>
      <c r="C195" s="898"/>
      <c r="D195" s="898"/>
      <c r="E195" s="898"/>
      <c r="F195" s="898"/>
      <c r="G195" s="898"/>
      <c r="H195" s="898"/>
      <c r="I195" s="898"/>
      <c r="J195" s="898"/>
      <c r="K195" s="637"/>
    </row>
    <row r="196" spans="1:18">
      <c r="A196" s="637"/>
      <c r="B196" s="898"/>
      <c r="C196" s="898"/>
      <c r="D196" s="898"/>
      <c r="E196" s="898"/>
      <c r="F196" s="898"/>
      <c r="G196" s="898"/>
      <c r="H196" s="898"/>
      <c r="I196" s="898"/>
      <c r="J196" s="898"/>
      <c r="K196" s="637"/>
    </row>
    <row r="197" spans="1:18">
      <c r="A197" s="637"/>
      <c r="B197" s="907"/>
      <c r="C197" s="907"/>
      <c r="D197" s="907"/>
      <c r="E197" s="907"/>
      <c r="F197" s="898"/>
      <c r="G197" s="898"/>
      <c r="H197" s="898"/>
      <c r="I197" s="898"/>
      <c r="J197" s="898"/>
      <c r="K197" s="637"/>
    </row>
    <row r="198" spans="1:18" ht="31.15" customHeight="1">
      <c r="A198" s="637"/>
      <c r="B198" s="595"/>
      <c r="C198" s="909"/>
      <c r="D198" s="595"/>
      <c r="E198" s="905"/>
      <c r="F198" s="894"/>
      <c r="G198" s="901"/>
      <c r="H198" s="902"/>
      <c r="I198" s="902"/>
      <c r="J198" s="593"/>
      <c r="K198" s="637"/>
    </row>
    <row r="199" spans="1:18" ht="15.75" customHeight="1">
      <c r="A199" s="637"/>
      <c r="B199" s="906"/>
      <c r="C199" s="906"/>
      <c r="D199" s="906"/>
      <c r="E199" s="905"/>
      <c r="F199" s="894"/>
      <c r="G199" s="901"/>
      <c r="H199" s="902"/>
      <c r="I199" s="593"/>
      <c r="J199" s="593"/>
      <c r="K199" s="637"/>
    </row>
    <row r="200" spans="1:18" ht="18.95" customHeight="1">
      <c r="A200" s="637"/>
      <c r="B200" s="905"/>
      <c r="C200" s="905"/>
      <c r="D200" s="905"/>
      <c r="E200" s="905"/>
      <c r="F200" s="894"/>
      <c r="G200" s="901"/>
      <c r="H200" s="902"/>
      <c r="I200" s="895"/>
      <c r="J200" s="593"/>
      <c r="K200" s="637"/>
    </row>
    <row r="201" spans="1:18" ht="31.5">
      <c r="A201" s="637"/>
      <c r="B201" s="905"/>
      <c r="C201" s="905"/>
      <c r="D201" s="595"/>
      <c r="E201" s="905"/>
      <c r="F201" s="894"/>
      <c r="G201" s="901"/>
      <c r="H201" s="902"/>
      <c r="I201" s="903"/>
      <c r="J201" s="593"/>
      <c r="K201" s="637"/>
    </row>
    <row r="202" spans="1:18">
      <c r="A202" s="637"/>
      <c r="B202" s="905"/>
      <c r="C202" s="891"/>
      <c r="D202" s="891"/>
      <c r="E202" s="905"/>
      <c r="F202" s="593"/>
      <c r="G202" s="900"/>
      <c r="H202" s="593"/>
      <c r="I202" s="593"/>
      <c r="J202" s="593"/>
      <c r="K202" s="637"/>
    </row>
    <row r="203" spans="1:18">
      <c r="A203" s="637"/>
      <c r="B203" s="905"/>
      <c r="C203" s="891"/>
      <c r="D203" s="891"/>
      <c r="E203" s="905"/>
      <c r="F203" s="593"/>
      <c r="G203" s="900"/>
      <c r="H203" s="593"/>
      <c r="I203" s="593"/>
      <c r="J203" s="593"/>
      <c r="K203" s="637"/>
    </row>
    <row r="204" spans="1:18">
      <c r="A204" s="637"/>
      <c r="B204" s="905"/>
      <c r="C204" s="905"/>
      <c r="D204" s="905"/>
      <c r="E204" s="905"/>
      <c r="F204" s="593"/>
      <c r="G204" s="900"/>
      <c r="H204" s="593"/>
      <c r="I204" s="593"/>
      <c r="J204" s="593"/>
      <c r="K204" s="637"/>
    </row>
    <row r="205" spans="1:18">
      <c r="B205" s="911"/>
      <c r="C205" s="912"/>
      <c r="D205" s="912"/>
      <c r="E205" s="912"/>
    </row>
    <row r="206" spans="1:18">
      <c r="B206" s="911"/>
      <c r="C206" s="912"/>
      <c r="D206" s="912"/>
      <c r="E206" s="912"/>
    </row>
    <row r="207" spans="1:18">
      <c r="D207" s="389"/>
    </row>
    <row r="212" spans="5:8">
      <c r="E212" s="390"/>
      <c r="F212" s="390"/>
    </row>
    <row r="213" spans="5:8">
      <c r="E213" s="385"/>
      <c r="F213" s="385"/>
    </row>
    <row r="214" spans="5:8" ht="33" customHeight="1">
      <c r="E214" s="388"/>
      <c r="F214" s="388"/>
    </row>
    <row r="215" spans="5:8" ht="36" customHeight="1">
      <c r="E215" s="388"/>
      <c r="F215" s="388"/>
      <c r="G215" s="388"/>
      <c r="H215" s="388"/>
    </row>
    <row r="233" spans="3:8">
      <c r="C233" s="391"/>
    </row>
    <row r="234" spans="3:8">
      <c r="C234" s="391"/>
    </row>
    <row r="235" spans="3:8">
      <c r="C235" s="391"/>
    </row>
    <row r="236" spans="3:8">
      <c r="C236" s="391"/>
    </row>
    <row r="237" spans="3:8">
      <c r="C237" s="391"/>
    </row>
    <row r="238" spans="3:8">
      <c r="C238" s="391"/>
      <c r="D238" s="385"/>
      <c r="E238" s="385"/>
      <c r="G238" s="392"/>
      <c r="H238" s="385"/>
    </row>
    <row r="239" spans="3:8">
      <c r="C239" s="391"/>
      <c r="D239" s="385"/>
      <c r="E239" s="385"/>
      <c r="G239" s="392"/>
      <c r="H239" s="385"/>
    </row>
    <row r="240" spans="3:8">
      <c r="C240" s="391"/>
      <c r="D240" s="385"/>
      <c r="E240" s="385"/>
      <c r="G240" s="392"/>
      <c r="H240" s="385"/>
    </row>
    <row r="241" spans="3:8">
      <c r="C241" s="393"/>
      <c r="D241" s="385"/>
      <c r="E241" s="385"/>
      <c r="G241" s="392"/>
      <c r="H241" s="385"/>
    </row>
    <row r="242" spans="3:8">
      <c r="E242" s="385"/>
      <c r="G242" s="394"/>
      <c r="H242" s="385"/>
    </row>
    <row r="326" spans="1:14">
      <c r="A326" s="904"/>
      <c r="B326" s="595"/>
      <c r="C326" s="595"/>
      <c r="D326" s="595"/>
      <c r="E326" s="595"/>
      <c r="F326" s="595"/>
      <c r="G326" s="908"/>
      <c r="H326" s="595"/>
      <c r="I326" s="595"/>
      <c r="J326" s="595"/>
      <c r="K326" s="904"/>
      <c r="L326" s="904"/>
      <c r="M326" s="904"/>
      <c r="N326" s="904"/>
    </row>
    <row r="327" spans="1:14">
      <c r="A327" s="904"/>
      <c r="B327" s="595"/>
      <c r="C327" s="595"/>
      <c r="D327" s="595"/>
      <c r="E327" s="595"/>
      <c r="F327" s="595"/>
      <c r="G327" s="908"/>
      <c r="H327" s="595"/>
      <c r="I327" s="595"/>
      <c r="J327" s="595"/>
      <c r="K327" s="904"/>
      <c r="L327" s="904"/>
      <c r="M327" s="904"/>
      <c r="N327" s="904"/>
    </row>
    <row r="328" spans="1:14">
      <c r="A328" s="904"/>
      <c r="B328" s="595"/>
      <c r="C328" s="595"/>
      <c r="D328" s="595"/>
      <c r="E328" s="595"/>
      <c r="F328" s="595"/>
      <c r="G328" s="908"/>
      <c r="H328" s="595"/>
      <c r="I328" s="595"/>
      <c r="J328" s="595"/>
      <c r="K328" s="904"/>
      <c r="L328" s="904"/>
      <c r="M328" s="904"/>
      <c r="N328" s="904"/>
    </row>
    <row r="329" spans="1:14">
      <c r="A329" s="904"/>
      <c r="B329" s="595"/>
      <c r="C329" s="595"/>
      <c r="D329" s="595"/>
      <c r="E329" s="595"/>
      <c r="F329" s="595"/>
      <c r="G329" s="908"/>
      <c r="H329" s="595"/>
      <c r="I329" s="595"/>
      <c r="J329" s="595"/>
      <c r="K329" s="904"/>
      <c r="L329" s="904"/>
      <c r="M329" s="904"/>
      <c r="N329" s="904"/>
    </row>
    <row r="330" spans="1:14">
      <c r="A330" s="904"/>
      <c r="B330" s="595"/>
      <c r="C330" s="595"/>
      <c r="D330" s="595"/>
      <c r="E330" s="595"/>
      <c r="F330" s="595"/>
      <c r="G330" s="908"/>
      <c r="H330" s="595"/>
      <c r="I330" s="595"/>
      <c r="J330" s="595"/>
      <c r="K330" s="904"/>
      <c r="L330" s="904"/>
      <c r="M330" s="904"/>
      <c r="N330" s="904"/>
    </row>
    <row r="331" spans="1:14">
      <c r="A331" s="904"/>
      <c r="B331" s="595"/>
      <c r="C331" s="595"/>
      <c r="D331" s="595"/>
      <c r="E331" s="595"/>
      <c r="F331" s="595"/>
      <c r="G331" s="908"/>
      <c r="H331" s="595"/>
      <c r="I331" s="595"/>
      <c r="J331" s="595"/>
      <c r="K331" s="904"/>
      <c r="L331" s="904"/>
      <c r="M331" s="904"/>
      <c r="N331" s="904"/>
    </row>
    <row r="332" spans="1:14">
      <c r="A332" s="904"/>
      <c r="B332" s="595"/>
      <c r="C332" s="595"/>
      <c r="D332" s="595"/>
      <c r="E332" s="595"/>
      <c r="F332" s="595"/>
      <c r="G332" s="908"/>
      <c r="H332" s="595"/>
      <c r="I332" s="595"/>
      <c r="J332" s="595"/>
      <c r="K332" s="904"/>
      <c r="L332" s="904"/>
      <c r="M332" s="904"/>
      <c r="N332" s="904"/>
    </row>
    <row r="333" spans="1:14">
      <c r="A333" s="904"/>
      <c r="B333" s="595"/>
      <c r="C333" s="595"/>
      <c r="D333" s="595"/>
      <c r="E333" s="595"/>
      <c r="F333" s="595"/>
      <c r="G333" s="908"/>
      <c r="H333" s="595"/>
      <c r="I333" s="595"/>
      <c r="J333" s="595"/>
      <c r="K333" s="904"/>
      <c r="L333" s="904"/>
      <c r="M333" s="904"/>
      <c r="N333" s="904"/>
    </row>
    <row r="334" spans="1:14">
      <c r="A334" s="904"/>
      <c r="B334" s="595"/>
      <c r="C334" s="595"/>
      <c r="D334" s="595"/>
      <c r="E334" s="595"/>
      <c r="F334" s="595"/>
      <c r="G334" s="908"/>
      <c r="H334" s="595"/>
      <c r="I334" s="595"/>
      <c r="J334" s="595"/>
      <c r="K334" s="904"/>
      <c r="L334" s="904"/>
      <c r="M334" s="904"/>
      <c r="N334" s="904"/>
    </row>
    <row r="335" spans="1:14">
      <c r="A335" s="904"/>
      <c r="B335" s="595"/>
      <c r="C335" s="595"/>
      <c r="D335" s="595"/>
      <c r="E335" s="595"/>
      <c r="F335" s="595"/>
      <c r="G335" s="908"/>
      <c r="H335" s="595"/>
      <c r="I335" s="595"/>
      <c r="J335" s="595"/>
      <c r="K335" s="904"/>
      <c r="L335" s="904"/>
      <c r="M335" s="904"/>
      <c r="N335" s="904"/>
    </row>
    <row r="336" spans="1:14">
      <c r="A336" s="904"/>
      <c r="B336" s="595"/>
      <c r="C336" s="595"/>
      <c r="D336" s="595"/>
      <c r="E336" s="595"/>
      <c r="F336" s="595"/>
      <c r="G336" s="908"/>
      <c r="H336" s="595"/>
      <c r="I336" s="595"/>
      <c r="J336" s="595"/>
      <c r="K336" s="904"/>
      <c r="L336" s="904"/>
      <c r="M336" s="904"/>
      <c r="N336" s="904"/>
    </row>
    <row r="337" spans="1:14">
      <c r="A337" s="904"/>
      <c r="B337" s="595"/>
      <c r="C337" s="595"/>
      <c r="D337" s="595"/>
      <c r="E337" s="595"/>
      <c r="F337" s="595"/>
      <c r="G337" s="908"/>
      <c r="H337" s="595"/>
      <c r="I337" s="595"/>
      <c r="J337" s="595"/>
      <c r="K337" s="904"/>
      <c r="L337" s="904"/>
      <c r="M337" s="904"/>
      <c r="N337" s="904"/>
    </row>
    <row r="338" spans="1:14">
      <c r="A338" s="904"/>
      <c r="B338" s="595"/>
      <c r="C338" s="595"/>
      <c r="D338" s="595"/>
      <c r="E338" s="595"/>
      <c r="F338" s="595"/>
      <c r="G338" s="908"/>
      <c r="H338" s="595"/>
      <c r="I338" s="595"/>
      <c r="J338" s="595"/>
      <c r="K338" s="904"/>
      <c r="L338" s="904"/>
      <c r="M338" s="904"/>
      <c r="N338" s="904"/>
    </row>
    <row r="339" spans="1:14">
      <c r="A339" s="904"/>
      <c r="B339" s="595"/>
      <c r="C339" s="595"/>
      <c r="D339" s="595"/>
      <c r="E339" s="595"/>
      <c r="F339" s="595"/>
      <c r="G339" s="908"/>
      <c r="H339" s="595"/>
      <c r="I339" s="595"/>
      <c r="J339" s="595"/>
      <c r="K339" s="904"/>
      <c r="L339" s="904"/>
      <c r="M339" s="904"/>
      <c r="N339" s="904"/>
    </row>
    <row r="340" spans="1:14">
      <c r="A340" s="904"/>
      <c r="B340" s="595"/>
      <c r="C340" s="595"/>
      <c r="D340" s="595"/>
      <c r="E340" s="595"/>
      <c r="F340" s="595"/>
      <c r="G340" s="908"/>
      <c r="H340" s="595"/>
      <c r="I340" s="595"/>
      <c r="J340" s="595"/>
      <c r="K340" s="904"/>
      <c r="L340" s="904"/>
      <c r="M340" s="904"/>
      <c r="N340" s="904"/>
    </row>
    <row r="341" spans="1:14">
      <c r="A341" s="904"/>
      <c r="B341" s="595"/>
      <c r="C341" s="595"/>
      <c r="D341" s="595"/>
      <c r="E341" s="595"/>
      <c r="F341" s="595"/>
      <c r="G341" s="908"/>
      <c r="H341" s="595"/>
      <c r="I341" s="595"/>
      <c r="J341" s="595"/>
      <c r="K341" s="904"/>
      <c r="L341" s="904"/>
      <c r="M341" s="904"/>
      <c r="N341" s="904"/>
    </row>
    <row r="342" spans="1:14">
      <c r="A342" s="904"/>
      <c r="B342" s="595"/>
      <c r="C342" s="595"/>
      <c r="D342" s="595"/>
      <c r="E342" s="595"/>
      <c r="F342" s="595"/>
      <c r="G342" s="908"/>
      <c r="H342" s="595"/>
      <c r="I342" s="595"/>
      <c r="J342" s="595"/>
      <c r="K342" s="904"/>
      <c r="L342" s="904"/>
      <c r="M342" s="904"/>
      <c r="N342" s="904"/>
    </row>
    <row r="343" spans="1:14">
      <c r="A343" s="904"/>
      <c r="B343" s="595"/>
      <c r="C343" s="595"/>
      <c r="D343" s="595"/>
      <c r="E343" s="595"/>
      <c r="F343" s="595"/>
      <c r="G343" s="908"/>
      <c r="H343" s="595"/>
      <c r="I343" s="595"/>
      <c r="J343" s="595"/>
      <c r="K343" s="904"/>
      <c r="L343" s="904"/>
      <c r="M343" s="904"/>
      <c r="N343" s="904"/>
    </row>
    <row r="344" spans="1:14">
      <c r="A344" s="904"/>
      <c r="B344" s="595"/>
      <c r="C344" s="595"/>
      <c r="D344" s="595"/>
      <c r="E344" s="595"/>
      <c r="F344" s="595"/>
      <c r="G344" s="908"/>
      <c r="H344" s="595"/>
      <c r="I344" s="595"/>
      <c r="J344" s="595"/>
      <c r="K344" s="904"/>
      <c r="L344" s="904"/>
      <c r="M344" s="904"/>
      <c r="N344" s="904"/>
    </row>
    <row r="345" spans="1:14">
      <c r="A345" s="904"/>
      <c r="B345" s="595"/>
      <c r="C345" s="595"/>
      <c r="D345" s="595"/>
      <c r="E345" s="595"/>
      <c r="F345" s="595"/>
      <c r="G345" s="908"/>
      <c r="H345" s="595"/>
      <c r="I345" s="595"/>
      <c r="J345" s="595"/>
      <c r="K345" s="904"/>
      <c r="L345" s="904"/>
      <c r="M345" s="904"/>
      <c r="N345" s="904"/>
    </row>
    <row r="346" spans="1:14">
      <c r="A346" s="904"/>
      <c r="B346" s="595"/>
      <c r="C346" s="595"/>
      <c r="D346" s="595"/>
      <c r="E346" s="595"/>
      <c r="F346" s="595"/>
      <c r="G346" s="908"/>
      <c r="H346" s="595"/>
      <c r="I346" s="595"/>
      <c r="J346" s="595"/>
      <c r="K346" s="904"/>
      <c r="L346" s="904"/>
      <c r="M346" s="904"/>
      <c r="N346" s="904"/>
    </row>
    <row r="347" spans="1:14">
      <c r="A347" s="904"/>
      <c r="B347" s="595"/>
      <c r="C347" s="595"/>
      <c r="D347" s="595"/>
      <c r="E347" s="595"/>
      <c r="F347" s="595"/>
      <c r="G347" s="908"/>
      <c r="H347" s="595"/>
      <c r="I347" s="595"/>
      <c r="J347" s="595"/>
      <c r="K347" s="904"/>
      <c r="L347" s="904"/>
      <c r="M347" s="904"/>
      <c r="N347" s="904"/>
    </row>
    <row r="348" spans="1:14">
      <c r="A348" s="904"/>
      <c r="B348" s="595"/>
      <c r="C348" s="595"/>
      <c r="D348" s="595"/>
      <c r="E348" s="595"/>
      <c r="F348" s="595"/>
      <c r="G348" s="908"/>
      <c r="H348" s="595"/>
      <c r="I348" s="595"/>
      <c r="J348" s="595"/>
      <c r="K348" s="904"/>
      <c r="L348" s="904"/>
      <c r="M348" s="904"/>
      <c r="N348" s="904"/>
    </row>
    <row r="349" spans="1:14">
      <c r="A349" s="904"/>
      <c r="B349" s="595"/>
      <c r="C349" s="595"/>
      <c r="D349" s="595"/>
      <c r="E349" s="595"/>
      <c r="F349" s="595"/>
      <c r="G349" s="908"/>
      <c r="H349" s="595"/>
      <c r="I349" s="595"/>
      <c r="J349" s="595"/>
      <c r="K349" s="904"/>
      <c r="L349" s="904"/>
      <c r="M349" s="904"/>
      <c r="N349" s="904"/>
    </row>
    <row r="350" spans="1:14">
      <c r="A350" s="904"/>
      <c r="B350" s="595"/>
      <c r="C350" s="595"/>
      <c r="D350" s="595"/>
      <c r="E350" s="595"/>
      <c r="F350" s="595"/>
      <c r="G350" s="908"/>
      <c r="H350" s="595"/>
      <c r="I350" s="595"/>
      <c r="J350" s="595"/>
      <c r="K350" s="904"/>
      <c r="L350" s="904"/>
      <c r="M350" s="904"/>
      <c r="N350" s="904"/>
    </row>
    <row r="351" spans="1:14" ht="15">
      <c r="A351" s="904"/>
      <c r="B351" s="595"/>
      <c r="C351" s="595"/>
      <c r="D351" s="913"/>
      <c r="E351" s="913"/>
      <c r="F351" s="595"/>
      <c r="G351" s="908"/>
      <c r="H351" s="595"/>
      <c r="I351" s="595"/>
      <c r="J351" s="595"/>
      <c r="K351" s="904"/>
      <c r="L351" s="904"/>
      <c r="M351" s="904"/>
      <c r="N351" s="904"/>
    </row>
    <row r="352" spans="1:14" ht="15">
      <c r="A352" s="904"/>
      <c r="B352" s="595"/>
      <c r="C352" s="914"/>
      <c r="D352" s="915"/>
      <c r="E352" s="915"/>
      <c r="F352" s="595"/>
      <c r="G352" s="908"/>
      <c r="H352" s="595"/>
      <c r="I352" s="595"/>
      <c r="J352" s="595"/>
      <c r="K352" s="904"/>
      <c r="L352" s="904"/>
      <c r="M352" s="904"/>
      <c r="N352" s="904"/>
    </row>
    <row r="353" spans="1:14" ht="15">
      <c r="A353" s="904"/>
      <c r="B353" s="595"/>
      <c r="C353" s="914"/>
      <c r="D353" s="915"/>
      <c r="E353" s="915"/>
      <c r="F353" s="595"/>
      <c r="G353" s="908"/>
      <c r="H353" s="595"/>
      <c r="I353" s="595"/>
      <c r="J353" s="595"/>
      <c r="K353" s="904"/>
      <c r="L353" s="904"/>
      <c r="M353" s="904"/>
      <c r="N353" s="904"/>
    </row>
    <row r="354" spans="1:14" ht="15">
      <c r="A354" s="904"/>
      <c r="B354" s="595"/>
      <c r="C354" s="914"/>
      <c r="D354" s="915"/>
      <c r="E354" s="915"/>
      <c r="F354" s="595"/>
      <c r="G354" s="908"/>
      <c r="H354" s="595"/>
      <c r="I354" s="595"/>
      <c r="J354" s="595"/>
      <c r="K354" s="904"/>
      <c r="L354" s="904"/>
      <c r="M354" s="904"/>
      <c r="N354" s="904"/>
    </row>
    <row r="355" spans="1:14" ht="15">
      <c r="A355" s="904"/>
      <c r="B355" s="595"/>
      <c r="C355" s="914"/>
      <c r="D355" s="915"/>
      <c r="E355" s="915"/>
      <c r="F355" s="595"/>
      <c r="G355" s="908"/>
      <c r="H355" s="595"/>
      <c r="I355" s="595"/>
      <c r="J355" s="595"/>
      <c r="K355" s="904"/>
      <c r="L355" s="904"/>
      <c r="M355" s="904"/>
      <c r="N355" s="904"/>
    </row>
    <row r="356" spans="1:14" ht="15">
      <c r="A356" s="904"/>
      <c r="B356" s="595"/>
      <c r="C356" s="914"/>
      <c r="D356" s="915"/>
      <c r="E356" s="915"/>
      <c r="F356" s="595"/>
      <c r="G356" s="908"/>
      <c r="H356" s="595"/>
      <c r="I356" s="595"/>
      <c r="J356" s="595"/>
      <c r="K356" s="904"/>
      <c r="L356" s="904"/>
      <c r="M356" s="904"/>
      <c r="N356" s="904"/>
    </row>
    <row r="357" spans="1:14" ht="15">
      <c r="A357" s="904"/>
      <c r="B357" s="595"/>
      <c r="C357" s="914"/>
      <c r="D357" s="915"/>
      <c r="E357" s="915"/>
      <c r="F357" s="595"/>
      <c r="G357" s="908"/>
      <c r="H357" s="595"/>
      <c r="I357" s="595"/>
      <c r="J357" s="595"/>
      <c r="K357" s="904"/>
      <c r="L357" s="904"/>
      <c r="M357" s="904"/>
      <c r="N357" s="904"/>
    </row>
    <row r="358" spans="1:14" ht="15">
      <c r="A358" s="904"/>
      <c r="B358" s="595"/>
      <c r="C358" s="914"/>
      <c r="D358" s="915"/>
      <c r="E358" s="915"/>
      <c r="F358" s="595"/>
      <c r="G358" s="908"/>
      <c r="H358" s="595"/>
      <c r="I358" s="595"/>
      <c r="J358" s="595"/>
      <c r="K358" s="904"/>
      <c r="L358" s="904"/>
      <c r="M358" s="904"/>
      <c r="N358" s="904"/>
    </row>
    <row r="359" spans="1:14" ht="15">
      <c r="A359" s="904"/>
      <c r="B359" s="595"/>
      <c r="C359" s="914"/>
      <c r="D359" s="915"/>
      <c r="E359" s="915"/>
      <c r="F359" s="595"/>
      <c r="G359" s="908"/>
      <c r="H359" s="595"/>
      <c r="I359" s="595"/>
      <c r="J359" s="595"/>
      <c r="K359" s="904"/>
      <c r="L359" s="904"/>
      <c r="M359" s="904"/>
      <c r="N359" s="904"/>
    </row>
    <row r="360" spans="1:14" ht="15">
      <c r="A360" s="904"/>
      <c r="B360" s="595"/>
      <c r="C360" s="914"/>
      <c r="D360" s="915"/>
      <c r="E360" s="915"/>
      <c r="F360" s="595"/>
      <c r="G360" s="908"/>
      <c r="H360" s="595"/>
      <c r="I360" s="595"/>
      <c r="J360" s="595"/>
      <c r="K360" s="904"/>
      <c r="L360" s="904"/>
      <c r="M360" s="904"/>
      <c r="N360" s="904"/>
    </row>
    <row r="361" spans="1:14" ht="15">
      <c r="A361" s="904"/>
      <c r="B361" s="595"/>
      <c r="C361" s="914"/>
      <c r="D361" s="915"/>
      <c r="E361" s="915"/>
      <c r="F361" s="595"/>
      <c r="G361" s="908"/>
      <c r="H361" s="595"/>
      <c r="I361" s="595"/>
      <c r="J361" s="595"/>
      <c r="K361" s="904"/>
      <c r="L361" s="904"/>
      <c r="M361" s="904"/>
      <c r="N361" s="904"/>
    </row>
    <row r="362" spans="1:14" ht="15">
      <c r="A362" s="904"/>
      <c r="B362" s="595"/>
      <c r="C362" s="914"/>
      <c r="D362" s="915"/>
      <c r="E362" s="915"/>
      <c r="F362" s="595"/>
      <c r="G362" s="908"/>
      <c r="H362" s="595"/>
      <c r="I362" s="595"/>
      <c r="J362" s="595"/>
      <c r="K362" s="904"/>
      <c r="L362" s="904"/>
      <c r="M362" s="904"/>
      <c r="N362" s="904"/>
    </row>
    <row r="363" spans="1:14" ht="15">
      <c r="A363" s="904"/>
      <c r="B363" s="595"/>
      <c r="C363" s="914"/>
      <c r="D363" s="915"/>
      <c r="E363" s="915"/>
      <c r="F363" s="595"/>
      <c r="G363" s="908"/>
      <c r="H363" s="595"/>
      <c r="I363" s="595"/>
      <c r="J363" s="595"/>
      <c r="K363" s="904"/>
      <c r="L363" s="904"/>
      <c r="M363" s="904"/>
      <c r="N363" s="904"/>
    </row>
    <row r="364" spans="1:14" ht="15">
      <c r="A364" s="904"/>
      <c r="B364" s="595"/>
      <c r="C364" s="914"/>
      <c r="D364" s="915"/>
      <c r="E364" s="915"/>
      <c r="F364" s="595"/>
      <c r="G364" s="908"/>
      <c r="H364" s="595"/>
      <c r="I364" s="595"/>
      <c r="J364" s="595"/>
      <c r="K364" s="904"/>
      <c r="L364" s="904"/>
      <c r="M364" s="904"/>
      <c r="N364" s="904"/>
    </row>
    <row r="365" spans="1:14" ht="15">
      <c r="A365" s="904"/>
      <c r="B365" s="595"/>
      <c r="C365" s="914"/>
      <c r="D365" s="915"/>
      <c r="E365" s="915"/>
      <c r="F365" s="595"/>
      <c r="G365" s="908"/>
      <c r="H365" s="595"/>
      <c r="I365" s="595"/>
      <c r="J365" s="595"/>
      <c r="K365" s="904"/>
      <c r="L365" s="904"/>
      <c r="M365" s="904"/>
      <c r="N365" s="904"/>
    </row>
    <row r="366" spans="1:14" ht="15">
      <c r="A366" s="904"/>
      <c r="B366" s="595"/>
      <c r="C366" s="914"/>
      <c r="D366" s="915"/>
      <c r="E366" s="915"/>
      <c r="F366" s="595"/>
      <c r="G366" s="908"/>
      <c r="H366" s="595"/>
      <c r="I366" s="595"/>
      <c r="J366" s="595"/>
      <c r="K366" s="904"/>
      <c r="L366" s="904"/>
      <c r="M366" s="904"/>
      <c r="N366" s="904"/>
    </row>
    <row r="367" spans="1:14" ht="15">
      <c r="A367" s="904"/>
      <c r="B367" s="595"/>
      <c r="C367" s="914"/>
      <c r="D367" s="915"/>
      <c r="E367" s="915"/>
      <c r="F367" s="595"/>
      <c r="G367" s="908"/>
      <c r="H367" s="595"/>
      <c r="I367" s="595"/>
      <c r="J367" s="595"/>
      <c r="K367" s="904"/>
      <c r="L367" s="904"/>
      <c r="M367" s="904"/>
      <c r="N367" s="904"/>
    </row>
    <row r="368" spans="1:14" ht="15">
      <c r="A368" s="904"/>
      <c r="B368" s="595"/>
      <c r="C368" s="914"/>
      <c r="D368" s="915"/>
      <c r="E368" s="915"/>
      <c r="F368" s="595"/>
      <c r="G368" s="908"/>
      <c r="H368" s="595"/>
      <c r="I368" s="595"/>
      <c r="J368" s="595"/>
      <c r="K368" s="904"/>
      <c r="L368" s="904"/>
      <c r="M368" s="904"/>
      <c r="N368" s="904"/>
    </row>
    <row r="369" spans="1:14" ht="15">
      <c r="A369" s="904"/>
      <c r="B369" s="595"/>
      <c r="C369" s="914"/>
      <c r="D369" s="915"/>
      <c r="E369" s="915"/>
      <c r="F369" s="595"/>
      <c r="G369" s="908"/>
      <c r="H369" s="595"/>
      <c r="I369" s="595"/>
      <c r="J369" s="595"/>
      <c r="K369" s="904"/>
      <c r="L369" s="904"/>
      <c r="M369" s="904"/>
      <c r="N369" s="904"/>
    </row>
    <row r="370" spans="1:14" ht="15">
      <c r="A370" s="904"/>
      <c r="B370" s="595"/>
      <c r="C370" s="914"/>
      <c r="D370" s="915"/>
      <c r="E370" s="915"/>
      <c r="F370" s="595"/>
      <c r="G370" s="908"/>
      <c r="H370" s="595"/>
      <c r="I370" s="595"/>
      <c r="J370" s="595"/>
      <c r="K370" s="904"/>
      <c r="L370" s="904"/>
      <c r="M370" s="904"/>
      <c r="N370" s="904"/>
    </row>
    <row r="371" spans="1:14" ht="15">
      <c r="A371" s="904"/>
      <c r="B371" s="595"/>
      <c r="C371" s="914"/>
      <c r="D371" s="915"/>
      <c r="E371" s="915"/>
      <c r="F371" s="595"/>
      <c r="G371" s="908"/>
      <c r="H371" s="595"/>
      <c r="I371" s="595"/>
      <c r="J371" s="595"/>
      <c r="K371" s="904"/>
      <c r="L371" s="904"/>
      <c r="M371" s="904"/>
      <c r="N371" s="904"/>
    </row>
    <row r="372" spans="1:14" ht="15">
      <c r="A372" s="904"/>
      <c r="B372" s="595"/>
      <c r="C372" s="914"/>
      <c r="D372" s="915"/>
      <c r="E372" s="915"/>
      <c r="F372" s="595"/>
      <c r="G372" s="908"/>
      <c r="H372" s="595"/>
      <c r="I372" s="595"/>
      <c r="J372" s="595"/>
      <c r="K372" s="904"/>
      <c r="L372" s="904"/>
      <c r="M372" s="904"/>
      <c r="N372" s="904"/>
    </row>
    <row r="373" spans="1:14" ht="15">
      <c r="A373" s="904"/>
      <c r="B373" s="595"/>
      <c r="C373" s="914"/>
      <c r="D373" s="915"/>
      <c r="E373" s="915"/>
      <c r="F373" s="595"/>
      <c r="G373" s="908"/>
      <c r="H373" s="595"/>
      <c r="I373" s="595"/>
      <c r="J373" s="595"/>
      <c r="K373" s="904"/>
      <c r="L373" s="904"/>
      <c r="M373" s="904"/>
      <c r="N373" s="904"/>
    </row>
    <row r="374" spans="1:14" ht="15">
      <c r="A374" s="904"/>
      <c r="B374" s="595"/>
      <c r="C374" s="914"/>
      <c r="D374" s="915"/>
      <c r="E374" s="915"/>
      <c r="F374" s="595"/>
      <c r="G374" s="908"/>
      <c r="H374" s="595"/>
      <c r="I374" s="595"/>
      <c r="J374" s="595"/>
      <c r="K374" s="904"/>
      <c r="L374" s="904"/>
      <c r="M374" s="904"/>
      <c r="N374" s="904"/>
    </row>
    <row r="375" spans="1:14" ht="15">
      <c r="A375" s="904"/>
      <c r="B375" s="595"/>
      <c r="C375" s="914"/>
      <c r="D375" s="915"/>
      <c r="E375" s="915"/>
      <c r="F375" s="595"/>
      <c r="G375" s="908"/>
      <c r="H375" s="595"/>
      <c r="I375" s="595"/>
      <c r="J375" s="595"/>
      <c r="K375" s="904"/>
      <c r="L375" s="904"/>
      <c r="M375" s="904"/>
      <c r="N375" s="904"/>
    </row>
    <row r="376" spans="1:14" ht="15">
      <c r="A376" s="904"/>
      <c r="B376" s="595"/>
      <c r="C376" s="914"/>
      <c r="D376" s="916"/>
      <c r="E376" s="916"/>
      <c r="F376" s="595"/>
      <c r="G376" s="908"/>
      <c r="H376" s="595"/>
      <c r="I376" s="595"/>
      <c r="J376" s="595"/>
      <c r="K376" s="904"/>
      <c r="L376" s="904"/>
      <c r="M376" s="904"/>
      <c r="N376" s="904"/>
    </row>
    <row r="377" spans="1:14">
      <c r="A377" s="904"/>
      <c r="B377" s="595"/>
      <c r="C377" s="595"/>
      <c r="D377" s="595"/>
      <c r="E377" s="595"/>
      <c r="F377" s="595"/>
      <c r="G377" s="908"/>
      <c r="H377" s="595"/>
      <c r="I377" s="595"/>
      <c r="J377" s="595"/>
      <c r="K377" s="904"/>
      <c r="L377" s="904"/>
      <c r="M377" s="904"/>
      <c r="N377" s="904"/>
    </row>
    <row r="378" spans="1:14">
      <c r="A378" s="904"/>
      <c r="B378" s="595"/>
      <c r="C378" s="595"/>
      <c r="D378" s="595"/>
      <c r="E378" s="595"/>
      <c r="F378" s="595"/>
      <c r="G378" s="908"/>
      <c r="H378" s="595"/>
      <c r="I378" s="595"/>
      <c r="J378" s="595"/>
      <c r="K378" s="904"/>
      <c r="L378" s="904"/>
      <c r="M378" s="904"/>
      <c r="N378" s="904"/>
    </row>
    <row r="379" spans="1:14">
      <c r="A379" s="904"/>
      <c r="B379" s="595"/>
      <c r="C379" s="595"/>
      <c r="D379" s="595"/>
      <c r="E379" s="595"/>
      <c r="F379" s="595"/>
      <c r="G379" s="908"/>
      <c r="H379" s="595"/>
      <c r="I379" s="595"/>
      <c r="J379" s="595"/>
      <c r="K379" s="904"/>
      <c r="L379" s="904"/>
      <c r="M379" s="904"/>
      <c r="N379" s="904"/>
    </row>
    <row r="380" spans="1:14">
      <c r="A380" s="904"/>
      <c r="B380" s="595"/>
      <c r="C380" s="595"/>
      <c r="D380" s="595"/>
      <c r="E380" s="595"/>
      <c r="F380" s="595"/>
      <c r="G380" s="908"/>
      <c r="H380" s="595"/>
      <c r="I380" s="595"/>
      <c r="J380" s="595"/>
      <c r="K380" s="904"/>
      <c r="L380" s="904"/>
      <c r="M380" s="904"/>
      <c r="N380" s="904"/>
    </row>
    <row r="381" spans="1:14">
      <c r="A381" s="904"/>
      <c r="B381" s="595"/>
      <c r="C381" s="595"/>
      <c r="D381" s="595"/>
      <c r="E381" s="595"/>
      <c r="F381" s="595"/>
      <c r="G381" s="908"/>
      <c r="H381" s="595"/>
      <c r="I381" s="595"/>
      <c r="J381" s="595"/>
      <c r="K381" s="904"/>
      <c r="L381" s="904"/>
      <c r="M381" s="904"/>
      <c r="N381" s="904"/>
    </row>
    <row r="382" spans="1:14">
      <c r="A382" s="904"/>
      <c r="B382" s="595"/>
      <c r="C382" s="595"/>
      <c r="D382" s="595"/>
      <c r="E382" s="595"/>
      <c r="F382" s="595"/>
      <c r="G382" s="908"/>
      <c r="H382" s="595"/>
      <c r="I382" s="595"/>
      <c r="J382" s="595"/>
      <c r="K382" s="904"/>
      <c r="L382" s="904"/>
      <c r="M382" s="904"/>
      <c r="N382" s="904"/>
    </row>
    <row r="383" spans="1:14">
      <c r="A383" s="904"/>
      <c r="B383" s="595"/>
      <c r="C383" s="595"/>
      <c r="D383" s="595"/>
      <c r="E383" s="595"/>
      <c r="F383" s="595"/>
      <c r="G383" s="908"/>
      <c r="H383" s="595"/>
      <c r="I383" s="595"/>
      <c r="J383" s="595"/>
      <c r="K383" s="904"/>
      <c r="L383" s="904"/>
      <c r="M383" s="904"/>
      <c r="N383" s="904"/>
    </row>
    <row r="384" spans="1:14">
      <c r="A384" s="904"/>
      <c r="B384" s="595"/>
      <c r="C384" s="595"/>
      <c r="D384" s="595"/>
      <c r="E384" s="595"/>
      <c r="F384" s="595"/>
      <c r="G384" s="908"/>
      <c r="H384" s="595"/>
      <c r="I384" s="595"/>
      <c r="J384" s="595"/>
      <c r="K384" s="904"/>
      <c r="L384" s="904"/>
      <c r="M384" s="904"/>
      <c r="N384" s="904"/>
    </row>
    <row r="385" spans="1:14">
      <c r="A385" s="904"/>
      <c r="B385" s="595"/>
      <c r="C385" s="595"/>
      <c r="D385" s="595"/>
      <c r="E385" s="595"/>
      <c r="F385" s="595"/>
      <c r="G385" s="908"/>
      <c r="H385" s="595"/>
      <c r="I385" s="595"/>
      <c r="J385" s="595"/>
      <c r="K385" s="904"/>
      <c r="L385" s="904"/>
      <c r="M385" s="904"/>
      <c r="N385" s="904"/>
    </row>
    <row r="386" spans="1:14">
      <c r="A386" s="904"/>
      <c r="B386" s="595"/>
      <c r="C386" s="595"/>
      <c r="D386" s="595"/>
      <c r="E386" s="595"/>
      <c r="F386" s="595"/>
      <c r="G386" s="908"/>
      <c r="H386" s="595"/>
      <c r="I386" s="595"/>
      <c r="J386" s="595"/>
      <c r="K386" s="904"/>
      <c r="L386" s="904"/>
      <c r="M386" s="904"/>
      <c r="N386" s="904"/>
    </row>
    <row r="387" spans="1:14">
      <c r="A387" s="904"/>
      <c r="B387" s="595"/>
      <c r="C387" s="595"/>
      <c r="D387" s="917"/>
      <c r="E387" s="910"/>
      <c r="F387" s="595"/>
      <c r="G387" s="908"/>
      <c r="H387" s="595"/>
      <c r="I387" s="595"/>
      <c r="J387" s="595"/>
      <c r="K387" s="904"/>
      <c r="L387" s="904"/>
      <c r="M387" s="904"/>
      <c r="N387" s="904"/>
    </row>
    <row r="388" spans="1:14">
      <c r="A388" s="904"/>
      <c r="B388" s="595"/>
      <c r="C388" s="595"/>
      <c r="D388" s="917"/>
      <c r="E388" s="910"/>
      <c r="F388" s="595"/>
      <c r="G388" s="908"/>
      <c r="H388" s="595"/>
      <c r="I388" s="595"/>
      <c r="J388" s="595"/>
      <c r="K388" s="904"/>
      <c r="L388" s="904"/>
      <c r="M388" s="904"/>
      <c r="N388" s="904"/>
    </row>
    <row r="389" spans="1:14">
      <c r="A389" s="904"/>
      <c r="B389" s="595"/>
      <c r="C389" s="595"/>
      <c r="D389" s="917"/>
      <c r="E389" s="910"/>
      <c r="F389" s="595"/>
      <c r="G389" s="908"/>
      <c r="H389" s="595"/>
      <c r="I389" s="595"/>
      <c r="J389" s="595"/>
      <c r="K389" s="904"/>
      <c r="L389" s="904"/>
      <c r="M389" s="904"/>
      <c r="N389" s="904"/>
    </row>
    <row r="390" spans="1:14">
      <c r="A390" s="904"/>
      <c r="B390" s="595"/>
      <c r="C390" s="595"/>
      <c r="D390" s="917"/>
      <c r="E390" s="910"/>
      <c r="F390" s="595"/>
      <c r="G390" s="908"/>
      <c r="H390" s="595"/>
      <c r="I390" s="595"/>
      <c r="J390" s="595"/>
      <c r="K390" s="904"/>
      <c r="L390" s="904"/>
      <c r="M390" s="904"/>
      <c r="N390" s="904"/>
    </row>
    <row r="391" spans="1:14">
      <c r="A391" s="904"/>
      <c r="B391" s="595"/>
      <c r="C391" s="595"/>
      <c r="D391" s="917"/>
      <c r="E391" s="910"/>
      <c r="F391" s="595"/>
      <c r="G391" s="908"/>
      <c r="H391" s="595"/>
      <c r="I391" s="595"/>
      <c r="J391" s="595"/>
      <c r="K391" s="904"/>
      <c r="L391" s="904"/>
      <c r="M391" s="904"/>
      <c r="N391" s="904"/>
    </row>
    <row r="392" spans="1:14">
      <c r="A392" s="904"/>
      <c r="B392" s="595"/>
      <c r="C392" s="595"/>
      <c r="D392" s="917"/>
      <c r="E392" s="910"/>
      <c r="F392" s="595"/>
      <c r="G392" s="908"/>
      <c r="H392" s="595"/>
      <c r="I392" s="595"/>
      <c r="J392" s="595"/>
      <c r="K392" s="904"/>
      <c r="L392" s="904"/>
      <c r="M392" s="904"/>
      <c r="N392" s="904"/>
    </row>
    <row r="393" spans="1:14">
      <c r="D393" s="395"/>
      <c r="E393" s="387"/>
    </row>
    <row r="394" spans="1:14">
      <c r="D394" s="395"/>
      <c r="E394" s="387"/>
    </row>
    <row r="395" spans="1:14">
      <c r="D395" s="395"/>
      <c r="E395" s="387"/>
    </row>
    <row r="396" spans="1:14">
      <c r="D396" s="395"/>
      <c r="E396" s="387"/>
    </row>
    <row r="397" spans="1:14">
      <c r="D397" s="395"/>
      <c r="E397" s="387"/>
    </row>
    <row r="398" spans="1:14">
      <c r="D398" s="395"/>
      <c r="E398" s="387"/>
    </row>
    <row r="399" spans="1:14">
      <c r="D399" s="395"/>
      <c r="E399" s="387"/>
    </row>
    <row r="400" spans="1:14">
      <c r="D400" s="395"/>
    </row>
    <row r="401" spans="4:4">
      <c r="D401" s="395"/>
    </row>
  </sheetData>
  <mergeCells count="5">
    <mergeCell ref="G6:G7"/>
    <mergeCell ref="B3:J3"/>
    <mergeCell ref="F192:J193"/>
    <mergeCell ref="B6:B7"/>
    <mergeCell ref="D192:E192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7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2"/>
  <sheetViews>
    <sheetView showGridLines="0" showRowColHeaders="0" topLeftCell="A3" zoomScaleNormal="100" zoomScaleSheetLayoutView="74" workbookViewId="0">
      <pane ySplit="4" topLeftCell="A25" activePane="bottomLeft" state="frozen"/>
      <selection activeCell="C11" sqref="C11"/>
      <selection pane="bottomLeft" activeCell="C11" sqref="C11"/>
    </sheetView>
  </sheetViews>
  <sheetFormatPr baseColWidth="10" defaultColWidth="11.5703125" defaultRowHeight="12.75"/>
  <cols>
    <col min="1" max="1" width="2.7109375" style="2" customWidth="1"/>
    <col min="2" max="2" width="12.42578125" style="70" customWidth="1"/>
    <col min="3" max="3" width="12.85546875" style="247" customWidth="1"/>
    <col min="4" max="8" width="11.85546875" style="247" customWidth="1"/>
    <col min="9" max="9" width="12.42578125" style="247" customWidth="1"/>
    <col min="10" max="16384" width="11.5703125" style="70"/>
  </cols>
  <sheetData>
    <row r="1" spans="1:9" hidden="1"/>
    <row r="2" spans="1:9" ht="21.2" hidden="1" customHeight="1"/>
    <row r="3" spans="1:9" s="441" customFormat="1" ht="21" customHeight="1">
      <c r="A3" s="2"/>
      <c r="B3" s="1192" t="s">
        <v>252</v>
      </c>
      <c r="C3" s="1192"/>
      <c r="D3" s="1192"/>
      <c r="E3" s="1192"/>
      <c r="F3" s="1192"/>
      <c r="G3" s="1192"/>
      <c r="H3" s="1192"/>
      <c r="I3" s="1192"/>
    </row>
    <row r="4" spans="1:9" ht="1.5" customHeight="1"/>
    <row r="5" spans="1:9" s="442" customFormat="1" ht="6.95" customHeight="1">
      <c r="A5" s="2"/>
      <c r="B5" s="70"/>
      <c r="C5" s="247"/>
      <c r="D5" s="247"/>
      <c r="E5" s="247"/>
      <c r="F5" s="247"/>
      <c r="G5" s="247"/>
      <c r="H5" s="247"/>
      <c r="I5" s="247"/>
    </row>
    <row r="6" spans="1:9" s="259" customFormat="1" ht="26.25" customHeight="1">
      <c r="A6" s="2"/>
      <c r="B6" s="443"/>
      <c r="C6" s="444" t="s">
        <v>0</v>
      </c>
      <c r="D6" s="444" t="s">
        <v>1</v>
      </c>
      <c r="E6" s="444" t="s">
        <v>2</v>
      </c>
      <c r="F6" s="444" t="s">
        <v>3</v>
      </c>
      <c r="G6" s="444" t="s">
        <v>4</v>
      </c>
      <c r="H6" s="444" t="s">
        <v>5</v>
      </c>
      <c r="I6" s="444" t="s">
        <v>6</v>
      </c>
    </row>
    <row r="7" spans="1:9" s="446" customFormat="1" ht="40.700000000000003" customHeight="1">
      <c r="A7" s="295"/>
      <c r="B7" s="1106" t="s">
        <v>88</v>
      </c>
      <c r="C7" s="445"/>
      <c r="D7" s="445"/>
      <c r="E7" s="445"/>
      <c r="F7" s="445"/>
      <c r="G7" s="445"/>
      <c r="H7" s="445"/>
      <c r="I7" s="445"/>
    </row>
    <row r="8" spans="1:9" s="449" customFormat="1" ht="20.100000000000001" customHeight="1">
      <c r="A8" s="2"/>
      <c r="B8" s="921">
        <v>2001</v>
      </c>
      <c r="C8" s="922">
        <v>11700935.1</v>
      </c>
      <c r="D8" s="922">
        <v>2606309.14</v>
      </c>
      <c r="E8" s="922">
        <v>1126020.68</v>
      </c>
      <c r="F8" s="922">
        <v>78427.69</v>
      </c>
      <c r="G8" s="922">
        <v>16620.63</v>
      </c>
      <c r="H8" s="922">
        <v>155970.95000000001</v>
      </c>
      <c r="I8" s="923">
        <v>15684284.189999999</v>
      </c>
    </row>
    <row r="9" spans="1:9" s="449" customFormat="1" ht="20.100000000000001" customHeight="1">
      <c r="A9" s="2"/>
      <c r="B9" s="921">
        <v>2002</v>
      </c>
      <c r="C9" s="922">
        <v>11610265.789999999</v>
      </c>
      <c r="D9" s="922">
        <v>2540105.2000000002</v>
      </c>
      <c r="E9" s="922">
        <v>1073062.33</v>
      </c>
      <c r="F9" s="922">
        <v>73316.09</v>
      </c>
      <c r="G9" s="922">
        <v>14263.32</v>
      </c>
      <c r="H9" s="922">
        <v>168015.35999999999</v>
      </c>
      <c r="I9" s="923">
        <v>15479028.1</v>
      </c>
    </row>
    <row r="10" spans="1:9" s="449" customFormat="1" ht="20.100000000000001" customHeight="1">
      <c r="A10" s="2"/>
      <c r="B10" s="921">
        <v>2003</v>
      </c>
      <c r="C10" s="922">
        <v>12551211.73</v>
      </c>
      <c r="D10" s="922">
        <v>2730963.96</v>
      </c>
      <c r="E10" s="922">
        <v>1134980.3500000001</v>
      </c>
      <c r="F10" s="922">
        <v>76239.16</v>
      </c>
      <c r="G10" s="922">
        <v>13496.3</v>
      </c>
      <c r="H10" s="922">
        <v>185258.39</v>
      </c>
      <c r="I10" s="923">
        <v>16692149.880000001</v>
      </c>
    </row>
    <row r="11" spans="1:9" s="449" customFormat="1" ht="20.100000000000001" customHeight="1">
      <c r="A11" s="2"/>
      <c r="B11" s="921">
        <v>2004</v>
      </c>
      <c r="C11" s="922">
        <v>12958483.92</v>
      </c>
      <c r="D11" s="922">
        <v>2837998.1</v>
      </c>
      <c r="E11" s="922">
        <v>1088275.83</v>
      </c>
      <c r="F11" s="922">
        <v>75053.84</v>
      </c>
      <c r="G11" s="922">
        <v>12030.77</v>
      </c>
      <c r="H11" s="922">
        <v>181208.4</v>
      </c>
      <c r="I11" s="923">
        <v>17153050.859999999</v>
      </c>
    </row>
    <row r="12" spans="1:9" s="449" customFormat="1" ht="20.100000000000001" customHeight="1">
      <c r="A12" s="2"/>
      <c r="B12" s="921">
        <v>2005</v>
      </c>
      <c r="C12" s="922">
        <v>13570179.17</v>
      </c>
      <c r="D12" s="922">
        <v>2933843.7</v>
      </c>
      <c r="E12" s="924">
        <v>1045732</v>
      </c>
      <c r="F12" s="922">
        <v>73357.33</v>
      </c>
      <c r="G12" s="922">
        <v>10518</v>
      </c>
      <c r="H12" s="922">
        <v>279003.40000000002</v>
      </c>
      <c r="I12" s="923">
        <v>17912633.600000001</v>
      </c>
    </row>
    <row r="13" spans="1:9" s="449" customFormat="1" ht="20.100000000000001" customHeight="1">
      <c r="A13" s="2"/>
      <c r="B13" s="921">
        <v>2006</v>
      </c>
      <c r="C13" s="922">
        <v>14232610.32</v>
      </c>
      <c r="D13" s="922">
        <v>3017462.34</v>
      </c>
      <c r="E13" s="924">
        <v>1003299.5499999999</v>
      </c>
      <c r="F13" s="922">
        <v>72146.98</v>
      </c>
      <c r="G13" s="922">
        <v>9410.82</v>
      </c>
      <c r="H13" s="922">
        <v>339072.75</v>
      </c>
      <c r="I13" s="923">
        <v>18674002.760000002</v>
      </c>
    </row>
    <row r="14" spans="1:9" s="449" customFormat="1" ht="20.100000000000001" customHeight="1">
      <c r="A14" s="2"/>
      <c r="B14" s="921">
        <v>2007</v>
      </c>
      <c r="C14" s="922">
        <v>14783144.359999999</v>
      </c>
      <c r="D14" s="922">
        <v>3119916.25</v>
      </c>
      <c r="E14" s="924">
        <v>971528.76</v>
      </c>
      <c r="F14" s="922">
        <v>71182.58</v>
      </c>
      <c r="G14" s="922">
        <v>8683.35</v>
      </c>
      <c r="H14" s="922">
        <v>277368.83</v>
      </c>
      <c r="I14" s="923">
        <v>19231824.129999999</v>
      </c>
    </row>
    <row r="15" spans="1:9" s="449" customFormat="1" ht="20.100000000000001" customHeight="1">
      <c r="A15" s="2"/>
      <c r="B15" s="921">
        <v>2008</v>
      </c>
      <c r="C15" s="922">
        <v>14654539.130000001</v>
      </c>
      <c r="D15" s="922">
        <v>3384155.55</v>
      </c>
      <c r="E15" s="924">
        <v>743300.98</v>
      </c>
      <c r="F15" s="922">
        <v>69771.510000000009</v>
      </c>
      <c r="G15" s="922">
        <v>7989.74</v>
      </c>
      <c r="H15" s="922">
        <v>279969.78999999998</v>
      </c>
      <c r="I15" s="923">
        <v>19139726.739999998</v>
      </c>
    </row>
    <row r="16" spans="1:9" s="449" customFormat="1" ht="20.100000000000001" customHeight="1">
      <c r="A16" s="2"/>
      <c r="B16" s="921">
        <v>2009</v>
      </c>
      <c r="C16" s="922">
        <v>13634776</v>
      </c>
      <c r="D16" s="922">
        <v>3220769.4299999997</v>
      </c>
      <c r="E16" s="924">
        <v>801725.34</v>
      </c>
      <c r="F16" s="922">
        <v>67088.66</v>
      </c>
      <c r="G16" s="922">
        <v>7433.81</v>
      </c>
      <c r="H16" s="922">
        <v>288677.13</v>
      </c>
      <c r="I16" s="923">
        <v>18020470.210000001</v>
      </c>
    </row>
    <row r="17" spans="1:19" s="449" customFormat="1" ht="20.100000000000001" customHeight="1">
      <c r="A17" s="2"/>
      <c r="B17" s="921">
        <v>2010</v>
      </c>
      <c r="C17" s="922">
        <v>13354277</v>
      </c>
      <c r="D17" s="922">
        <v>3130330.45</v>
      </c>
      <c r="E17" s="924">
        <v>819981</v>
      </c>
      <c r="F17" s="922">
        <v>65217</v>
      </c>
      <c r="G17" s="922">
        <v>6778</v>
      </c>
      <c r="H17" s="922">
        <v>293793</v>
      </c>
      <c r="I17" s="923">
        <v>17670376</v>
      </c>
    </row>
    <row r="18" spans="1:19" s="449" customFormat="1" ht="20.100000000000001" customHeight="1">
      <c r="A18" s="2"/>
      <c r="B18" s="921">
        <v>2011</v>
      </c>
      <c r="C18" s="922">
        <v>13152496</v>
      </c>
      <c r="D18" s="922">
        <v>3092617</v>
      </c>
      <c r="E18" s="924">
        <v>822266</v>
      </c>
      <c r="F18" s="922">
        <v>63493</v>
      </c>
      <c r="G18" s="922">
        <v>5997</v>
      </c>
      <c r="H18" s="922">
        <v>296293</v>
      </c>
      <c r="I18" s="923">
        <v>17433161</v>
      </c>
    </row>
    <row r="19" spans="1:19" s="449" customFormat="1" ht="20.100000000000001" customHeight="1">
      <c r="A19" s="322"/>
      <c r="B19" s="921">
        <v>2012</v>
      </c>
      <c r="C19" s="922">
        <v>13629669</v>
      </c>
      <c r="D19" s="922">
        <v>3049049</v>
      </c>
      <c r="E19" s="925" t="s">
        <v>198</v>
      </c>
      <c r="F19" s="922">
        <v>62421</v>
      </c>
      <c r="G19" s="922">
        <v>5159</v>
      </c>
      <c r="H19" s="922">
        <v>106912</v>
      </c>
      <c r="I19" s="923">
        <v>16853210</v>
      </c>
    </row>
    <row r="20" spans="1:19" s="449" customFormat="1" ht="20.100000000000001" customHeight="1">
      <c r="A20" s="322"/>
      <c r="B20" s="921">
        <v>2013</v>
      </c>
      <c r="C20" s="922">
        <v>13204321</v>
      </c>
      <c r="D20" s="922">
        <v>3029164</v>
      </c>
      <c r="E20" s="925" t="s">
        <v>198</v>
      </c>
      <c r="F20" s="922">
        <v>61757</v>
      </c>
      <c r="G20" s="922">
        <v>4273</v>
      </c>
      <c r="H20" s="926" t="s">
        <v>198</v>
      </c>
      <c r="I20" s="923">
        <v>16299515</v>
      </c>
    </row>
    <row r="21" spans="1:19" s="449" customFormat="1" ht="20.100000000000001" customHeight="1">
      <c r="A21" s="325"/>
      <c r="B21" s="921">
        <v>2014</v>
      </c>
      <c r="C21" s="922">
        <v>13394283</v>
      </c>
      <c r="D21" s="922">
        <v>3095813</v>
      </c>
      <c r="E21" s="925" t="s">
        <v>198</v>
      </c>
      <c r="F21" s="922">
        <v>61680</v>
      </c>
      <c r="G21" s="922">
        <v>4212</v>
      </c>
      <c r="H21" s="926" t="s">
        <v>198</v>
      </c>
      <c r="I21" s="923">
        <v>16555988</v>
      </c>
    </row>
    <row r="22" spans="1:19" s="449" customFormat="1" ht="20.100000000000001" customHeight="1">
      <c r="A22" s="322"/>
      <c r="B22" s="921">
        <v>2015</v>
      </c>
      <c r="C22" s="922">
        <v>13865989</v>
      </c>
      <c r="D22" s="922">
        <v>3156261</v>
      </c>
      <c r="E22" s="925" t="s">
        <v>198</v>
      </c>
      <c r="F22" s="922">
        <v>61301</v>
      </c>
      <c r="G22" s="922">
        <v>3797</v>
      </c>
      <c r="H22" s="926" t="s">
        <v>198</v>
      </c>
      <c r="I22" s="923">
        <v>17087348</v>
      </c>
    </row>
    <row r="23" spans="1:19" s="449" customFormat="1" ht="20.100000000000001" customHeight="1">
      <c r="A23" s="322"/>
      <c r="B23" s="921">
        <v>2016</v>
      </c>
      <c r="C23" s="922">
        <v>14347031</v>
      </c>
      <c r="D23" s="922">
        <v>3186613</v>
      </c>
      <c r="E23" s="925" t="s">
        <v>198</v>
      </c>
      <c r="F23" s="922">
        <v>64033</v>
      </c>
      <c r="G23" s="922">
        <v>3124</v>
      </c>
      <c r="H23" s="926" t="s">
        <v>198</v>
      </c>
      <c r="I23" s="923">
        <v>17600801</v>
      </c>
    </row>
    <row r="24" spans="1:19" s="449" customFormat="1" ht="20.100000000000001" customHeight="1">
      <c r="A24" s="322"/>
      <c r="B24" s="921">
        <v>2017</v>
      </c>
      <c r="C24" s="922">
        <v>14944065</v>
      </c>
      <c r="D24" s="922">
        <v>3211061</v>
      </c>
      <c r="E24" s="925" t="s">
        <v>198</v>
      </c>
      <c r="F24" s="922">
        <v>64812</v>
      </c>
      <c r="G24" s="922">
        <v>2582</v>
      </c>
      <c r="H24" s="926" t="s">
        <v>198</v>
      </c>
      <c r="I24" s="923">
        <v>18222519</v>
      </c>
    </row>
    <row r="25" spans="1:19" s="449" customFormat="1" ht="20.100000000000001" customHeight="1">
      <c r="A25" s="322"/>
      <c r="B25" s="921">
        <v>2018</v>
      </c>
      <c r="C25" s="922">
        <v>15473878</v>
      </c>
      <c r="D25" s="922">
        <v>3246169</v>
      </c>
      <c r="E25" s="925" t="s">
        <v>198</v>
      </c>
      <c r="F25" s="922">
        <v>65117</v>
      </c>
      <c r="G25" s="922">
        <v>2214</v>
      </c>
      <c r="H25" s="926" t="s">
        <v>198</v>
      </c>
      <c r="I25" s="923">
        <v>18787377</v>
      </c>
    </row>
    <row r="26" spans="1:19" s="449" customFormat="1" ht="20.100000000000001" customHeight="1">
      <c r="A26" s="322"/>
      <c r="B26" s="921">
        <v>2019</v>
      </c>
      <c r="C26" s="922">
        <v>15947008</v>
      </c>
      <c r="D26" s="922">
        <v>3264711</v>
      </c>
      <c r="E26" s="925" t="s">
        <v>198</v>
      </c>
      <c r="F26" s="922">
        <v>65562</v>
      </c>
      <c r="G26" s="922">
        <v>1439</v>
      </c>
      <c r="H26" s="926" t="s">
        <v>198</v>
      </c>
      <c r="I26" s="923">
        <v>19278721</v>
      </c>
    </row>
    <row r="27" spans="1:19" s="449" customFormat="1" ht="45.95" customHeight="1">
      <c r="A27" s="322"/>
      <c r="B27" s="1107" t="s">
        <v>321</v>
      </c>
      <c r="C27" s="447"/>
      <c r="D27" s="447"/>
      <c r="E27" s="447"/>
      <c r="F27" s="447"/>
      <c r="G27" s="447"/>
      <c r="H27" s="447"/>
      <c r="I27" s="927"/>
    </row>
    <row r="28" spans="1:19" s="449" customFormat="1" ht="19.149999999999999" customHeight="1">
      <c r="A28" s="322"/>
      <c r="B28" s="448" t="s">
        <v>84</v>
      </c>
      <c r="C28" s="922">
        <v>15851141.18</v>
      </c>
      <c r="D28" s="922">
        <v>3251119.4699999997</v>
      </c>
      <c r="E28" s="925" t="s">
        <v>198</v>
      </c>
      <c r="F28" s="922">
        <v>60975.95</v>
      </c>
      <c r="G28" s="922">
        <v>1257.04</v>
      </c>
      <c r="H28" s="925" t="s">
        <v>198</v>
      </c>
      <c r="I28" s="923">
        <v>19164493.639999997</v>
      </c>
    </row>
    <row r="29" spans="1:19" s="449" customFormat="1" ht="19.149999999999999" customHeight="1">
      <c r="A29" s="328"/>
      <c r="B29" s="448" t="s">
        <v>85</v>
      </c>
      <c r="C29" s="922">
        <v>15929150.699999999</v>
      </c>
      <c r="D29" s="922">
        <v>3257896.4</v>
      </c>
      <c r="E29" s="925" t="s">
        <v>198</v>
      </c>
      <c r="F29" s="922">
        <v>61932.25</v>
      </c>
      <c r="G29" s="922">
        <v>1249.5999999999999</v>
      </c>
      <c r="H29" s="925" t="s">
        <v>198</v>
      </c>
      <c r="I29" s="923">
        <v>19250228.949999999</v>
      </c>
    </row>
    <row r="30" spans="1:19" s="449" customFormat="1" ht="19.149999999999999" customHeight="1">
      <c r="A30" s="322"/>
      <c r="B30" s="448" t="s">
        <v>86</v>
      </c>
      <c r="C30" s="922">
        <v>15690349.545454582</v>
      </c>
      <c r="D30" s="922">
        <v>3252516.5454545422</v>
      </c>
      <c r="E30" s="925" t="s">
        <v>198</v>
      </c>
      <c r="F30" s="922">
        <v>62654.0454545455</v>
      </c>
      <c r="G30" s="922">
        <v>1239.45454545455</v>
      </c>
      <c r="H30" s="925" t="s">
        <v>198</v>
      </c>
      <c r="I30" s="923">
        <v>19006759.590909131</v>
      </c>
    </row>
    <row r="31" spans="1:19" s="449" customFormat="1" ht="19.149999999999999" customHeight="1">
      <c r="A31" s="322"/>
      <c r="B31" s="448" t="s">
        <v>87</v>
      </c>
      <c r="C31" s="922">
        <v>15184891.85</v>
      </c>
      <c r="D31" s="922">
        <v>3211266.65</v>
      </c>
      <c r="E31" s="925" t="s">
        <v>198</v>
      </c>
      <c r="F31" s="922">
        <v>61282.8</v>
      </c>
      <c r="G31" s="922">
        <v>1225.5</v>
      </c>
      <c r="H31" s="925" t="s">
        <v>198</v>
      </c>
      <c r="I31" s="928">
        <v>18458666.800000001</v>
      </c>
    </row>
    <row r="32" spans="1:19" s="455" customFormat="1" ht="19.149999999999999" customHeight="1">
      <c r="A32" s="322"/>
      <c r="B32" s="448" t="s">
        <v>59</v>
      </c>
      <c r="C32" s="922">
        <v>15272073</v>
      </c>
      <c r="D32" s="922">
        <v>3220907</v>
      </c>
      <c r="E32" s="925" t="s">
        <v>198</v>
      </c>
      <c r="F32" s="922">
        <v>61944</v>
      </c>
      <c r="G32" s="922">
        <v>1205</v>
      </c>
      <c r="H32" s="925" t="s">
        <v>198</v>
      </c>
      <c r="I32" s="928">
        <v>18556129</v>
      </c>
      <c r="J32" s="449"/>
      <c r="K32" s="449"/>
      <c r="L32" s="449"/>
      <c r="M32" s="449"/>
      <c r="N32" s="449"/>
      <c r="O32" s="449"/>
      <c r="P32" s="449"/>
      <c r="Q32" s="449"/>
      <c r="R32" s="449"/>
      <c r="S32" s="449"/>
    </row>
    <row r="33" spans="1:19" s="455" customFormat="1" ht="19.149999999999999" customHeight="1">
      <c r="A33" s="322"/>
      <c r="B33" s="929" t="s">
        <v>60</v>
      </c>
      <c r="C33" s="930">
        <v>15314801.363636356</v>
      </c>
      <c r="D33" s="930">
        <v>3245252.4545454551</v>
      </c>
      <c r="E33" s="931" t="s">
        <v>198</v>
      </c>
      <c r="F33" s="930">
        <v>63081.5</v>
      </c>
      <c r="G33" s="930">
        <v>1201.3636363636399</v>
      </c>
      <c r="H33" s="931" t="s">
        <v>198</v>
      </c>
      <c r="I33" s="923">
        <v>18624336.681818176</v>
      </c>
      <c r="J33" s="449"/>
      <c r="K33" s="449"/>
      <c r="L33" s="449"/>
      <c r="M33" s="449"/>
      <c r="N33" s="449"/>
      <c r="O33" s="449"/>
      <c r="P33" s="449"/>
      <c r="Q33" s="449"/>
      <c r="R33" s="449"/>
      <c r="S33" s="449"/>
    </row>
    <row r="34" spans="1:19" s="455" customFormat="1" ht="19.149999999999999" customHeight="1">
      <c r="A34" s="325"/>
      <c r="B34" s="448" t="s">
        <v>61</v>
      </c>
      <c r="C34" s="922"/>
      <c r="D34" s="922"/>
      <c r="E34" s="925"/>
      <c r="F34" s="922"/>
      <c r="G34" s="922"/>
      <c r="H34" s="925"/>
      <c r="I34" s="923"/>
      <c r="J34" s="449"/>
      <c r="K34" s="449"/>
      <c r="L34" s="449"/>
      <c r="M34" s="449"/>
      <c r="N34" s="449"/>
      <c r="O34" s="449"/>
      <c r="P34" s="449"/>
      <c r="Q34" s="449"/>
      <c r="R34" s="449"/>
      <c r="S34" s="449"/>
    </row>
    <row r="35" spans="1:19" s="455" customFormat="1" ht="19.149999999999999" customHeight="1">
      <c r="A35" s="322"/>
      <c r="B35" s="448" t="s">
        <v>62</v>
      </c>
      <c r="C35" s="922"/>
      <c r="D35" s="922"/>
      <c r="E35" s="925"/>
      <c r="F35" s="922"/>
      <c r="G35" s="922"/>
      <c r="H35" s="925"/>
      <c r="I35" s="923"/>
      <c r="J35" s="449"/>
      <c r="K35" s="449"/>
      <c r="L35" s="449"/>
      <c r="M35" s="449"/>
      <c r="N35" s="449"/>
      <c r="O35" s="449"/>
      <c r="P35" s="449"/>
      <c r="Q35" s="449"/>
      <c r="R35" s="449"/>
      <c r="S35" s="449"/>
    </row>
    <row r="36" spans="1:19" s="449" customFormat="1" ht="19.149999999999999" customHeight="1">
      <c r="A36" s="322"/>
      <c r="B36" s="448" t="s">
        <v>63</v>
      </c>
      <c r="C36" s="922"/>
      <c r="D36" s="922"/>
      <c r="E36" s="925"/>
      <c r="F36" s="922"/>
      <c r="G36" s="922"/>
      <c r="H36" s="925"/>
      <c r="I36" s="923"/>
    </row>
    <row r="37" spans="1:19" s="449" customFormat="1" ht="19.149999999999999" customHeight="1">
      <c r="A37" s="328"/>
      <c r="B37" s="448" t="s">
        <v>64</v>
      </c>
      <c r="C37" s="922"/>
      <c r="D37" s="922"/>
      <c r="E37" s="925"/>
      <c r="F37" s="922"/>
      <c r="G37" s="922"/>
      <c r="H37" s="925"/>
      <c r="I37" s="923"/>
    </row>
    <row r="38" spans="1:19" s="449" customFormat="1" ht="19.149999999999999" customHeight="1">
      <c r="A38" s="322"/>
      <c r="B38" s="448" t="s">
        <v>65</v>
      </c>
      <c r="C38" s="922"/>
      <c r="D38" s="922"/>
      <c r="E38" s="925"/>
      <c r="F38" s="922"/>
      <c r="G38" s="922"/>
      <c r="H38" s="925"/>
      <c r="I38" s="923"/>
    </row>
    <row r="39" spans="1:19" s="261" customFormat="1" ht="19.149999999999999" customHeight="1">
      <c r="A39" s="322"/>
      <c r="B39" s="448" t="s">
        <v>66</v>
      </c>
      <c r="C39" s="930"/>
      <c r="D39" s="930"/>
      <c r="E39" s="931"/>
      <c r="F39" s="930"/>
      <c r="G39" s="930"/>
      <c r="H39" s="931"/>
      <c r="I39" s="923"/>
      <c r="J39" s="449"/>
      <c r="K39" s="449"/>
      <c r="L39" s="449"/>
      <c r="M39" s="449"/>
      <c r="N39" s="449"/>
      <c r="O39" s="449"/>
      <c r="P39" s="449"/>
      <c r="Q39" s="449"/>
      <c r="R39" s="449"/>
      <c r="S39" s="449"/>
    </row>
    <row r="40" spans="1:19" s="261" customFormat="1" ht="3.2" customHeight="1">
      <c r="A40" s="322"/>
      <c r="B40" s="448"/>
      <c r="C40" s="932"/>
      <c r="D40" s="932"/>
      <c r="E40" s="932"/>
      <c r="F40" s="932"/>
      <c r="G40" s="932"/>
      <c r="H40" s="932"/>
      <c r="I40" s="923"/>
      <c r="J40" s="449"/>
      <c r="K40" s="449"/>
      <c r="L40" s="449"/>
      <c r="M40" s="449"/>
      <c r="N40" s="449"/>
      <c r="O40" s="449"/>
      <c r="P40" s="449"/>
      <c r="Q40" s="449"/>
      <c r="R40" s="449"/>
      <c r="S40" s="449"/>
    </row>
    <row r="41" spans="1:19" s="449" customFormat="1" ht="3.2" customHeight="1">
      <c r="A41" s="322"/>
      <c r="B41" s="448"/>
      <c r="C41" s="930"/>
      <c r="D41" s="930"/>
      <c r="E41" s="932"/>
      <c r="F41" s="930"/>
      <c r="G41" s="930"/>
      <c r="H41" s="930"/>
      <c r="I41" s="923"/>
    </row>
    <row r="42" spans="1:19" s="933" customFormat="1" ht="25.5" customHeight="1">
      <c r="A42" s="322"/>
      <c r="B42" s="1108" t="s">
        <v>322</v>
      </c>
      <c r="C42" s="1109">
        <v>15541676</v>
      </c>
      <c r="D42" s="1109">
        <v>3240207</v>
      </c>
      <c r="E42" s="1110" t="s">
        <v>198</v>
      </c>
      <c r="F42" s="1109">
        <v>61999</v>
      </c>
      <c r="G42" s="1109">
        <v>1230</v>
      </c>
      <c r="H42" s="1110" t="s">
        <v>198</v>
      </c>
      <c r="I42" s="1109">
        <v>18845112</v>
      </c>
      <c r="J42" s="449"/>
      <c r="K42" s="449"/>
      <c r="L42" s="449"/>
      <c r="M42" s="449"/>
      <c r="N42" s="449"/>
      <c r="O42" s="449"/>
      <c r="P42" s="449"/>
      <c r="Q42" s="449"/>
      <c r="R42" s="449"/>
      <c r="S42" s="449"/>
    </row>
    <row r="43" spans="1:19" s="450" customFormat="1" ht="15" customHeight="1">
      <c r="A43" s="322"/>
      <c r="B43" s="261"/>
      <c r="C43" s="262"/>
      <c r="D43" s="262"/>
      <c r="E43" s="262"/>
      <c r="F43" s="262"/>
      <c r="G43" s="262"/>
      <c r="H43" s="262"/>
      <c r="I43" s="262"/>
    </row>
    <row r="44" spans="1:19" s="451" customFormat="1" ht="18" customHeight="1">
      <c r="A44" s="322"/>
      <c r="B44" s="261"/>
      <c r="C44" s="262"/>
      <c r="D44" s="262"/>
      <c r="E44" s="262"/>
      <c r="F44" s="262"/>
      <c r="G44" s="262"/>
      <c r="H44" s="262"/>
      <c r="I44" s="454"/>
    </row>
    <row r="45" spans="1:19" s="857" customFormat="1" ht="16.5" customHeight="1">
      <c r="A45" s="322"/>
      <c r="B45" s="261"/>
      <c r="C45" s="452"/>
      <c r="D45" s="453"/>
      <c r="E45" s="454"/>
      <c r="F45" s="934"/>
      <c r="G45" s="262"/>
      <c r="H45" s="262"/>
      <c r="I45" s="262"/>
    </row>
    <row r="46" spans="1:19" s="449" customFormat="1" ht="16.5" customHeight="1">
      <c r="A46" s="322"/>
      <c r="B46" s="261"/>
      <c r="D46" s="453"/>
      <c r="E46" s="262"/>
      <c r="F46" s="262"/>
      <c r="G46" s="262"/>
      <c r="H46" s="262"/>
      <c r="I46" s="262"/>
    </row>
    <row r="47" spans="1:19" s="455" customFormat="1" ht="16.5" customHeight="1">
      <c r="A47" s="325"/>
      <c r="B47" s="261"/>
      <c r="D47" s="453"/>
      <c r="E47" s="454"/>
      <c r="F47" s="262"/>
      <c r="G47" s="262"/>
      <c r="H47" s="262"/>
      <c r="I47" s="262"/>
    </row>
    <row r="48" spans="1:19" s="449" customFormat="1" ht="16.5" customHeight="1">
      <c r="A48" s="325"/>
      <c r="B48" s="261"/>
      <c r="D48" s="453"/>
      <c r="E48" s="454"/>
      <c r="G48" s="262"/>
      <c r="H48" s="262"/>
      <c r="I48" s="262"/>
    </row>
    <row r="49" spans="1:9" s="455" customFormat="1" ht="16.5" customHeight="1">
      <c r="A49" s="325"/>
      <c r="B49" s="261"/>
      <c r="D49" s="453"/>
      <c r="E49" s="262"/>
      <c r="G49" s="262"/>
      <c r="H49" s="262"/>
      <c r="I49" s="262"/>
    </row>
    <row r="50" spans="1:9" s="449" customFormat="1" ht="16.5" customHeight="1">
      <c r="A50" s="329"/>
      <c r="B50" s="261"/>
      <c r="D50" s="453"/>
      <c r="E50" s="262"/>
      <c r="F50" s="262"/>
      <c r="G50" s="262"/>
      <c r="H50" s="262"/>
      <c r="I50" s="262"/>
    </row>
    <row r="51" spans="1:9" s="449" customFormat="1" ht="16.5" customHeight="1">
      <c r="A51" s="329"/>
      <c r="B51" s="261"/>
      <c r="D51" s="453"/>
      <c r="E51" s="262"/>
      <c r="F51" s="262"/>
      <c r="G51" s="262"/>
      <c r="H51" s="262"/>
      <c r="I51" s="262"/>
    </row>
    <row r="52" spans="1:9" s="449" customFormat="1" ht="15" customHeight="1">
      <c r="A52" s="329"/>
      <c r="B52" s="261"/>
      <c r="C52" s="456"/>
      <c r="D52" s="457"/>
      <c r="E52" s="454"/>
      <c r="F52" s="262"/>
      <c r="G52" s="262"/>
      <c r="H52" s="262"/>
      <c r="I52" s="262"/>
    </row>
    <row r="53" spans="1:9" s="455" customFormat="1" ht="15" customHeight="1">
      <c r="A53" s="329"/>
      <c r="B53" s="261"/>
      <c r="C53" s="456"/>
      <c r="D53" s="458"/>
      <c r="E53" s="454"/>
      <c r="F53" s="262"/>
      <c r="G53" s="262"/>
      <c r="H53" s="262"/>
      <c r="I53" s="262"/>
    </row>
    <row r="54" spans="1:9" s="261" customFormat="1">
      <c r="A54" s="329"/>
      <c r="C54" s="262"/>
      <c r="D54" s="262"/>
      <c r="E54" s="454"/>
      <c r="F54" s="262"/>
      <c r="G54" s="262"/>
      <c r="H54" s="262"/>
      <c r="I54" s="262"/>
    </row>
    <row r="55" spans="1:9" s="261" customFormat="1">
      <c r="A55" s="329"/>
      <c r="C55" s="262"/>
      <c r="D55" s="262"/>
      <c r="E55" s="454"/>
      <c r="F55" s="262"/>
      <c r="G55" s="262"/>
      <c r="H55" s="262"/>
      <c r="I55" s="262"/>
    </row>
    <row r="56" spans="1:9" s="261" customFormat="1">
      <c r="A56" s="329"/>
      <c r="C56" s="262"/>
      <c r="D56" s="262"/>
      <c r="E56" s="454"/>
      <c r="F56" s="262"/>
      <c r="G56" s="262"/>
      <c r="H56" s="262"/>
      <c r="I56" s="262"/>
    </row>
    <row r="57" spans="1:9" s="261" customFormat="1">
      <c r="A57" s="329"/>
      <c r="C57" s="262"/>
      <c r="D57" s="262"/>
      <c r="E57" s="454"/>
      <c r="F57" s="262"/>
      <c r="G57" s="262"/>
      <c r="H57" s="262"/>
      <c r="I57" s="262"/>
    </row>
    <row r="58" spans="1:9" s="261" customFormat="1">
      <c r="A58" s="329"/>
      <c r="C58" s="262"/>
      <c r="D58" s="262"/>
      <c r="E58" s="454"/>
      <c r="F58" s="262"/>
      <c r="G58" s="262"/>
      <c r="H58" s="262"/>
      <c r="I58" s="262"/>
    </row>
    <row r="59" spans="1:9" s="261" customFormat="1">
      <c r="A59" s="328"/>
      <c r="C59" s="262"/>
      <c r="D59" s="262"/>
      <c r="E59" s="454"/>
      <c r="F59" s="262"/>
      <c r="G59" s="262"/>
      <c r="H59" s="262"/>
      <c r="I59" s="262"/>
    </row>
    <row r="60" spans="1:9" s="261" customFormat="1">
      <c r="A60" s="325"/>
      <c r="C60" s="262"/>
      <c r="D60" s="262"/>
      <c r="E60" s="454"/>
      <c r="F60" s="262"/>
      <c r="G60" s="262"/>
      <c r="H60" s="262"/>
      <c r="I60" s="262"/>
    </row>
    <row r="61" spans="1:9" s="261" customFormat="1">
      <c r="A61" s="329"/>
      <c r="C61" s="262"/>
      <c r="D61" s="262"/>
      <c r="E61" s="454"/>
      <c r="F61" s="262"/>
      <c r="G61" s="262"/>
      <c r="H61" s="262"/>
      <c r="I61" s="262"/>
    </row>
    <row r="62" spans="1:9" s="261" customFormat="1">
      <c r="A62" s="329"/>
      <c r="C62" s="262"/>
      <c r="D62" s="262"/>
      <c r="E62" s="454"/>
      <c r="F62" s="262"/>
      <c r="G62" s="262"/>
      <c r="H62" s="262"/>
      <c r="I62" s="262"/>
    </row>
    <row r="63" spans="1:9" s="261" customFormat="1">
      <c r="A63" s="329"/>
      <c r="C63" s="262"/>
      <c r="D63" s="262"/>
      <c r="E63" s="454"/>
      <c r="F63" s="262"/>
      <c r="G63" s="262"/>
      <c r="H63" s="262"/>
      <c r="I63" s="262"/>
    </row>
    <row r="64" spans="1:9" s="261" customFormat="1">
      <c r="A64" s="325"/>
      <c r="C64" s="262"/>
      <c r="D64" s="262"/>
      <c r="E64" s="454"/>
      <c r="F64" s="262"/>
      <c r="G64" s="262"/>
      <c r="H64" s="262"/>
      <c r="I64" s="262"/>
    </row>
    <row r="65" spans="1:9" s="261" customFormat="1">
      <c r="A65" s="325"/>
      <c r="C65" s="262"/>
      <c r="D65" s="262"/>
      <c r="E65" s="454"/>
      <c r="F65" s="262"/>
      <c r="G65" s="262"/>
      <c r="H65" s="262"/>
      <c r="I65" s="262"/>
    </row>
    <row r="66" spans="1:9" s="261" customFormat="1">
      <c r="A66" s="325"/>
      <c r="C66" s="262"/>
      <c r="D66" s="262"/>
      <c r="E66" s="454"/>
      <c r="F66" s="262"/>
      <c r="G66" s="262"/>
      <c r="H66" s="262"/>
      <c r="I66" s="262"/>
    </row>
    <row r="67" spans="1:9" s="261" customFormat="1">
      <c r="A67" s="325"/>
      <c r="C67" s="262"/>
      <c r="D67" s="262"/>
      <c r="E67" s="454"/>
      <c r="F67" s="262"/>
      <c r="G67" s="262"/>
      <c r="H67" s="262"/>
      <c r="I67" s="262"/>
    </row>
    <row r="68" spans="1:9" s="261" customFormat="1">
      <c r="A68" s="325"/>
      <c r="C68" s="262"/>
      <c r="D68" s="262"/>
      <c r="E68" s="262"/>
      <c r="F68" s="262"/>
      <c r="G68" s="262"/>
      <c r="H68" s="262"/>
      <c r="I68" s="262"/>
    </row>
    <row r="69" spans="1:9" s="261" customFormat="1">
      <c r="A69" s="325"/>
      <c r="C69" s="262"/>
      <c r="D69" s="262"/>
      <c r="E69" s="262"/>
      <c r="F69" s="262"/>
      <c r="G69" s="262"/>
      <c r="H69" s="262"/>
      <c r="I69" s="262"/>
    </row>
    <row r="70" spans="1:9" s="261" customFormat="1">
      <c r="A70" s="325"/>
      <c r="C70" s="262"/>
      <c r="D70" s="262"/>
      <c r="E70" s="262"/>
      <c r="F70" s="262"/>
      <c r="G70" s="262"/>
      <c r="H70" s="262"/>
      <c r="I70" s="262"/>
    </row>
    <row r="71" spans="1:9" s="261" customFormat="1">
      <c r="A71" s="329"/>
      <c r="C71" s="262"/>
      <c r="D71" s="262"/>
      <c r="E71" s="262"/>
      <c r="F71" s="262"/>
      <c r="G71" s="262"/>
      <c r="H71" s="262"/>
      <c r="I71" s="262"/>
    </row>
    <row r="72" spans="1:9" s="261" customFormat="1">
      <c r="A72" s="322"/>
      <c r="C72" s="262"/>
      <c r="D72" s="262"/>
      <c r="E72" s="262"/>
      <c r="F72" s="262"/>
      <c r="G72" s="262"/>
      <c r="H72" s="262"/>
      <c r="I72" s="262"/>
    </row>
    <row r="73" spans="1:9" s="261" customFormat="1">
      <c r="A73" s="325"/>
      <c r="C73" s="262"/>
      <c r="D73" s="262"/>
      <c r="E73" s="262"/>
      <c r="F73" s="262"/>
      <c r="G73" s="262"/>
      <c r="H73" s="262"/>
      <c r="I73" s="262"/>
    </row>
    <row r="74" spans="1:9" s="261" customFormat="1">
      <c r="A74" s="328"/>
      <c r="C74" s="262"/>
      <c r="D74" s="262"/>
      <c r="E74" s="262"/>
      <c r="F74" s="262"/>
      <c r="G74" s="262"/>
      <c r="H74" s="262"/>
      <c r="I74" s="262"/>
    </row>
    <row r="75" spans="1:9" s="261" customFormat="1">
      <c r="A75" s="328"/>
      <c r="C75" s="262"/>
      <c r="D75" s="262"/>
      <c r="E75" s="262"/>
      <c r="F75" s="262"/>
      <c r="G75" s="262"/>
      <c r="H75" s="262"/>
      <c r="I75" s="262"/>
    </row>
    <row r="76" spans="1:9" s="261" customFormat="1">
      <c r="A76" s="328"/>
      <c r="C76" s="262"/>
      <c r="D76" s="262"/>
      <c r="E76" s="262"/>
      <c r="F76" s="262"/>
      <c r="G76" s="262"/>
      <c r="H76" s="262"/>
      <c r="I76" s="262"/>
    </row>
    <row r="77" spans="1:9" s="261" customFormat="1">
      <c r="A77" s="322"/>
      <c r="C77" s="262"/>
      <c r="D77" s="262"/>
      <c r="E77" s="262"/>
      <c r="F77" s="262"/>
      <c r="G77" s="262"/>
      <c r="H77" s="262"/>
      <c r="I77" s="262"/>
    </row>
    <row r="78" spans="1:9" s="261" customFormat="1">
      <c r="A78" s="322"/>
      <c r="C78" s="262"/>
      <c r="D78" s="262"/>
      <c r="E78" s="262"/>
      <c r="F78" s="262"/>
      <c r="G78" s="262"/>
      <c r="H78" s="262"/>
      <c r="I78" s="262"/>
    </row>
    <row r="79" spans="1:9" s="261" customFormat="1">
      <c r="A79" s="322"/>
      <c r="C79" s="262"/>
      <c r="D79" s="262"/>
      <c r="E79" s="262"/>
      <c r="F79" s="262"/>
      <c r="G79" s="262"/>
      <c r="H79" s="262"/>
      <c r="I79" s="262"/>
    </row>
    <row r="80" spans="1:9" s="261" customFormat="1">
      <c r="A80" s="322"/>
      <c r="C80" s="262"/>
      <c r="D80" s="262"/>
      <c r="E80" s="262"/>
      <c r="F80" s="262"/>
      <c r="G80" s="262"/>
      <c r="H80" s="262"/>
      <c r="I80" s="262"/>
    </row>
    <row r="81" spans="1:9" s="261" customFormat="1">
      <c r="A81" s="322"/>
      <c r="C81" s="262"/>
      <c r="D81" s="262"/>
      <c r="E81" s="262"/>
      <c r="F81" s="262"/>
      <c r="G81" s="262"/>
      <c r="H81" s="262"/>
      <c r="I81" s="262"/>
    </row>
    <row r="82" spans="1:9" s="261" customFormat="1">
      <c r="A82" s="322"/>
      <c r="C82" s="262"/>
      <c r="D82" s="262"/>
      <c r="E82" s="262"/>
      <c r="F82" s="262"/>
      <c r="G82" s="262"/>
      <c r="H82" s="262"/>
      <c r="I82" s="262"/>
    </row>
    <row r="83" spans="1:9" s="261" customFormat="1">
      <c r="A83" s="328"/>
      <c r="C83" s="262"/>
      <c r="D83" s="262"/>
      <c r="E83" s="262"/>
      <c r="F83" s="262"/>
      <c r="G83" s="262"/>
      <c r="H83" s="262"/>
      <c r="I83" s="262"/>
    </row>
    <row r="84" spans="1:9" s="261" customFormat="1">
      <c r="A84" s="328"/>
      <c r="C84" s="262"/>
      <c r="D84" s="262"/>
      <c r="E84" s="262"/>
      <c r="F84" s="262"/>
      <c r="G84" s="262"/>
      <c r="H84" s="262"/>
      <c r="I84" s="262"/>
    </row>
    <row r="85" spans="1:9" s="261" customFormat="1">
      <c r="A85" s="322"/>
      <c r="C85" s="262"/>
      <c r="D85" s="262"/>
      <c r="E85" s="262"/>
      <c r="F85" s="262"/>
      <c r="G85" s="262"/>
      <c r="H85" s="262"/>
      <c r="I85" s="262"/>
    </row>
    <row r="86" spans="1:9" s="261" customFormat="1">
      <c r="A86" s="325"/>
      <c r="C86" s="262"/>
      <c r="D86" s="262"/>
      <c r="E86" s="262"/>
      <c r="F86" s="262"/>
      <c r="G86" s="262"/>
      <c r="H86" s="262"/>
      <c r="I86" s="262"/>
    </row>
    <row r="87" spans="1:9" s="261" customFormat="1">
      <c r="A87" s="328"/>
      <c r="C87" s="262"/>
      <c r="D87" s="262"/>
      <c r="E87" s="262"/>
      <c r="F87" s="262"/>
      <c r="G87" s="262"/>
      <c r="H87" s="262"/>
      <c r="I87" s="262"/>
    </row>
    <row r="88" spans="1:9" s="261" customFormat="1">
      <c r="A88" s="328"/>
      <c r="C88" s="262"/>
      <c r="D88" s="262"/>
      <c r="E88" s="262"/>
      <c r="F88" s="262"/>
      <c r="G88" s="262"/>
      <c r="H88" s="262"/>
      <c r="I88" s="262"/>
    </row>
    <row r="89" spans="1:9" s="261" customFormat="1">
      <c r="A89" s="328"/>
      <c r="C89" s="262"/>
      <c r="D89" s="262"/>
      <c r="E89" s="262"/>
      <c r="F89" s="262"/>
      <c r="G89" s="262"/>
      <c r="H89" s="262"/>
      <c r="I89" s="262"/>
    </row>
    <row r="90" spans="1:9" s="261" customFormat="1">
      <c r="A90" s="328"/>
      <c r="C90" s="262"/>
      <c r="D90" s="262"/>
      <c r="E90" s="262"/>
      <c r="F90" s="262"/>
      <c r="G90" s="262"/>
      <c r="H90" s="262"/>
      <c r="I90" s="262"/>
    </row>
    <row r="91" spans="1:9" s="261" customFormat="1">
      <c r="A91" s="328"/>
      <c r="C91" s="262"/>
      <c r="D91" s="262"/>
      <c r="E91" s="262"/>
      <c r="F91" s="262"/>
      <c r="G91" s="262"/>
      <c r="H91" s="262"/>
      <c r="I91" s="262"/>
    </row>
    <row r="92" spans="1:9" s="261" customFormat="1">
      <c r="A92" s="328"/>
      <c r="C92" s="262"/>
      <c r="D92" s="262"/>
      <c r="E92" s="262"/>
      <c r="F92" s="262"/>
      <c r="G92" s="262"/>
      <c r="H92" s="262"/>
      <c r="I92" s="262"/>
    </row>
    <row r="93" spans="1:9" s="261" customFormat="1">
      <c r="A93" s="322"/>
      <c r="C93" s="262"/>
      <c r="D93" s="262"/>
      <c r="E93" s="262"/>
      <c r="F93" s="262"/>
      <c r="G93" s="262"/>
      <c r="H93" s="262"/>
      <c r="I93" s="262"/>
    </row>
    <row r="94" spans="1:9" s="261" customFormat="1">
      <c r="A94" s="322"/>
      <c r="C94" s="262"/>
      <c r="D94" s="262"/>
      <c r="E94" s="262"/>
      <c r="F94" s="262"/>
      <c r="G94" s="262"/>
      <c r="H94" s="262"/>
      <c r="I94" s="262"/>
    </row>
    <row r="95" spans="1:9" s="261" customFormat="1">
      <c r="A95" s="322"/>
      <c r="C95" s="262"/>
      <c r="D95" s="262"/>
      <c r="E95" s="262"/>
      <c r="F95" s="262"/>
      <c r="G95" s="262"/>
      <c r="H95" s="262"/>
      <c r="I95" s="262"/>
    </row>
    <row r="96" spans="1:9" s="261" customFormat="1">
      <c r="A96" s="322"/>
      <c r="C96" s="262"/>
      <c r="D96" s="262"/>
      <c r="E96" s="262"/>
      <c r="F96" s="262"/>
      <c r="G96" s="262"/>
      <c r="H96" s="262"/>
      <c r="I96" s="262"/>
    </row>
    <row r="97" spans="1:9" s="261" customFormat="1">
      <c r="A97" s="322"/>
      <c r="C97" s="262"/>
      <c r="D97" s="262"/>
      <c r="E97" s="262"/>
      <c r="F97" s="262"/>
      <c r="G97" s="262"/>
      <c r="H97" s="262"/>
      <c r="I97" s="262"/>
    </row>
    <row r="98" spans="1:9" s="261" customFormat="1">
      <c r="A98" s="322"/>
      <c r="C98" s="262"/>
      <c r="D98" s="262"/>
      <c r="E98" s="262"/>
      <c r="F98" s="262"/>
      <c r="G98" s="262"/>
      <c r="H98" s="262"/>
      <c r="I98" s="262"/>
    </row>
    <row r="99" spans="1:9" s="261" customFormat="1">
      <c r="A99" s="325"/>
      <c r="C99" s="262"/>
      <c r="D99" s="262"/>
      <c r="E99" s="262"/>
      <c r="F99" s="262"/>
      <c r="G99" s="262"/>
      <c r="H99" s="262"/>
      <c r="I99" s="262"/>
    </row>
    <row r="100" spans="1:9" s="261" customFormat="1">
      <c r="A100" s="328"/>
      <c r="C100" s="262"/>
      <c r="D100" s="262"/>
      <c r="E100" s="262"/>
      <c r="F100" s="262"/>
      <c r="G100" s="262"/>
      <c r="H100" s="262"/>
      <c r="I100" s="262"/>
    </row>
    <row r="101" spans="1:9" s="261" customFormat="1">
      <c r="A101" s="328"/>
      <c r="C101" s="262"/>
      <c r="D101" s="262"/>
      <c r="E101" s="262"/>
      <c r="F101" s="262"/>
      <c r="G101" s="262"/>
      <c r="H101" s="262"/>
      <c r="I101" s="262"/>
    </row>
    <row r="102" spans="1:9" s="261" customFormat="1">
      <c r="A102" s="328"/>
      <c r="C102" s="262"/>
      <c r="D102" s="262"/>
      <c r="E102" s="262"/>
      <c r="F102" s="262"/>
      <c r="G102" s="262"/>
      <c r="H102" s="262"/>
      <c r="I102" s="262"/>
    </row>
    <row r="103" spans="1:9" s="261" customFormat="1">
      <c r="A103" s="328"/>
      <c r="C103" s="262"/>
      <c r="D103" s="262"/>
      <c r="E103" s="262"/>
      <c r="F103" s="262"/>
      <c r="G103" s="262"/>
      <c r="H103" s="262"/>
      <c r="I103" s="262"/>
    </row>
    <row r="104" spans="1:9" s="261" customFormat="1">
      <c r="A104" s="328"/>
      <c r="C104" s="262"/>
      <c r="D104" s="262"/>
      <c r="E104" s="262"/>
      <c r="F104" s="262"/>
      <c r="G104" s="262"/>
      <c r="H104" s="262"/>
      <c r="I104" s="262"/>
    </row>
    <row r="105" spans="1:9" s="261" customFormat="1">
      <c r="A105" s="328"/>
      <c r="C105" s="262"/>
      <c r="D105" s="262"/>
      <c r="E105" s="262"/>
      <c r="F105" s="262"/>
      <c r="G105" s="262"/>
      <c r="H105" s="262"/>
      <c r="I105" s="262"/>
    </row>
    <row r="106" spans="1:9" s="261" customFormat="1">
      <c r="A106" s="322"/>
      <c r="C106" s="262"/>
      <c r="D106" s="262"/>
      <c r="E106" s="262"/>
      <c r="F106" s="262"/>
      <c r="G106" s="262"/>
      <c r="H106" s="262"/>
      <c r="I106" s="262"/>
    </row>
    <row r="107" spans="1:9" s="261" customFormat="1">
      <c r="A107" s="322"/>
      <c r="C107" s="262"/>
      <c r="D107" s="262"/>
      <c r="E107" s="262"/>
      <c r="F107" s="262"/>
      <c r="G107" s="262"/>
      <c r="H107" s="262"/>
      <c r="I107" s="262"/>
    </row>
    <row r="108" spans="1:9" s="261" customFormat="1">
      <c r="A108" s="322"/>
      <c r="C108" s="262"/>
      <c r="D108" s="262"/>
      <c r="E108" s="262"/>
      <c r="F108" s="262"/>
      <c r="G108" s="262"/>
      <c r="H108" s="262"/>
      <c r="I108" s="262"/>
    </row>
    <row r="109" spans="1:9" s="261" customFormat="1">
      <c r="A109" s="322"/>
      <c r="C109" s="262"/>
      <c r="D109" s="262"/>
      <c r="E109" s="262"/>
      <c r="F109" s="262"/>
      <c r="G109" s="262"/>
      <c r="H109" s="262"/>
      <c r="I109" s="262"/>
    </row>
    <row r="110" spans="1:9" s="261" customFormat="1">
      <c r="A110" s="322"/>
      <c r="C110" s="262"/>
      <c r="D110" s="262"/>
      <c r="E110" s="262"/>
      <c r="F110" s="262"/>
      <c r="G110" s="262"/>
      <c r="H110" s="262"/>
      <c r="I110" s="262"/>
    </row>
    <row r="111" spans="1:9" s="261" customFormat="1">
      <c r="A111" s="322"/>
      <c r="C111" s="262"/>
      <c r="D111" s="262"/>
      <c r="E111" s="262"/>
      <c r="F111" s="262"/>
      <c r="G111" s="262"/>
      <c r="H111" s="262"/>
      <c r="I111" s="262"/>
    </row>
    <row r="112" spans="1:9" s="261" customFormat="1">
      <c r="A112" s="325"/>
      <c r="C112" s="262"/>
      <c r="D112" s="262"/>
      <c r="E112" s="262"/>
      <c r="F112" s="262"/>
      <c r="G112" s="262"/>
      <c r="H112" s="262"/>
      <c r="I112" s="262"/>
    </row>
    <row r="113" spans="1:9" s="261" customFormat="1">
      <c r="A113" s="328"/>
      <c r="C113" s="262"/>
      <c r="D113" s="262"/>
      <c r="E113" s="262"/>
      <c r="F113" s="262"/>
      <c r="G113" s="262"/>
      <c r="H113" s="262"/>
      <c r="I113" s="262"/>
    </row>
    <row r="114" spans="1:9" s="261" customFormat="1">
      <c r="A114" s="328"/>
      <c r="C114" s="262"/>
      <c r="D114" s="262"/>
      <c r="E114" s="262"/>
      <c r="F114" s="262"/>
      <c r="G114" s="262"/>
      <c r="H114" s="262"/>
      <c r="I114" s="262"/>
    </row>
    <row r="115" spans="1:9" s="261" customFormat="1">
      <c r="A115" s="328"/>
      <c r="C115" s="262"/>
      <c r="D115" s="262"/>
      <c r="E115" s="262"/>
      <c r="F115" s="262"/>
      <c r="G115" s="262"/>
      <c r="H115" s="262"/>
      <c r="I115" s="262"/>
    </row>
    <row r="116" spans="1:9" s="261" customFormat="1">
      <c r="A116" s="328"/>
      <c r="C116" s="262"/>
      <c r="D116" s="262"/>
      <c r="E116" s="262"/>
      <c r="F116" s="262"/>
      <c r="G116" s="262"/>
      <c r="H116" s="262"/>
      <c r="I116" s="262"/>
    </row>
    <row r="117" spans="1:9" s="261" customFormat="1">
      <c r="A117" s="328"/>
      <c r="C117" s="262"/>
      <c r="D117" s="262"/>
      <c r="E117" s="262"/>
      <c r="F117" s="262"/>
      <c r="G117" s="262"/>
      <c r="H117" s="262"/>
      <c r="I117" s="262"/>
    </row>
    <row r="118" spans="1:9" s="261" customFormat="1">
      <c r="A118" s="328"/>
      <c r="C118" s="262"/>
      <c r="D118" s="262"/>
      <c r="E118" s="262"/>
      <c r="F118" s="262"/>
      <c r="G118" s="262"/>
      <c r="H118" s="262"/>
      <c r="I118" s="262"/>
    </row>
    <row r="119" spans="1:9" s="261" customFormat="1">
      <c r="A119" s="328"/>
      <c r="C119" s="262"/>
      <c r="D119" s="262"/>
      <c r="E119" s="262"/>
      <c r="F119" s="262"/>
      <c r="G119" s="262"/>
      <c r="H119" s="262"/>
      <c r="I119" s="262"/>
    </row>
    <row r="120" spans="1:9" s="261" customFormat="1">
      <c r="A120" s="322"/>
      <c r="C120" s="262"/>
      <c r="D120" s="262"/>
      <c r="E120" s="262"/>
      <c r="F120" s="262"/>
      <c r="G120" s="262"/>
      <c r="H120" s="262"/>
      <c r="I120" s="262"/>
    </row>
    <row r="121" spans="1:9" s="261" customFormat="1">
      <c r="A121" s="322"/>
      <c r="C121" s="262"/>
      <c r="D121" s="262"/>
      <c r="E121" s="262"/>
      <c r="F121" s="262"/>
      <c r="G121" s="262"/>
      <c r="H121" s="262"/>
      <c r="I121" s="262"/>
    </row>
    <row r="122" spans="1:9" s="261" customFormat="1">
      <c r="A122" s="322"/>
      <c r="C122" s="262"/>
      <c r="D122" s="262"/>
      <c r="E122" s="262"/>
      <c r="F122" s="262"/>
      <c r="G122" s="262"/>
      <c r="H122" s="262"/>
      <c r="I122" s="262"/>
    </row>
    <row r="123" spans="1:9" s="261" customFormat="1">
      <c r="A123" s="322"/>
      <c r="C123" s="262"/>
      <c r="D123" s="262"/>
      <c r="E123" s="262"/>
      <c r="F123" s="262"/>
      <c r="G123" s="262"/>
      <c r="H123" s="262"/>
      <c r="I123" s="262"/>
    </row>
    <row r="124" spans="1:9" s="261" customFormat="1">
      <c r="A124" s="322"/>
      <c r="C124" s="262"/>
      <c r="D124" s="262"/>
      <c r="E124" s="262"/>
      <c r="F124" s="262"/>
      <c r="G124" s="262"/>
      <c r="H124" s="262"/>
      <c r="I124" s="262"/>
    </row>
    <row r="125" spans="1:9" s="261" customFormat="1">
      <c r="A125" s="325"/>
      <c r="C125" s="262"/>
      <c r="D125" s="262"/>
      <c r="E125" s="262"/>
      <c r="F125" s="262"/>
      <c r="G125" s="262"/>
      <c r="H125" s="262"/>
      <c r="I125" s="262"/>
    </row>
    <row r="126" spans="1:9" s="261" customFormat="1">
      <c r="A126" s="328"/>
      <c r="C126" s="262"/>
      <c r="D126" s="262"/>
      <c r="E126" s="262"/>
      <c r="F126" s="262"/>
      <c r="G126" s="262"/>
      <c r="H126" s="262"/>
      <c r="I126" s="262"/>
    </row>
    <row r="127" spans="1:9" s="261" customFormat="1">
      <c r="A127" s="328"/>
      <c r="C127" s="262"/>
      <c r="D127" s="262"/>
      <c r="E127" s="262"/>
      <c r="F127" s="262"/>
      <c r="G127" s="262"/>
      <c r="H127" s="262"/>
      <c r="I127" s="262"/>
    </row>
    <row r="128" spans="1:9" s="261" customFormat="1">
      <c r="A128" s="328"/>
      <c r="C128" s="262"/>
      <c r="D128" s="262"/>
      <c r="E128" s="262"/>
      <c r="F128" s="262"/>
      <c r="G128" s="262"/>
      <c r="H128" s="262"/>
      <c r="I128" s="262"/>
    </row>
    <row r="129" spans="1:9" s="261" customFormat="1">
      <c r="A129" s="328"/>
      <c r="C129" s="262"/>
      <c r="D129" s="262"/>
      <c r="E129" s="262"/>
      <c r="F129" s="262"/>
      <c r="G129" s="262"/>
      <c r="H129" s="262"/>
      <c r="I129" s="262"/>
    </row>
    <row r="130" spans="1:9" s="261" customFormat="1">
      <c r="A130" s="328"/>
      <c r="C130" s="262"/>
      <c r="D130" s="262"/>
      <c r="E130" s="262"/>
      <c r="F130" s="262"/>
      <c r="G130" s="262"/>
      <c r="H130" s="262"/>
      <c r="I130" s="262"/>
    </row>
    <row r="131" spans="1:9" s="261" customFormat="1">
      <c r="A131" s="328"/>
      <c r="C131" s="262"/>
      <c r="D131" s="262"/>
      <c r="E131" s="262"/>
      <c r="F131" s="262"/>
      <c r="G131" s="262"/>
      <c r="H131" s="262"/>
      <c r="I131" s="262"/>
    </row>
    <row r="132" spans="1:9" s="261" customFormat="1">
      <c r="A132" s="328"/>
      <c r="C132" s="262"/>
      <c r="D132" s="262"/>
      <c r="E132" s="262"/>
      <c r="F132" s="262"/>
      <c r="G132" s="262"/>
      <c r="H132" s="262"/>
      <c r="I132" s="262"/>
    </row>
    <row r="133" spans="1:9" s="261" customFormat="1">
      <c r="A133" s="322"/>
      <c r="C133" s="262"/>
      <c r="D133" s="262"/>
      <c r="E133" s="262"/>
      <c r="F133" s="262"/>
      <c r="G133" s="262"/>
      <c r="H133" s="262"/>
      <c r="I133" s="262"/>
    </row>
    <row r="134" spans="1:9" s="261" customFormat="1">
      <c r="A134" s="322"/>
      <c r="C134" s="262"/>
      <c r="D134" s="262"/>
      <c r="E134" s="262"/>
      <c r="F134" s="262"/>
      <c r="G134" s="262"/>
      <c r="H134" s="262"/>
      <c r="I134" s="262"/>
    </row>
    <row r="135" spans="1:9" s="261" customFormat="1">
      <c r="A135" s="322"/>
      <c r="C135" s="262"/>
      <c r="D135" s="262"/>
      <c r="E135" s="262"/>
      <c r="F135" s="262"/>
      <c r="G135" s="262"/>
      <c r="H135" s="262"/>
      <c r="I135" s="262"/>
    </row>
    <row r="136" spans="1:9" s="261" customFormat="1">
      <c r="A136" s="322"/>
      <c r="C136" s="262"/>
      <c r="D136" s="262"/>
      <c r="E136" s="262"/>
      <c r="F136" s="262"/>
      <c r="G136" s="262"/>
      <c r="H136" s="262"/>
      <c r="I136" s="262"/>
    </row>
    <row r="137" spans="1:9" s="261" customFormat="1">
      <c r="A137" s="322"/>
      <c r="C137" s="262"/>
      <c r="D137" s="262"/>
      <c r="E137" s="262"/>
      <c r="F137" s="262"/>
      <c r="G137" s="262"/>
      <c r="H137" s="262"/>
      <c r="I137" s="262"/>
    </row>
    <row r="138" spans="1:9" s="261" customFormat="1">
      <c r="A138" s="325"/>
      <c r="C138" s="262"/>
      <c r="D138" s="262"/>
      <c r="E138" s="262"/>
      <c r="F138" s="262"/>
      <c r="G138" s="262"/>
      <c r="H138" s="262"/>
      <c r="I138" s="262"/>
    </row>
    <row r="139" spans="1:9" s="261" customFormat="1">
      <c r="A139" s="328"/>
      <c r="C139" s="262"/>
      <c r="D139" s="262"/>
      <c r="E139" s="262"/>
      <c r="F139" s="262"/>
      <c r="G139" s="262"/>
      <c r="H139" s="262"/>
      <c r="I139" s="262"/>
    </row>
    <row r="140" spans="1:9" s="261" customFormat="1">
      <c r="A140" s="328"/>
      <c r="C140" s="262"/>
      <c r="D140" s="262"/>
      <c r="E140" s="262"/>
      <c r="F140" s="262"/>
      <c r="G140" s="262"/>
      <c r="H140" s="262"/>
      <c r="I140" s="262"/>
    </row>
    <row r="141" spans="1:9" s="261" customFormat="1">
      <c r="A141" s="328"/>
      <c r="C141" s="262"/>
      <c r="D141" s="262"/>
      <c r="E141" s="262"/>
      <c r="F141" s="262"/>
      <c r="G141" s="262"/>
      <c r="H141" s="262"/>
      <c r="I141" s="262"/>
    </row>
    <row r="142" spans="1:9" s="261" customFormat="1">
      <c r="A142" s="328"/>
      <c r="C142" s="262"/>
      <c r="D142" s="262"/>
      <c r="E142" s="262"/>
      <c r="F142" s="262"/>
      <c r="G142" s="262"/>
      <c r="H142" s="262"/>
      <c r="I142" s="262"/>
    </row>
    <row r="143" spans="1:9" s="261" customFormat="1">
      <c r="A143" s="328"/>
      <c r="C143" s="262"/>
      <c r="D143" s="262"/>
      <c r="E143" s="262"/>
      <c r="F143" s="262"/>
      <c r="G143" s="262"/>
      <c r="H143" s="262"/>
      <c r="I143" s="262"/>
    </row>
    <row r="144" spans="1:9" s="261" customFormat="1">
      <c r="A144" s="328"/>
      <c r="C144" s="262"/>
      <c r="D144" s="262"/>
      <c r="E144" s="262"/>
      <c r="F144" s="262"/>
      <c r="G144" s="262"/>
      <c r="H144" s="262"/>
      <c r="I144" s="262"/>
    </row>
    <row r="145" spans="1:9" s="261" customFormat="1">
      <c r="A145" s="328"/>
      <c r="C145" s="262"/>
      <c r="D145" s="262"/>
      <c r="E145" s="262"/>
      <c r="F145" s="262"/>
      <c r="G145" s="262"/>
      <c r="H145" s="262"/>
      <c r="I145" s="262"/>
    </row>
    <row r="146" spans="1:9" s="261" customFormat="1">
      <c r="A146" s="322"/>
      <c r="C146" s="262"/>
      <c r="D146" s="262"/>
      <c r="E146" s="262"/>
      <c r="F146" s="262"/>
      <c r="G146" s="262"/>
      <c r="H146" s="262"/>
      <c r="I146" s="262"/>
    </row>
    <row r="147" spans="1:9" s="261" customFormat="1">
      <c r="A147" s="322"/>
      <c r="C147" s="262"/>
      <c r="D147" s="262"/>
      <c r="E147" s="262"/>
      <c r="F147" s="262"/>
      <c r="G147" s="262"/>
      <c r="H147" s="262"/>
      <c r="I147" s="262"/>
    </row>
    <row r="148" spans="1:9" s="261" customFormat="1">
      <c r="A148" s="322"/>
      <c r="C148" s="262"/>
      <c r="D148" s="262"/>
      <c r="E148" s="262"/>
      <c r="F148" s="262"/>
      <c r="G148" s="262"/>
      <c r="H148" s="262"/>
      <c r="I148" s="262"/>
    </row>
    <row r="149" spans="1:9" s="261" customFormat="1">
      <c r="A149" s="322"/>
      <c r="C149" s="262"/>
      <c r="D149" s="262"/>
      <c r="E149" s="262"/>
      <c r="F149" s="262"/>
      <c r="G149" s="262"/>
      <c r="H149" s="262"/>
      <c r="I149" s="262"/>
    </row>
    <row r="150" spans="1:9" s="261" customFormat="1">
      <c r="A150" s="322"/>
      <c r="C150" s="262"/>
      <c r="D150" s="262"/>
      <c r="E150" s="262"/>
      <c r="F150" s="262"/>
      <c r="G150" s="262"/>
      <c r="H150" s="262"/>
      <c r="I150" s="262"/>
    </row>
    <row r="151" spans="1:9" s="261" customFormat="1">
      <c r="A151" s="325"/>
      <c r="C151" s="262"/>
      <c r="D151" s="262"/>
      <c r="E151" s="262"/>
      <c r="F151" s="262"/>
      <c r="G151" s="262"/>
      <c r="H151" s="262"/>
      <c r="I151" s="262"/>
    </row>
    <row r="152" spans="1:9" s="261" customFormat="1">
      <c r="A152" s="328"/>
      <c r="C152" s="262"/>
      <c r="D152" s="262"/>
      <c r="E152" s="262"/>
      <c r="F152" s="262"/>
      <c r="G152" s="262"/>
      <c r="H152" s="262"/>
      <c r="I152" s="262"/>
    </row>
    <row r="153" spans="1:9" s="261" customFormat="1">
      <c r="A153" s="328"/>
      <c r="C153" s="262"/>
      <c r="D153" s="262"/>
      <c r="E153" s="262"/>
      <c r="F153" s="262"/>
      <c r="G153" s="262"/>
      <c r="H153" s="262"/>
      <c r="I153" s="262"/>
    </row>
    <row r="154" spans="1:9" s="261" customFormat="1">
      <c r="A154" s="328"/>
      <c r="C154" s="262"/>
      <c r="D154" s="262"/>
      <c r="E154" s="262"/>
      <c r="F154" s="262"/>
      <c r="G154" s="262"/>
      <c r="H154" s="262"/>
      <c r="I154" s="262"/>
    </row>
    <row r="155" spans="1:9" s="261" customFormat="1">
      <c r="A155" s="328"/>
      <c r="C155" s="262"/>
      <c r="D155" s="262"/>
      <c r="E155" s="262"/>
      <c r="F155" s="262"/>
      <c r="G155" s="262"/>
      <c r="H155" s="262"/>
      <c r="I155" s="262"/>
    </row>
    <row r="156" spans="1:9" s="261" customFormat="1">
      <c r="A156" s="328"/>
      <c r="C156" s="262"/>
      <c r="D156" s="262"/>
      <c r="E156" s="262"/>
      <c r="F156" s="262"/>
      <c r="G156" s="262"/>
      <c r="H156" s="262"/>
      <c r="I156" s="262"/>
    </row>
    <row r="157" spans="1:9" s="261" customFormat="1">
      <c r="A157" s="328"/>
      <c r="C157" s="262"/>
      <c r="D157" s="262"/>
      <c r="E157" s="262"/>
      <c r="F157" s="262"/>
      <c r="G157" s="262"/>
      <c r="H157" s="262"/>
      <c r="I157" s="262"/>
    </row>
    <row r="158" spans="1:9" s="261" customFormat="1">
      <c r="A158" s="328"/>
      <c r="C158" s="262"/>
      <c r="D158" s="262"/>
      <c r="E158" s="262"/>
      <c r="F158" s="262"/>
      <c r="G158" s="262"/>
      <c r="H158" s="262"/>
      <c r="I158" s="262"/>
    </row>
    <row r="159" spans="1:9" s="261" customFormat="1">
      <c r="A159" s="322"/>
      <c r="C159" s="262"/>
      <c r="D159" s="262"/>
      <c r="E159" s="262"/>
      <c r="F159" s="262"/>
      <c r="G159" s="262"/>
      <c r="H159" s="262"/>
      <c r="I159" s="262"/>
    </row>
    <row r="160" spans="1:9" s="261" customFormat="1">
      <c r="A160" s="322"/>
      <c r="C160" s="262"/>
      <c r="D160" s="262"/>
      <c r="E160" s="262"/>
      <c r="F160" s="262"/>
      <c r="G160" s="262"/>
      <c r="H160" s="262"/>
      <c r="I160" s="262"/>
    </row>
    <row r="161" spans="1:9" s="261" customFormat="1">
      <c r="A161" s="322"/>
      <c r="C161" s="262"/>
      <c r="D161" s="262"/>
      <c r="E161" s="262"/>
      <c r="F161" s="262"/>
      <c r="G161" s="262"/>
      <c r="H161" s="262"/>
      <c r="I161" s="262"/>
    </row>
    <row r="162" spans="1:9" s="261" customFormat="1">
      <c r="A162" s="322"/>
      <c r="C162" s="262"/>
      <c r="D162" s="262"/>
      <c r="E162" s="262"/>
      <c r="F162" s="262"/>
      <c r="G162" s="262"/>
      <c r="H162" s="262"/>
      <c r="I162" s="262"/>
    </row>
    <row r="163" spans="1:9" s="261" customFormat="1">
      <c r="A163" s="322"/>
      <c r="C163" s="262"/>
      <c r="D163" s="262"/>
      <c r="E163" s="262"/>
      <c r="F163" s="262"/>
      <c r="G163" s="262"/>
      <c r="H163" s="262"/>
      <c r="I163" s="262"/>
    </row>
    <row r="164" spans="1:9" s="261" customFormat="1">
      <c r="A164" s="325"/>
      <c r="C164" s="262"/>
      <c r="D164" s="262"/>
      <c r="E164" s="262"/>
      <c r="F164" s="262"/>
      <c r="G164" s="262"/>
      <c r="H164" s="262"/>
      <c r="I164" s="262"/>
    </row>
    <row r="165" spans="1:9" s="261" customFormat="1">
      <c r="A165" s="328"/>
      <c r="C165" s="262"/>
      <c r="D165" s="262"/>
      <c r="E165" s="262"/>
      <c r="F165" s="262"/>
      <c r="G165" s="262"/>
      <c r="H165" s="262"/>
      <c r="I165" s="262"/>
    </row>
    <row r="166" spans="1:9" s="261" customFormat="1">
      <c r="A166" s="328"/>
      <c r="C166" s="262"/>
      <c r="D166" s="262"/>
      <c r="E166" s="262"/>
      <c r="F166" s="262"/>
      <c r="G166" s="262"/>
      <c r="H166" s="262"/>
      <c r="I166" s="262"/>
    </row>
    <row r="167" spans="1:9" s="261" customFormat="1">
      <c r="A167" s="328"/>
      <c r="C167" s="262"/>
      <c r="D167" s="262"/>
      <c r="E167" s="262"/>
      <c r="F167" s="262"/>
      <c r="G167" s="262"/>
      <c r="H167" s="262"/>
      <c r="I167" s="262"/>
    </row>
    <row r="168" spans="1:9" s="261" customFormat="1">
      <c r="A168" s="328"/>
      <c r="C168" s="262"/>
      <c r="D168" s="262"/>
      <c r="E168" s="262"/>
      <c r="F168" s="262"/>
      <c r="G168" s="262"/>
      <c r="H168" s="262"/>
      <c r="I168" s="262"/>
    </row>
    <row r="169" spans="1:9" s="261" customFormat="1">
      <c r="A169" s="328"/>
      <c r="C169" s="262"/>
      <c r="D169" s="262"/>
      <c r="E169" s="262"/>
      <c r="F169" s="262"/>
      <c r="G169" s="262"/>
      <c r="H169" s="262"/>
      <c r="I169" s="262"/>
    </row>
    <row r="170" spans="1:9" s="261" customFormat="1">
      <c r="A170" s="328"/>
      <c r="C170" s="262"/>
      <c r="D170" s="262"/>
      <c r="E170" s="262"/>
      <c r="F170" s="262"/>
      <c r="G170" s="262"/>
      <c r="H170" s="262"/>
      <c r="I170" s="262"/>
    </row>
    <row r="171" spans="1:9" s="261" customFormat="1">
      <c r="A171" s="328"/>
      <c r="C171" s="262"/>
      <c r="D171" s="262"/>
      <c r="E171" s="262"/>
      <c r="F171" s="262"/>
      <c r="G171" s="262"/>
      <c r="H171" s="262"/>
      <c r="I171" s="262"/>
    </row>
    <row r="172" spans="1:9" s="261" customFormat="1">
      <c r="A172" s="322"/>
      <c r="C172" s="262"/>
      <c r="D172" s="262"/>
      <c r="E172" s="262"/>
      <c r="F172" s="262"/>
      <c r="G172" s="262"/>
      <c r="H172" s="262"/>
      <c r="I172" s="262"/>
    </row>
    <row r="173" spans="1:9" s="261" customFormat="1">
      <c r="A173" s="322"/>
      <c r="C173" s="262"/>
      <c r="D173" s="262"/>
      <c r="E173" s="262"/>
      <c r="F173" s="262"/>
      <c r="G173" s="262"/>
      <c r="H173" s="262"/>
      <c r="I173" s="262"/>
    </row>
    <row r="174" spans="1:9" s="261" customFormat="1">
      <c r="A174" s="322"/>
      <c r="C174" s="262"/>
      <c r="D174" s="262"/>
      <c r="E174" s="262"/>
      <c r="F174" s="262"/>
      <c r="G174" s="262"/>
      <c r="H174" s="262"/>
      <c r="I174" s="262"/>
    </row>
    <row r="175" spans="1:9" s="261" customFormat="1">
      <c r="A175" s="322"/>
      <c r="C175" s="262"/>
      <c r="D175" s="262"/>
      <c r="E175" s="262"/>
      <c r="F175" s="262"/>
      <c r="G175" s="262"/>
      <c r="H175" s="262"/>
      <c r="I175" s="262"/>
    </row>
    <row r="176" spans="1:9" s="261" customFormat="1">
      <c r="A176" s="322"/>
      <c r="C176" s="262"/>
      <c r="D176" s="262"/>
      <c r="E176" s="262"/>
      <c r="F176" s="262"/>
      <c r="G176" s="262"/>
      <c r="H176" s="262"/>
      <c r="I176" s="262"/>
    </row>
    <row r="177" spans="1:9" s="261" customFormat="1">
      <c r="A177" s="325"/>
      <c r="C177" s="262"/>
      <c r="D177" s="262"/>
      <c r="E177" s="262"/>
      <c r="F177" s="262"/>
      <c r="G177" s="262"/>
      <c r="H177" s="262"/>
      <c r="I177" s="262"/>
    </row>
    <row r="178" spans="1:9" s="261" customFormat="1">
      <c r="A178" s="328"/>
      <c r="C178" s="262"/>
      <c r="D178" s="262"/>
      <c r="E178" s="262"/>
      <c r="F178" s="262"/>
      <c r="G178" s="262"/>
      <c r="H178" s="262"/>
      <c r="I178" s="262"/>
    </row>
    <row r="179" spans="1:9" s="261" customFormat="1">
      <c r="A179" s="328"/>
      <c r="C179" s="262"/>
      <c r="D179" s="262"/>
      <c r="E179" s="262"/>
      <c r="F179" s="262"/>
      <c r="G179" s="262"/>
      <c r="H179" s="262"/>
      <c r="I179" s="262"/>
    </row>
    <row r="180" spans="1:9" s="261" customFormat="1">
      <c r="A180" s="328"/>
      <c r="C180" s="262"/>
      <c r="D180" s="262"/>
      <c r="E180" s="262"/>
      <c r="F180" s="262"/>
      <c r="G180" s="262"/>
      <c r="H180" s="262"/>
      <c r="I180" s="262"/>
    </row>
    <row r="181" spans="1:9" s="261" customFormat="1">
      <c r="A181" s="328"/>
      <c r="C181" s="262"/>
      <c r="D181" s="262"/>
      <c r="E181" s="262"/>
      <c r="F181" s="262"/>
      <c r="G181" s="262"/>
      <c r="H181" s="262"/>
      <c r="I181" s="262"/>
    </row>
    <row r="182" spans="1:9" s="261" customFormat="1">
      <c r="A182" s="328"/>
      <c r="C182" s="262"/>
      <c r="D182" s="262"/>
      <c r="E182" s="262"/>
      <c r="F182" s="262"/>
      <c r="G182" s="262"/>
      <c r="H182" s="262"/>
      <c r="I182" s="262"/>
    </row>
    <row r="183" spans="1:9" s="261" customFormat="1">
      <c r="A183" s="328"/>
      <c r="C183" s="262"/>
      <c r="D183" s="262"/>
      <c r="E183" s="262"/>
      <c r="F183" s="262"/>
      <c r="G183" s="262"/>
      <c r="H183" s="262"/>
      <c r="I183" s="262"/>
    </row>
    <row r="184" spans="1:9" s="261" customFormat="1">
      <c r="A184" s="328"/>
      <c r="C184" s="262"/>
      <c r="D184" s="262"/>
      <c r="E184" s="262"/>
      <c r="F184" s="262"/>
      <c r="G184" s="262"/>
      <c r="H184" s="262"/>
      <c r="I184" s="262"/>
    </row>
    <row r="185" spans="1:9" s="261" customFormat="1">
      <c r="A185" s="322"/>
      <c r="C185" s="262"/>
      <c r="D185" s="262"/>
      <c r="E185" s="262"/>
      <c r="F185" s="262"/>
      <c r="G185" s="262"/>
      <c r="H185" s="262"/>
      <c r="I185" s="262"/>
    </row>
    <row r="186" spans="1:9" s="261" customFormat="1">
      <c r="A186" s="322"/>
      <c r="C186" s="262"/>
      <c r="D186" s="262"/>
      <c r="E186" s="262"/>
      <c r="F186" s="262"/>
      <c r="G186" s="262"/>
      <c r="H186" s="262"/>
      <c r="I186" s="262"/>
    </row>
    <row r="187" spans="1:9" s="261" customFormat="1">
      <c r="A187" s="322"/>
      <c r="C187" s="262"/>
      <c r="D187" s="262"/>
      <c r="E187" s="262"/>
      <c r="F187" s="262">
        <v>0</v>
      </c>
      <c r="G187" s="262"/>
      <c r="H187" s="262"/>
      <c r="I187" s="262"/>
    </row>
    <row r="188" spans="1:9" s="261" customFormat="1">
      <c r="A188" s="322"/>
      <c r="C188" s="262"/>
      <c r="D188" s="262"/>
      <c r="E188" s="262"/>
      <c r="F188" s="262">
        <v>2086399.8</v>
      </c>
      <c r="G188" s="262"/>
      <c r="H188" s="262"/>
      <c r="I188" s="262"/>
    </row>
    <row r="189" spans="1:9">
      <c r="A189" s="322"/>
    </row>
    <row r="190" spans="1:9">
      <c r="A190" s="637"/>
    </row>
    <row r="191" spans="1:9">
      <c r="A191" s="637"/>
      <c r="D191" s="247">
        <v>0</v>
      </c>
    </row>
    <row r="192" spans="1:9">
      <c r="A192" s="637"/>
      <c r="D192" s="247">
        <v>0</v>
      </c>
    </row>
    <row r="193" spans="1:1">
      <c r="A193" s="637"/>
    </row>
    <row r="194" spans="1:1">
      <c r="A194" s="637"/>
    </row>
    <row r="195" spans="1:1">
      <c r="A195" s="637"/>
    </row>
    <row r="196" spans="1:1">
      <c r="A196" s="637"/>
    </row>
    <row r="197" spans="1:1">
      <c r="A197" s="637"/>
    </row>
    <row r="198" spans="1:1">
      <c r="A198" s="637"/>
    </row>
    <row r="199" spans="1:1">
      <c r="A199" s="637"/>
    </row>
    <row r="200" spans="1:1">
      <c r="A200" s="637"/>
    </row>
    <row r="201" spans="1:1">
      <c r="A201" s="637"/>
    </row>
    <row r="202" spans="1:1">
      <c r="A202" s="637"/>
    </row>
    <row r="203" spans="1:1">
      <c r="A203" s="637"/>
    </row>
    <row r="204" spans="1:1">
      <c r="A204" s="637"/>
    </row>
    <row r="326" spans="1:1">
      <c r="A326" s="904"/>
    </row>
    <row r="327" spans="1:1">
      <c r="A327" s="904"/>
    </row>
    <row r="328" spans="1:1">
      <c r="A328" s="904"/>
    </row>
    <row r="329" spans="1:1">
      <c r="A329" s="904"/>
    </row>
    <row r="330" spans="1:1">
      <c r="A330" s="904"/>
    </row>
    <row r="331" spans="1:1">
      <c r="A331" s="904"/>
    </row>
    <row r="332" spans="1:1">
      <c r="A332" s="904"/>
    </row>
    <row r="333" spans="1:1">
      <c r="A333" s="904"/>
    </row>
    <row r="334" spans="1:1">
      <c r="A334" s="904"/>
    </row>
    <row r="335" spans="1:1">
      <c r="A335" s="904"/>
    </row>
    <row r="336" spans="1:1">
      <c r="A336" s="904"/>
    </row>
    <row r="337" spans="1:1">
      <c r="A337" s="904"/>
    </row>
    <row r="338" spans="1:1">
      <c r="A338" s="904"/>
    </row>
    <row r="339" spans="1:1">
      <c r="A339" s="904"/>
    </row>
    <row r="340" spans="1:1">
      <c r="A340" s="904"/>
    </row>
    <row r="341" spans="1:1">
      <c r="A341" s="904"/>
    </row>
    <row r="342" spans="1:1">
      <c r="A342" s="904"/>
    </row>
    <row r="343" spans="1:1">
      <c r="A343" s="904"/>
    </row>
    <row r="344" spans="1:1">
      <c r="A344" s="904"/>
    </row>
    <row r="345" spans="1:1">
      <c r="A345" s="904"/>
    </row>
    <row r="346" spans="1:1">
      <c r="A346" s="904"/>
    </row>
    <row r="347" spans="1:1">
      <c r="A347" s="904"/>
    </row>
    <row r="348" spans="1:1">
      <c r="A348" s="904"/>
    </row>
    <row r="349" spans="1:1">
      <c r="A349" s="904"/>
    </row>
    <row r="350" spans="1:1">
      <c r="A350" s="904"/>
    </row>
    <row r="351" spans="1:1">
      <c r="A351" s="904"/>
    </row>
    <row r="352" spans="1:1">
      <c r="A352" s="904"/>
    </row>
    <row r="353" spans="1:1">
      <c r="A353" s="904"/>
    </row>
    <row r="354" spans="1:1">
      <c r="A354" s="904"/>
    </row>
    <row r="355" spans="1:1">
      <c r="A355" s="904"/>
    </row>
    <row r="356" spans="1:1">
      <c r="A356" s="904"/>
    </row>
    <row r="357" spans="1:1">
      <c r="A357" s="904"/>
    </row>
    <row r="358" spans="1:1">
      <c r="A358" s="904"/>
    </row>
    <row r="359" spans="1:1">
      <c r="A359" s="904"/>
    </row>
    <row r="360" spans="1:1">
      <c r="A360" s="904"/>
    </row>
    <row r="361" spans="1:1">
      <c r="A361" s="904"/>
    </row>
    <row r="362" spans="1:1">
      <c r="A362" s="904"/>
    </row>
    <row r="363" spans="1:1">
      <c r="A363" s="904"/>
    </row>
    <row r="364" spans="1:1">
      <c r="A364" s="904"/>
    </row>
    <row r="365" spans="1:1">
      <c r="A365" s="904"/>
    </row>
    <row r="366" spans="1:1">
      <c r="A366" s="904"/>
    </row>
    <row r="367" spans="1:1">
      <c r="A367" s="904"/>
    </row>
    <row r="368" spans="1:1">
      <c r="A368" s="904"/>
    </row>
    <row r="369" spans="1:1">
      <c r="A369" s="904"/>
    </row>
    <row r="370" spans="1:1">
      <c r="A370" s="904"/>
    </row>
    <row r="371" spans="1:1">
      <c r="A371" s="904"/>
    </row>
    <row r="372" spans="1:1">
      <c r="A372" s="904"/>
    </row>
    <row r="373" spans="1:1">
      <c r="A373" s="904"/>
    </row>
    <row r="374" spans="1:1">
      <c r="A374" s="904"/>
    </row>
    <row r="375" spans="1:1">
      <c r="A375" s="904"/>
    </row>
    <row r="376" spans="1:1">
      <c r="A376" s="904"/>
    </row>
    <row r="377" spans="1:1">
      <c r="A377" s="904"/>
    </row>
    <row r="378" spans="1:1">
      <c r="A378" s="904"/>
    </row>
    <row r="379" spans="1:1">
      <c r="A379" s="904"/>
    </row>
    <row r="380" spans="1:1">
      <c r="A380" s="904"/>
    </row>
    <row r="381" spans="1:1">
      <c r="A381" s="904"/>
    </row>
    <row r="382" spans="1:1">
      <c r="A382" s="904"/>
    </row>
    <row r="383" spans="1:1">
      <c r="A383" s="904"/>
    </row>
    <row r="384" spans="1:1">
      <c r="A384" s="904"/>
    </row>
    <row r="385" spans="1:1">
      <c r="A385" s="904"/>
    </row>
    <row r="386" spans="1:1">
      <c r="A386" s="904"/>
    </row>
    <row r="387" spans="1:1">
      <c r="A387" s="904"/>
    </row>
    <row r="388" spans="1:1">
      <c r="A388" s="904"/>
    </row>
    <row r="389" spans="1:1">
      <c r="A389" s="904"/>
    </row>
    <row r="390" spans="1:1">
      <c r="A390" s="904"/>
    </row>
    <row r="391" spans="1:1">
      <c r="A391" s="904"/>
    </row>
    <row r="392" spans="1:1">
      <c r="A392" s="904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389"/>
  <sheetViews>
    <sheetView showGridLines="0" showRowColHeaders="0" zoomScaleNormal="100" workbookViewId="0">
      <pane ySplit="5" topLeftCell="A6" activePane="bottomLeft" state="frozen"/>
      <selection activeCell="C11" sqref="C11"/>
      <selection pane="bottomLeft" activeCell="C11" sqref="C11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459" customWidth="1"/>
    <col min="4" max="5" width="12.85546875" style="459" customWidth="1"/>
    <col min="6" max="6" width="10.85546875" style="459" customWidth="1"/>
    <col min="7" max="8" width="11" style="459" customWidth="1"/>
    <col min="9" max="9" width="13.42578125" style="460" customWidth="1"/>
    <col min="10" max="10" width="11.5703125" style="2" customWidth="1"/>
    <col min="11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529"/>
    <col min="403" max="16384" width="11.5703125" style="2"/>
  </cols>
  <sheetData>
    <row r="1" spans="1:402" s="461" customFormat="1" ht="18.95" customHeight="1">
      <c r="A1" s="2"/>
      <c r="B1" s="1193" t="s">
        <v>254</v>
      </c>
      <c r="C1" s="1193"/>
      <c r="D1" s="1193"/>
      <c r="E1" s="1193"/>
      <c r="F1" s="1193"/>
      <c r="G1" s="1193"/>
      <c r="H1" s="1193"/>
      <c r="I1" s="1193"/>
    </row>
    <row r="2" spans="1:402" ht="0.6" customHeight="1"/>
    <row r="3" spans="1:402" s="462" customFormat="1" ht="8.25" customHeight="1">
      <c r="A3" s="2"/>
      <c r="B3" s="463"/>
      <c r="C3" s="459"/>
      <c r="D3" s="459"/>
      <c r="E3" s="459"/>
      <c r="F3" s="459"/>
      <c r="G3" s="459"/>
      <c r="H3" s="459"/>
      <c r="I3" s="460"/>
      <c r="J3" s="956"/>
      <c r="K3" s="956"/>
    </row>
    <row r="4" spans="1:402" s="464" customFormat="1" ht="20.25" customHeight="1">
      <c r="A4" s="295"/>
      <c r="B4" s="1194" t="s">
        <v>393</v>
      </c>
      <c r="C4" s="1197" t="s">
        <v>0</v>
      </c>
      <c r="D4" s="1197" t="s">
        <v>1</v>
      </c>
      <c r="E4" s="1197" t="s">
        <v>2</v>
      </c>
      <c r="F4" s="1197" t="s">
        <v>3</v>
      </c>
      <c r="G4" s="1197" t="s">
        <v>4</v>
      </c>
      <c r="H4" s="1197" t="s">
        <v>5</v>
      </c>
      <c r="I4" s="1197" t="s">
        <v>6</v>
      </c>
      <c r="J4" s="955"/>
      <c r="K4" s="955"/>
      <c r="BQ4" s="462"/>
      <c r="BR4" s="462"/>
      <c r="BS4" s="462"/>
      <c r="BT4" s="462"/>
      <c r="BU4" s="462"/>
      <c r="BV4" s="462"/>
      <c r="BW4" s="462"/>
      <c r="BX4" s="462"/>
      <c r="BY4" s="462"/>
      <c r="BZ4" s="462"/>
      <c r="CA4" s="462"/>
      <c r="CB4" s="462"/>
      <c r="CC4" s="462"/>
      <c r="CD4" s="462"/>
      <c r="CE4" s="462"/>
      <c r="CF4" s="462"/>
      <c r="CG4" s="462"/>
      <c r="CH4" s="462"/>
      <c r="CI4" s="462"/>
      <c r="CJ4" s="462"/>
      <c r="CK4" s="462"/>
      <c r="CL4" s="462"/>
      <c r="CM4" s="462"/>
      <c r="CN4" s="462"/>
      <c r="CO4" s="462"/>
      <c r="CP4" s="462"/>
      <c r="CQ4" s="462"/>
      <c r="CR4" s="462"/>
      <c r="CS4" s="462"/>
      <c r="CT4" s="462"/>
      <c r="CU4" s="462"/>
      <c r="CV4" s="462"/>
      <c r="CW4" s="462"/>
      <c r="CX4" s="462"/>
      <c r="CY4" s="462"/>
      <c r="CZ4" s="462"/>
      <c r="DA4" s="462"/>
      <c r="DB4" s="462"/>
      <c r="DC4" s="462"/>
      <c r="DD4" s="462"/>
      <c r="DE4" s="462"/>
      <c r="DF4" s="462"/>
      <c r="DG4" s="462"/>
      <c r="DH4" s="462"/>
      <c r="DI4" s="462"/>
      <c r="DJ4" s="462"/>
      <c r="DK4" s="462"/>
      <c r="DL4" s="462"/>
      <c r="DM4" s="462"/>
      <c r="DN4" s="462"/>
      <c r="DO4" s="462"/>
      <c r="DP4" s="462"/>
      <c r="DQ4" s="462"/>
      <c r="DR4" s="462"/>
      <c r="DS4" s="462"/>
      <c r="DT4" s="462"/>
      <c r="DU4" s="462"/>
      <c r="DV4" s="462"/>
      <c r="DW4" s="462"/>
      <c r="DX4" s="462"/>
      <c r="DY4" s="462"/>
      <c r="DZ4" s="462"/>
      <c r="EA4" s="462"/>
      <c r="EB4" s="462"/>
      <c r="EC4" s="462"/>
      <c r="ED4" s="462"/>
      <c r="EE4" s="462"/>
      <c r="EF4" s="462"/>
      <c r="EG4" s="462"/>
      <c r="EH4" s="462"/>
      <c r="EI4" s="462"/>
      <c r="EJ4" s="462"/>
      <c r="EK4" s="462"/>
      <c r="EL4" s="462"/>
      <c r="EM4" s="462"/>
      <c r="EN4" s="462"/>
      <c r="EO4" s="462"/>
      <c r="EP4" s="462"/>
      <c r="EQ4" s="462"/>
      <c r="ER4" s="462"/>
      <c r="ES4" s="462"/>
      <c r="ET4" s="462"/>
      <c r="EU4" s="462"/>
      <c r="EV4" s="462"/>
      <c r="EW4" s="462"/>
      <c r="EX4" s="462"/>
      <c r="EY4" s="462"/>
      <c r="EZ4" s="462"/>
      <c r="FA4" s="462"/>
      <c r="FB4" s="462"/>
      <c r="FC4" s="462"/>
      <c r="FD4" s="462"/>
      <c r="FE4" s="462"/>
      <c r="FF4" s="462"/>
      <c r="FG4" s="462"/>
      <c r="FH4" s="462"/>
      <c r="FI4" s="462"/>
      <c r="FJ4" s="462"/>
      <c r="FK4" s="462"/>
      <c r="FL4" s="462"/>
      <c r="FM4" s="462"/>
      <c r="FN4" s="462"/>
      <c r="FO4" s="462"/>
      <c r="FP4" s="462"/>
      <c r="FQ4" s="462"/>
      <c r="FR4" s="462"/>
      <c r="FS4" s="462"/>
      <c r="FT4" s="462"/>
      <c r="FU4" s="462"/>
      <c r="FV4" s="462"/>
      <c r="FW4" s="462"/>
      <c r="FX4" s="462"/>
      <c r="FY4" s="462"/>
      <c r="FZ4" s="462"/>
      <c r="GA4" s="462"/>
      <c r="GB4" s="462"/>
      <c r="GC4" s="462"/>
      <c r="GD4" s="462"/>
      <c r="GE4" s="462"/>
      <c r="GF4" s="462"/>
      <c r="GG4" s="462"/>
      <c r="GH4" s="462"/>
      <c r="GI4" s="462"/>
      <c r="GJ4" s="462"/>
      <c r="GK4" s="462"/>
      <c r="GL4" s="462"/>
      <c r="GM4" s="462"/>
      <c r="GN4" s="462"/>
      <c r="GO4" s="462"/>
      <c r="GP4" s="462"/>
      <c r="GQ4" s="462"/>
      <c r="GR4" s="462"/>
      <c r="GS4" s="462"/>
      <c r="GT4" s="462"/>
      <c r="GU4" s="462"/>
      <c r="GV4" s="462"/>
      <c r="GW4" s="462"/>
      <c r="GX4" s="462"/>
      <c r="GY4" s="462"/>
      <c r="GZ4" s="462"/>
      <c r="HA4" s="462"/>
      <c r="HB4" s="462"/>
      <c r="HC4" s="462"/>
      <c r="HD4" s="462"/>
      <c r="HE4" s="462"/>
      <c r="HF4" s="462"/>
      <c r="HG4" s="462"/>
      <c r="HH4" s="462"/>
      <c r="HI4" s="462"/>
      <c r="HJ4" s="462"/>
      <c r="HK4" s="462"/>
      <c r="HL4" s="462"/>
      <c r="HM4" s="462"/>
      <c r="HN4" s="462"/>
      <c r="HO4" s="462"/>
      <c r="HP4" s="462"/>
      <c r="HQ4" s="462"/>
      <c r="HR4" s="462"/>
      <c r="HS4" s="462"/>
      <c r="HT4" s="462"/>
      <c r="HU4" s="462"/>
      <c r="HV4" s="462"/>
      <c r="HW4" s="462"/>
      <c r="HX4" s="462"/>
      <c r="HY4" s="462"/>
      <c r="HZ4" s="462"/>
      <c r="IA4" s="462"/>
      <c r="IB4" s="462"/>
      <c r="IC4" s="462"/>
      <c r="ID4" s="462"/>
      <c r="IE4" s="462"/>
      <c r="IF4" s="462"/>
      <c r="IG4" s="462"/>
      <c r="IH4" s="462"/>
      <c r="II4" s="462"/>
      <c r="IJ4" s="462"/>
      <c r="IK4" s="462"/>
      <c r="IL4" s="462"/>
      <c r="IM4" s="462"/>
      <c r="IN4" s="462"/>
      <c r="IO4" s="462"/>
      <c r="IP4" s="462"/>
      <c r="IQ4" s="462"/>
      <c r="IR4" s="462"/>
      <c r="IS4" s="462"/>
      <c r="IT4" s="462"/>
      <c r="IU4" s="462"/>
      <c r="IV4" s="462"/>
      <c r="IW4" s="462"/>
      <c r="IX4" s="462"/>
      <c r="IY4" s="462"/>
      <c r="IZ4" s="462"/>
      <c r="JA4" s="462"/>
      <c r="JB4" s="462"/>
      <c r="JC4" s="462"/>
      <c r="JD4" s="462"/>
      <c r="JE4" s="462"/>
      <c r="JF4" s="462"/>
      <c r="JG4" s="462"/>
      <c r="JH4" s="462"/>
      <c r="JI4" s="462"/>
      <c r="JJ4" s="462"/>
      <c r="JK4" s="462"/>
      <c r="JL4" s="462"/>
      <c r="JM4" s="462"/>
      <c r="JN4" s="462"/>
      <c r="JO4" s="462"/>
      <c r="JP4" s="462"/>
      <c r="JQ4" s="462"/>
      <c r="JR4" s="462"/>
      <c r="JS4" s="462"/>
      <c r="JT4" s="462"/>
      <c r="JU4" s="462"/>
      <c r="JV4" s="462"/>
      <c r="JW4" s="462"/>
      <c r="JX4" s="462"/>
      <c r="JY4" s="462"/>
      <c r="JZ4" s="462"/>
      <c r="KA4" s="462"/>
      <c r="KB4" s="462"/>
      <c r="KC4" s="462"/>
      <c r="KD4" s="462"/>
      <c r="KE4" s="462"/>
      <c r="KF4" s="462"/>
      <c r="KG4" s="462"/>
      <c r="KH4" s="462"/>
      <c r="KI4" s="462"/>
      <c r="KJ4" s="462"/>
      <c r="KK4" s="462"/>
      <c r="KL4" s="462"/>
      <c r="KM4" s="462"/>
      <c r="KN4" s="462"/>
      <c r="KO4" s="462"/>
      <c r="KP4" s="462"/>
      <c r="KQ4" s="462"/>
      <c r="KR4" s="462"/>
      <c r="KS4" s="462"/>
      <c r="KT4" s="462"/>
      <c r="KU4" s="462"/>
      <c r="KV4" s="462"/>
      <c r="KW4" s="462"/>
      <c r="KX4" s="462"/>
      <c r="KY4" s="462"/>
      <c r="KZ4" s="462"/>
      <c r="LA4" s="462"/>
      <c r="LB4" s="462"/>
      <c r="LC4" s="462"/>
      <c r="LD4" s="462"/>
      <c r="LE4" s="462"/>
      <c r="LF4" s="462"/>
      <c r="LG4" s="462"/>
      <c r="LH4" s="462"/>
      <c r="LI4" s="462"/>
      <c r="LJ4" s="462"/>
      <c r="LK4" s="462"/>
      <c r="LL4" s="462"/>
      <c r="LM4" s="462"/>
      <c r="LN4" s="462"/>
      <c r="LO4" s="462"/>
      <c r="LP4" s="462"/>
      <c r="LQ4" s="462"/>
      <c r="LR4" s="462"/>
      <c r="LS4" s="462"/>
      <c r="LT4" s="462"/>
      <c r="LU4" s="462"/>
      <c r="LV4" s="462"/>
      <c r="LW4" s="462"/>
      <c r="LX4" s="462"/>
      <c r="LY4" s="462"/>
      <c r="LZ4" s="462"/>
      <c r="MA4" s="462"/>
      <c r="MB4" s="462"/>
      <c r="MC4" s="462"/>
      <c r="MD4" s="462"/>
      <c r="ME4" s="462"/>
      <c r="MF4" s="462"/>
      <c r="MG4" s="462"/>
      <c r="MH4" s="462"/>
      <c r="MI4" s="462"/>
      <c r="MJ4" s="462"/>
      <c r="MK4" s="462"/>
      <c r="ML4" s="462"/>
      <c r="MM4" s="462"/>
      <c r="MN4" s="462"/>
      <c r="MO4" s="462"/>
      <c r="MP4" s="462"/>
      <c r="MQ4" s="462"/>
      <c r="MR4" s="462"/>
      <c r="MS4" s="462"/>
      <c r="MT4" s="462"/>
      <c r="MU4" s="462"/>
      <c r="MV4" s="462"/>
      <c r="MW4" s="462"/>
      <c r="MX4" s="462"/>
      <c r="MY4" s="462"/>
      <c r="MZ4" s="462"/>
      <c r="NA4" s="462"/>
      <c r="NB4" s="462"/>
      <c r="NC4" s="462"/>
      <c r="ND4" s="462"/>
      <c r="NE4" s="462"/>
      <c r="NF4" s="462"/>
      <c r="NG4" s="462"/>
      <c r="NH4" s="462"/>
      <c r="NI4" s="462"/>
      <c r="NJ4" s="462"/>
      <c r="NK4" s="462"/>
      <c r="NL4" s="462"/>
      <c r="NM4" s="462"/>
      <c r="NN4" s="462"/>
      <c r="NO4" s="462"/>
      <c r="NP4" s="462"/>
      <c r="NQ4" s="462"/>
      <c r="NR4" s="462"/>
      <c r="NS4" s="462"/>
      <c r="NT4" s="462"/>
      <c r="NU4" s="462"/>
      <c r="NV4" s="462"/>
      <c r="NW4" s="462"/>
      <c r="NX4" s="462"/>
      <c r="NY4" s="462"/>
      <c r="NZ4" s="462"/>
      <c r="OA4" s="462"/>
      <c r="OB4" s="462"/>
      <c r="OC4" s="462"/>
      <c r="OD4" s="462"/>
      <c r="OE4" s="462"/>
      <c r="OF4" s="462"/>
      <c r="OG4" s="462"/>
      <c r="OH4" s="462"/>
      <c r="OI4" s="462"/>
      <c r="OJ4" s="462"/>
      <c r="OK4" s="462"/>
      <c r="OL4" s="462"/>
    </row>
    <row r="5" spans="1:402" s="328" customFormat="1" ht="27" customHeight="1">
      <c r="A5" s="2"/>
      <c r="B5" s="1195"/>
      <c r="C5" s="1198"/>
      <c r="D5" s="1198"/>
      <c r="E5" s="1198"/>
      <c r="F5" s="1198"/>
      <c r="G5" s="1198"/>
      <c r="H5" s="1198"/>
      <c r="I5" s="1198"/>
      <c r="J5" s="940"/>
      <c r="K5" s="940"/>
      <c r="BQ5" s="329"/>
      <c r="BR5" s="329"/>
      <c r="BS5" s="329"/>
      <c r="BT5" s="329"/>
      <c r="BU5" s="329"/>
      <c r="BV5" s="329"/>
      <c r="BW5" s="329"/>
      <c r="BX5" s="329"/>
      <c r="BY5" s="329"/>
      <c r="BZ5" s="329"/>
      <c r="CA5" s="329"/>
      <c r="CB5" s="329"/>
      <c r="CC5" s="329"/>
      <c r="CD5" s="329"/>
      <c r="CE5" s="329"/>
      <c r="CF5" s="329"/>
      <c r="CG5" s="329"/>
      <c r="CH5" s="329"/>
      <c r="CI5" s="329"/>
      <c r="CJ5" s="329"/>
      <c r="CK5" s="329"/>
      <c r="CL5" s="329"/>
      <c r="CM5" s="329"/>
      <c r="CN5" s="329"/>
      <c r="CO5" s="329"/>
      <c r="CP5" s="329"/>
      <c r="CQ5" s="329"/>
      <c r="CR5" s="329"/>
      <c r="CS5" s="329"/>
      <c r="CT5" s="329"/>
      <c r="CU5" s="329"/>
      <c r="CV5" s="329"/>
      <c r="CW5" s="329"/>
      <c r="CX5" s="329"/>
      <c r="CY5" s="329"/>
      <c r="CZ5" s="329"/>
      <c r="DA5" s="329"/>
      <c r="DB5" s="329"/>
      <c r="DC5" s="329"/>
      <c r="DD5" s="329"/>
      <c r="DE5" s="329"/>
      <c r="DF5" s="329"/>
      <c r="DG5" s="329"/>
      <c r="DH5" s="329"/>
      <c r="DI5" s="329"/>
      <c r="DJ5" s="329"/>
      <c r="DK5" s="329"/>
      <c r="DL5" s="329"/>
      <c r="DM5" s="329"/>
      <c r="DN5" s="329"/>
      <c r="DO5" s="329"/>
      <c r="DP5" s="329"/>
      <c r="DQ5" s="329"/>
      <c r="DR5" s="329"/>
      <c r="DS5" s="329"/>
      <c r="DT5" s="329"/>
      <c r="DU5" s="329"/>
      <c r="DV5" s="329"/>
      <c r="DW5" s="329"/>
      <c r="DX5" s="329"/>
      <c r="DY5" s="329"/>
      <c r="DZ5" s="329"/>
      <c r="EA5" s="329"/>
      <c r="EB5" s="329"/>
      <c r="EC5" s="329"/>
      <c r="ED5" s="329"/>
      <c r="EE5" s="329"/>
      <c r="EF5" s="329"/>
      <c r="EG5" s="329"/>
      <c r="EH5" s="329"/>
      <c r="EI5" s="329"/>
      <c r="EJ5" s="329"/>
      <c r="EK5" s="329"/>
      <c r="EL5" s="329"/>
      <c r="EM5" s="329"/>
      <c r="EN5" s="329"/>
      <c r="EO5" s="329"/>
      <c r="EP5" s="329"/>
      <c r="EQ5" s="329"/>
      <c r="ER5" s="329"/>
      <c r="ES5" s="329"/>
      <c r="ET5" s="329"/>
      <c r="EU5" s="329"/>
      <c r="EV5" s="329"/>
      <c r="EW5" s="329"/>
      <c r="EX5" s="329"/>
      <c r="EY5" s="329"/>
      <c r="EZ5" s="329"/>
      <c r="FA5" s="329"/>
      <c r="FB5" s="329"/>
      <c r="FC5" s="329"/>
      <c r="FD5" s="329"/>
      <c r="FE5" s="329"/>
      <c r="FF5" s="329"/>
      <c r="FG5" s="329"/>
      <c r="FH5" s="329"/>
      <c r="FI5" s="329"/>
      <c r="FJ5" s="329"/>
      <c r="FK5" s="329"/>
      <c r="FL5" s="329"/>
      <c r="FM5" s="329"/>
      <c r="FN5" s="329"/>
      <c r="FO5" s="329"/>
      <c r="FP5" s="329"/>
      <c r="FQ5" s="329"/>
      <c r="FR5" s="329"/>
      <c r="FS5" s="329"/>
      <c r="FT5" s="329"/>
      <c r="FU5" s="329"/>
      <c r="FV5" s="329"/>
      <c r="FW5" s="329"/>
      <c r="FX5" s="329"/>
      <c r="FY5" s="329"/>
      <c r="FZ5" s="329"/>
      <c r="GA5" s="329"/>
      <c r="GB5" s="329"/>
      <c r="GC5" s="329"/>
      <c r="GD5" s="329"/>
      <c r="GE5" s="329"/>
      <c r="GF5" s="329"/>
      <c r="GG5" s="329"/>
      <c r="GH5" s="329"/>
      <c r="GI5" s="329"/>
      <c r="GJ5" s="329"/>
      <c r="GK5" s="329"/>
      <c r="GL5" s="329"/>
      <c r="GM5" s="329"/>
      <c r="GN5" s="329"/>
      <c r="GO5" s="329"/>
      <c r="GP5" s="329"/>
      <c r="GQ5" s="329"/>
      <c r="GR5" s="329"/>
      <c r="GS5" s="329"/>
      <c r="GT5" s="329"/>
      <c r="GU5" s="329"/>
      <c r="GV5" s="329"/>
      <c r="GW5" s="329"/>
      <c r="GX5" s="329"/>
      <c r="GY5" s="329"/>
      <c r="GZ5" s="329"/>
      <c r="HA5" s="329"/>
      <c r="HB5" s="329"/>
      <c r="HC5" s="329"/>
      <c r="HD5" s="329"/>
      <c r="HE5" s="329"/>
      <c r="HF5" s="329"/>
      <c r="HG5" s="329"/>
      <c r="HH5" s="329"/>
      <c r="HI5" s="329"/>
      <c r="HJ5" s="329"/>
      <c r="HK5" s="329"/>
      <c r="HL5" s="329"/>
      <c r="HM5" s="329"/>
      <c r="HN5" s="329"/>
      <c r="HO5" s="329"/>
      <c r="HP5" s="329"/>
      <c r="HQ5" s="329"/>
      <c r="HR5" s="329"/>
      <c r="HS5" s="329"/>
      <c r="HT5" s="329"/>
      <c r="HU5" s="329"/>
      <c r="HV5" s="329"/>
      <c r="HW5" s="329"/>
      <c r="HX5" s="329"/>
      <c r="HY5" s="329"/>
      <c r="HZ5" s="329"/>
      <c r="IA5" s="329"/>
      <c r="IB5" s="329"/>
      <c r="IC5" s="329"/>
      <c r="ID5" s="329"/>
      <c r="IE5" s="329"/>
      <c r="IF5" s="329"/>
      <c r="IG5" s="329"/>
      <c r="IH5" s="329"/>
      <c r="II5" s="329"/>
      <c r="IJ5" s="329"/>
      <c r="IK5" s="329"/>
      <c r="IL5" s="329"/>
      <c r="IM5" s="329"/>
      <c r="IN5" s="329"/>
      <c r="IO5" s="329"/>
      <c r="IP5" s="329"/>
      <c r="IQ5" s="329"/>
      <c r="IR5" s="329"/>
      <c r="IS5" s="329"/>
      <c r="IT5" s="329"/>
      <c r="IU5" s="329"/>
      <c r="IV5" s="329"/>
      <c r="IW5" s="329"/>
      <c r="IX5" s="329"/>
      <c r="IY5" s="329"/>
      <c r="IZ5" s="329"/>
      <c r="JA5" s="329"/>
      <c r="JB5" s="329"/>
      <c r="JC5" s="329"/>
      <c r="JD5" s="329"/>
      <c r="JE5" s="329"/>
      <c r="JF5" s="329"/>
      <c r="JG5" s="329"/>
      <c r="JH5" s="329"/>
      <c r="JI5" s="329"/>
      <c r="JJ5" s="329"/>
      <c r="JK5" s="329"/>
      <c r="JL5" s="329"/>
      <c r="JM5" s="329"/>
      <c r="JN5" s="329"/>
      <c r="JO5" s="329"/>
      <c r="JP5" s="329"/>
      <c r="JQ5" s="329"/>
      <c r="JR5" s="329"/>
      <c r="JS5" s="329"/>
      <c r="JT5" s="329"/>
      <c r="JU5" s="329"/>
      <c r="JV5" s="329"/>
      <c r="JW5" s="329"/>
      <c r="JX5" s="329"/>
      <c r="JY5" s="329"/>
      <c r="JZ5" s="329"/>
      <c r="KA5" s="329"/>
      <c r="KB5" s="329"/>
      <c r="KC5" s="329"/>
      <c r="KD5" s="329"/>
      <c r="KE5" s="329"/>
      <c r="KF5" s="329"/>
      <c r="KG5" s="329"/>
      <c r="KH5" s="329"/>
      <c r="KI5" s="329"/>
      <c r="KJ5" s="329"/>
      <c r="KK5" s="329"/>
      <c r="KL5" s="329"/>
      <c r="KM5" s="329"/>
      <c r="KN5" s="329"/>
      <c r="KO5" s="329"/>
      <c r="KP5" s="329"/>
      <c r="KQ5" s="329"/>
      <c r="KR5" s="329"/>
      <c r="KS5" s="329"/>
      <c r="KT5" s="329"/>
      <c r="KU5" s="329"/>
      <c r="KV5" s="329"/>
      <c r="KW5" s="329"/>
      <c r="KX5" s="329"/>
      <c r="KY5" s="329"/>
      <c r="KZ5" s="329"/>
      <c r="LA5" s="329"/>
      <c r="LB5" s="329"/>
      <c r="LC5" s="329"/>
      <c r="LD5" s="329"/>
      <c r="LE5" s="329"/>
      <c r="LF5" s="329"/>
      <c r="LG5" s="329"/>
      <c r="LH5" s="329"/>
      <c r="LI5" s="329"/>
      <c r="LJ5" s="329"/>
      <c r="LK5" s="329"/>
      <c r="LL5" s="329"/>
      <c r="LM5" s="329"/>
      <c r="LN5" s="329"/>
      <c r="LO5" s="329"/>
      <c r="LP5" s="329"/>
      <c r="LQ5" s="329"/>
      <c r="LR5" s="329"/>
      <c r="LS5" s="329"/>
      <c r="LT5" s="329"/>
      <c r="LU5" s="329"/>
      <c r="LV5" s="329"/>
      <c r="LW5" s="329"/>
      <c r="LX5" s="329"/>
      <c r="LY5" s="329"/>
      <c r="LZ5" s="329"/>
      <c r="MA5" s="329"/>
      <c r="MB5" s="329"/>
      <c r="MC5" s="329"/>
      <c r="MD5" s="329"/>
      <c r="ME5" s="329"/>
      <c r="MF5" s="329"/>
      <c r="MG5" s="329"/>
      <c r="MH5" s="329"/>
      <c r="MI5" s="329"/>
      <c r="MJ5" s="329"/>
      <c r="MK5" s="329"/>
      <c r="ML5" s="329"/>
      <c r="MM5" s="329"/>
      <c r="MN5" s="329"/>
      <c r="MO5" s="329"/>
      <c r="MP5" s="329"/>
      <c r="MQ5" s="329"/>
      <c r="MR5" s="329"/>
      <c r="MS5" s="329"/>
      <c r="MT5" s="329"/>
      <c r="MU5" s="329"/>
      <c r="MV5" s="329"/>
      <c r="MW5" s="329"/>
      <c r="MX5" s="329"/>
      <c r="MY5" s="329"/>
      <c r="MZ5" s="329"/>
      <c r="NA5" s="329"/>
      <c r="NB5" s="329"/>
      <c r="NC5" s="329"/>
      <c r="ND5" s="329"/>
      <c r="NE5" s="329"/>
      <c r="NF5" s="329"/>
      <c r="NG5" s="329"/>
      <c r="NH5" s="329"/>
      <c r="NI5" s="329"/>
      <c r="NJ5" s="329"/>
      <c r="NK5" s="329"/>
      <c r="NL5" s="329"/>
      <c r="NM5" s="329"/>
      <c r="NN5" s="329"/>
      <c r="NO5" s="329"/>
      <c r="NP5" s="329"/>
      <c r="NQ5" s="329"/>
      <c r="NR5" s="329"/>
      <c r="NS5" s="329"/>
      <c r="NT5" s="329"/>
      <c r="NU5" s="329"/>
      <c r="NV5" s="329"/>
      <c r="NW5" s="329"/>
      <c r="NX5" s="329"/>
      <c r="NY5" s="329"/>
      <c r="NZ5" s="329"/>
      <c r="OA5" s="329"/>
      <c r="OB5" s="329"/>
      <c r="OC5" s="329"/>
      <c r="OD5" s="329"/>
      <c r="OE5" s="329"/>
      <c r="OF5" s="329"/>
      <c r="OG5" s="329"/>
      <c r="OH5" s="329"/>
      <c r="OI5" s="329"/>
      <c r="OJ5" s="329"/>
      <c r="OK5" s="329"/>
      <c r="OL5" s="329"/>
    </row>
    <row r="6" spans="1:402" s="328" customFormat="1" ht="15.75" hidden="1" customHeight="1">
      <c r="A6" s="2"/>
      <c r="B6" s="465"/>
      <c r="C6" s="466"/>
      <c r="D6" s="466"/>
      <c r="E6" s="466"/>
      <c r="F6" s="466"/>
      <c r="G6" s="466"/>
      <c r="H6" s="466"/>
      <c r="I6" s="467"/>
      <c r="J6" s="940"/>
      <c r="K6" s="940"/>
      <c r="BQ6" s="329"/>
      <c r="BR6" s="329"/>
      <c r="BS6" s="329"/>
      <c r="BT6" s="329"/>
      <c r="BU6" s="329"/>
      <c r="BV6" s="329"/>
      <c r="BW6" s="329"/>
      <c r="BX6" s="329"/>
      <c r="BY6" s="329"/>
      <c r="BZ6" s="329"/>
      <c r="CA6" s="329"/>
      <c r="CB6" s="329"/>
      <c r="CC6" s="329"/>
      <c r="CD6" s="329"/>
      <c r="CE6" s="329"/>
      <c r="CF6" s="329"/>
      <c r="CG6" s="329"/>
      <c r="CH6" s="329"/>
      <c r="CI6" s="329"/>
      <c r="CJ6" s="329"/>
      <c r="CK6" s="329"/>
      <c r="CL6" s="329"/>
      <c r="CM6" s="329"/>
      <c r="CN6" s="329"/>
      <c r="CO6" s="329"/>
      <c r="CP6" s="329"/>
      <c r="CQ6" s="329"/>
      <c r="CR6" s="329"/>
      <c r="CS6" s="329"/>
      <c r="CT6" s="329"/>
      <c r="CU6" s="329"/>
      <c r="CV6" s="329"/>
      <c r="CW6" s="329"/>
      <c r="CX6" s="329"/>
      <c r="CY6" s="329"/>
      <c r="CZ6" s="329"/>
      <c r="DA6" s="329"/>
      <c r="DB6" s="329"/>
      <c r="DC6" s="329"/>
      <c r="DD6" s="329"/>
      <c r="DE6" s="329"/>
      <c r="DF6" s="329"/>
      <c r="DG6" s="329"/>
      <c r="DH6" s="329"/>
      <c r="DI6" s="329"/>
      <c r="DJ6" s="329"/>
      <c r="DK6" s="329"/>
      <c r="DL6" s="329"/>
      <c r="DM6" s="329"/>
      <c r="DN6" s="329"/>
      <c r="DO6" s="329"/>
      <c r="DP6" s="329"/>
      <c r="DQ6" s="329"/>
      <c r="DR6" s="329"/>
      <c r="DS6" s="329"/>
      <c r="DT6" s="329"/>
      <c r="DU6" s="329"/>
      <c r="DV6" s="329"/>
      <c r="DW6" s="329"/>
      <c r="DX6" s="329"/>
      <c r="DY6" s="329"/>
      <c r="DZ6" s="329"/>
      <c r="EA6" s="329"/>
      <c r="EB6" s="329"/>
      <c r="EC6" s="329"/>
      <c r="ED6" s="329"/>
      <c r="EE6" s="329"/>
      <c r="EF6" s="329"/>
      <c r="EG6" s="329"/>
      <c r="EH6" s="329"/>
      <c r="EI6" s="329"/>
      <c r="EJ6" s="329"/>
      <c r="EK6" s="329"/>
      <c r="EL6" s="329"/>
      <c r="EM6" s="329"/>
      <c r="EN6" s="329"/>
      <c r="EO6" s="329"/>
      <c r="EP6" s="329"/>
      <c r="EQ6" s="329"/>
      <c r="ER6" s="329"/>
      <c r="ES6" s="329"/>
      <c r="ET6" s="329"/>
      <c r="EU6" s="329"/>
      <c r="EV6" s="329"/>
      <c r="EW6" s="329"/>
      <c r="EX6" s="329"/>
      <c r="EY6" s="329"/>
      <c r="EZ6" s="329"/>
      <c r="FA6" s="329"/>
      <c r="FB6" s="329"/>
      <c r="FC6" s="329"/>
      <c r="FD6" s="329"/>
      <c r="FE6" s="329"/>
      <c r="FF6" s="329"/>
      <c r="FG6" s="329"/>
      <c r="FH6" s="329"/>
      <c r="FI6" s="329"/>
      <c r="FJ6" s="329"/>
      <c r="FK6" s="329"/>
      <c r="FL6" s="329"/>
      <c r="FM6" s="329"/>
      <c r="FN6" s="329"/>
      <c r="FO6" s="329"/>
      <c r="FP6" s="329"/>
      <c r="FQ6" s="329"/>
      <c r="FR6" s="329"/>
      <c r="FS6" s="329"/>
      <c r="FT6" s="329"/>
      <c r="FU6" s="329"/>
      <c r="FV6" s="329"/>
      <c r="FW6" s="329"/>
      <c r="FX6" s="329"/>
      <c r="FY6" s="329"/>
      <c r="FZ6" s="329"/>
      <c r="GA6" s="329"/>
      <c r="GB6" s="329"/>
      <c r="GC6" s="329"/>
      <c r="GD6" s="329"/>
      <c r="GE6" s="329"/>
      <c r="GF6" s="329"/>
      <c r="GG6" s="329"/>
      <c r="GH6" s="329"/>
      <c r="GI6" s="329"/>
      <c r="GJ6" s="329"/>
      <c r="GK6" s="329"/>
      <c r="GL6" s="329"/>
      <c r="GM6" s="329"/>
      <c r="GN6" s="329"/>
      <c r="GO6" s="329"/>
      <c r="GP6" s="329"/>
      <c r="GQ6" s="329"/>
      <c r="GR6" s="329"/>
      <c r="GS6" s="329"/>
      <c r="GT6" s="329"/>
      <c r="GU6" s="329"/>
      <c r="GV6" s="329"/>
      <c r="GW6" s="329"/>
      <c r="GX6" s="329"/>
      <c r="GY6" s="329"/>
      <c r="GZ6" s="329"/>
      <c r="HA6" s="329"/>
      <c r="HB6" s="329"/>
      <c r="HC6" s="329"/>
      <c r="HD6" s="329"/>
      <c r="HE6" s="329"/>
      <c r="HF6" s="329"/>
      <c r="HG6" s="329"/>
      <c r="HH6" s="329"/>
      <c r="HI6" s="329"/>
      <c r="HJ6" s="329"/>
      <c r="HK6" s="329"/>
      <c r="HL6" s="329"/>
      <c r="HM6" s="329"/>
      <c r="HN6" s="329"/>
      <c r="HO6" s="329"/>
      <c r="HP6" s="329"/>
      <c r="HQ6" s="329"/>
      <c r="HR6" s="329"/>
      <c r="HS6" s="329"/>
      <c r="HT6" s="329"/>
      <c r="HU6" s="329"/>
      <c r="HV6" s="329"/>
      <c r="HW6" s="329"/>
      <c r="HX6" s="329"/>
      <c r="HY6" s="329"/>
      <c r="HZ6" s="329"/>
      <c r="IA6" s="329"/>
      <c r="IB6" s="329"/>
      <c r="IC6" s="329"/>
      <c r="ID6" s="329"/>
      <c r="IE6" s="329"/>
      <c r="IF6" s="329"/>
      <c r="IG6" s="329"/>
      <c r="IH6" s="329"/>
      <c r="II6" s="329"/>
      <c r="IJ6" s="329"/>
      <c r="IK6" s="329"/>
      <c r="IL6" s="329"/>
      <c r="IM6" s="329"/>
      <c r="IN6" s="329"/>
      <c r="IO6" s="329"/>
      <c r="IP6" s="329"/>
      <c r="IQ6" s="329"/>
      <c r="IR6" s="329"/>
      <c r="IS6" s="329"/>
      <c r="IT6" s="329"/>
      <c r="IU6" s="329"/>
      <c r="IV6" s="329"/>
      <c r="IW6" s="329"/>
      <c r="IX6" s="329"/>
      <c r="IY6" s="329"/>
      <c r="IZ6" s="329"/>
      <c r="JA6" s="329"/>
      <c r="JB6" s="329"/>
      <c r="JC6" s="329"/>
      <c r="JD6" s="329"/>
      <c r="JE6" s="329"/>
      <c r="JF6" s="329"/>
      <c r="JG6" s="329"/>
      <c r="JH6" s="329"/>
      <c r="JI6" s="329"/>
      <c r="JJ6" s="329"/>
      <c r="JK6" s="329"/>
      <c r="JL6" s="329"/>
      <c r="JM6" s="329"/>
      <c r="JN6" s="329"/>
      <c r="JO6" s="329"/>
      <c r="JP6" s="329"/>
      <c r="JQ6" s="329"/>
      <c r="JR6" s="329"/>
      <c r="JS6" s="329"/>
      <c r="JT6" s="329"/>
      <c r="JU6" s="329"/>
      <c r="JV6" s="329"/>
      <c r="JW6" s="329"/>
      <c r="JX6" s="329"/>
      <c r="JY6" s="329"/>
      <c r="JZ6" s="329"/>
      <c r="KA6" s="329"/>
      <c r="KB6" s="329"/>
      <c r="KC6" s="329"/>
      <c r="KD6" s="329"/>
      <c r="KE6" s="329"/>
      <c r="KF6" s="329"/>
      <c r="KG6" s="329"/>
      <c r="KH6" s="329"/>
      <c r="KI6" s="329"/>
      <c r="KJ6" s="329"/>
      <c r="KK6" s="329"/>
      <c r="KL6" s="329"/>
      <c r="KM6" s="329"/>
      <c r="KN6" s="329"/>
      <c r="KO6" s="329"/>
      <c r="KP6" s="329"/>
      <c r="KQ6" s="329"/>
      <c r="KR6" s="329"/>
      <c r="KS6" s="329"/>
      <c r="KT6" s="329"/>
      <c r="KU6" s="329"/>
      <c r="KV6" s="329"/>
      <c r="KW6" s="329"/>
      <c r="KX6" s="329"/>
      <c r="KY6" s="329"/>
      <c r="KZ6" s="329"/>
      <c r="LA6" s="329"/>
      <c r="LB6" s="329"/>
      <c r="LC6" s="329"/>
      <c r="LD6" s="329"/>
      <c r="LE6" s="329"/>
      <c r="LF6" s="329"/>
      <c r="LG6" s="329"/>
      <c r="LH6" s="329"/>
      <c r="LI6" s="329"/>
      <c r="LJ6" s="329"/>
      <c r="LK6" s="329"/>
      <c r="LL6" s="329"/>
      <c r="LM6" s="329"/>
      <c r="LN6" s="329"/>
      <c r="LO6" s="329"/>
      <c r="LP6" s="329"/>
      <c r="LQ6" s="329"/>
      <c r="LR6" s="329"/>
      <c r="LS6" s="329"/>
      <c r="LT6" s="329"/>
      <c r="LU6" s="329"/>
      <c r="LV6" s="329"/>
      <c r="LW6" s="329"/>
      <c r="LX6" s="329"/>
      <c r="LY6" s="329"/>
      <c r="LZ6" s="329"/>
      <c r="MA6" s="329"/>
      <c r="MB6" s="329"/>
      <c r="MC6" s="329"/>
      <c r="MD6" s="329"/>
      <c r="ME6" s="329"/>
      <c r="MF6" s="329"/>
      <c r="MG6" s="329"/>
      <c r="MH6" s="329"/>
      <c r="MI6" s="329"/>
      <c r="MJ6" s="329"/>
      <c r="MK6" s="329"/>
      <c r="ML6" s="329"/>
      <c r="MM6" s="329"/>
      <c r="MN6" s="329"/>
      <c r="MO6" s="329"/>
      <c r="MP6" s="329"/>
      <c r="MQ6" s="329"/>
      <c r="MR6" s="329"/>
      <c r="MS6" s="329"/>
      <c r="MT6" s="329"/>
      <c r="MU6" s="329"/>
      <c r="MV6" s="329"/>
      <c r="MW6" s="329"/>
      <c r="MX6" s="329"/>
      <c r="MY6" s="329"/>
      <c r="MZ6" s="329"/>
      <c r="NA6" s="329"/>
      <c r="NB6" s="329"/>
      <c r="NC6" s="329"/>
      <c r="ND6" s="329"/>
      <c r="NE6" s="329"/>
      <c r="NF6" s="329"/>
      <c r="NG6" s="329"/>
      <c r="NH6" s="329"/>
      <c r="NI6" s="329"/>
      <c r="NJ6" s="329"/>
      <c r="NK6" s="329"/>
      <c r="NL6" s="329"/>
      <c r="NM6" s="329"/>
      <c r="NN6" s="329"/>
      <c r="NO6" s="329"/>
      <c r="NP6" s="329"/>
      <c r="NQ6" s="329"/>
      <c r="NR6" s="329"/>
      <c r="NS6" s="329"/>
      <c r="NT6" s="329"/>
      <c r="NU6" s="329"/>
      <c r="NV6" s="329"/>
      <c r="NW6" s="329"/>
      <c r="NX6" s="329"/>
      <c r="NY6" s="329"/>
      <c r="NZ6" s="329"/>
      <c r="OA6" s="329"/>
      <c r="OB6" s="329"/>
      <c r="OC6" s="329"/>
      <c r="OD6" s="329"/>
      <c r="OE6" s="329"/>
      <c r="OF6" s="329"/>
      <c r="OG6" s="329"/>
      <c r="OH6" s="329"/>
      <c r="OI6" s="329"/>
      <c r="OJ6" s="329"/>
      <c r="OK6" s="329"/>
      <c r="OL6" s="329"/>
    </row>
    <row r="7" spans="1:402" s="472" customFormat="1" ht="18" hidden="1" customHeight="1">
      <c r="A7" s="2"/>
      <c r="B7" s="468">
        <v>2007</v>
      </c>
      <c r="C7" s="469">
        <v>1332396</v>
      </c>
      <c r="D7" s="469">
        <v>165449</v>
      </c>
      <c r="E7" s="469">
        <v>157974</v>
      </c>
      <c r="F7" s="469">
        <v>3684</v>
      </c>
      <c r="G7" s="469">
        <v>681</v>
      </c>
      <c r="H7" s="470">
        <v>182433</v>
      </c>
      <c r="I7" s="471">
        <v>1842617</v>
      </c>
      <c r="J7" s="957"/>
      <c r="K7" s="957"/>
      <c r="BQ7" s="329"/>
      <c r="BR7" s="329"/>
      <c r="BS7" s="329"/>
      <c r="BT7" s="329"/>
      <c r="BU7" s="329"/>
      <c r="BV7" s="329"/>
      <c r="BW7" s="329"/>
      <c r="BX7" s="329"/>
      <c r="BY7" s="329"/>
      <c r="BZ7" s="329"/>
      <c r="CA7" s="329"/>
      <c r="CB7" s="329"/>
      <c r="CC7" s="329"/>
      <c r="CD7" s="329"/>
      <c r="CE7" s="329"/>
      <c r="CF7" s="329"/>
      <c r="CG7" s="329"/>
      <c r="CH7" s="329"/>
      <c r="CI7" s="329"/>
      <c r="CJ7" s="329"/>
      <c r="CK7" s="329"/>
      <c r="CL7" s="329"/>
      <c r="CM7" s="329"/>
      <c r="CN7" s="329"/>
      <c r="CO7" s="329"/>
      <c r="CP7" s="329"/>
      <c r="CQ7" s="329"/>
      <c r="CR7" s="329"/>
      <c r="CS7" s="329"/>
      <c r="CT7" s="329"/>
      <c r="CU7" s="329"/>
      <c r="CV7" s="329"/>
      <c r="CW7" s="329"/>
      <c r="CX7" s="329"/>
      <c r="CY7" s="329"/>
      <c r="CZ7" s="329"/>
      <c r="DA7" s="329"/>
      <c r="DB7" s="329"/>
      <c r="DC7" s="329"/>
      <c r="DD7" s="329"/>
      <c r="DE7" s="329"/>
      <c r="DF7" s="329"/>
      <c r="DG7" s="329"/>
      <c r="DH7" s="329"/>
      <c r="DI7" s="329"/>
      <c r="DJ7" s="329"/>
      <c r="DK7" s="329"/>
      <c r="DL7" s="329"/>
      <c r="DM7" s="329"/>
      <c r="DN7" s="329"/>
      <c r="DO7" s="329"/>
      <c r="DP7" s="329"/>
      <c r="DQ7" s="329"/>
      <c r="DR7" s="329"/>
      <c r="DS7" s="329"/>
      <c r="DT7" s="329"/>
      <c r="DU7" s="329"/>
      <c r="DV7" s="329"/>
      <c r="DW7" s="329"/>
      <c r="DX7" s="329"/>
      <c r="DY7" s="329"/>
      <c r="DZ7" s="329"/>
      <c r="EA7" s="329"/>
      <c r="EB7" s="329"/>
      <c r="EC7" s="329"/>
      <c r="ED7" s="329"/>
      <c r="EE7" s="329"/>
      <c r="EF7" s="329"/>
      <c r="EG7" s="329"/>
      <c r="EH7" s="329"/>
      <c r="EI7" s="329"/>
      <c r="EJ7" s="329"/>
      <c r="EK7" s="329"/>
      <c r="EL7" s="329"/>
      <c r="EM7" s="329"/>
      <c r="EN7" s="329"/>
      <c r="EO7" s="329"/>
      <c r="EP7" s="329"/>
      <c r="EQ7" s="329"/>
      <c r="ER7" s="329"/>
      <c r="ES7" s="329"/>
      <c r="ET7" s="329"/>
      <c r="EU7" s="329"/>
      <c r="EV7" s="329"/>
      <c r="EW7" s="329"/>
      <c r="EX7" s="329"/>
      <c r="EY7" s="329"/>
      <c r="EZ7" s="329"/>
      <c r="FA7" s="329"/>
      <c r="FB7" s="329"/>
      <c r="FC7" s="329"/>
      <c r="FD7" s="329"/>
      <c r="FE7" s="329"/>
      <c r="FF7" s="329"/>
      <c r="FG7" s="329"/>
      <c r="FH7" s="329"/>
      <c r="FI7" s="329"/>
      <c r="FJ7" s="329"/>
      <c r="FK7" s="329"/>
      <c r="FL7" s="329"/>
      <c r="FM7" s="329"/>
      <c r="FN7" s="329"/>
      <c r="FO7" s="329"/>
      <c r="FP7" s="329"/>
      <c r="FQ7" s="329"/>
      <c r="FR7" s="329"/>
      <c r="FS7" s="329"/>
      <c r="FT7" s="329"/>
      <c r="FU7" s="329"/>
      <c r="FV7" s="329"/>
      <c r="FW7" s="329"/>
      <c r="FX7" s="329"/>
      <c r="FY7" s="329"/>
      <c r="FZ7" s="329"/>
      <c r="GA7" s="329"/>
      <c r="GB7" s="329"/>
      <c r="GC7" s="329"/>
      <c r="GD7" s="329"/>
      <c r="GE7" s="329"/>
      <c r="GF7" s="329"/>
      <c r="GG7" s="329"/>
      <c r="GH7" s="329"/>
      <c r="GI7" s="329"/>
      <c r="GJ7" s="329"/>
      <c r="GK7" s="329"/>
      <c r="GL7" s="329"/>
      <c r="GM7" s="329"/>
      <c r="GN7" s="329"/>
      <c r="GO7" s="329"/>
      <c r="GP7" s="329"/>
      <c r="GQ7" s="329"/>
      <c r="GR7" s="329"/>
      <c r="GS7" s="329"/>
      <c r="GT7" s="329"/>
      <c r="GU7" s="329"/>
      <c r="GV7" s="329"/>
      <c r="GW7" s="329"/>
      <c r="GX7" s="329"/>
      <c r="GY7" s="329"/>
      <c r="GZ7" s="329"/>
      <c r="HA7" s="329"/>
      <c r="HB7" s="329"/>
      <c r="HC7" s="329"/>
      <c r="HD7" s="329"/>
      <c r="HE7" s="329"/>
      <c r="HF7" s="329"/>
      <c r="HG7" s="329"/>
      <c r="HH7" s="329"/>
      <c r="HI7" s="329"/>
      <c r="HJ7" s="329"/>
      <c r="HK7" s="329"/>
      <c r="HL7" s="329"/>
      <c r="HM7" s="329"/>
      <c r="HN7" s="329"/>
      <c r="HO7" s="329"/>
      <c r="HP7" s="329"/>
      <c r="HQ7" s="329"/>
      <c r="HR7" s="329"/>
      <c r="HS7" s="329"/>
      <c r="HT7" s="329"/>
      <c r="HU7" s="329"/>
      <c r="HV7" s="329"/>
      <c r="HW7" s="329"/>
      <c r="HX7" s="329"/>
      <c r="HY7" s="329"/>
      <c r="HZ7" s="329"/>
      <c r="IA7" s="329"/>
      <c r="IB7" s="329"/>
      <c r="IC7" s="329"/>
      <c r="ID7" s="329"/>
      <c r="IE7" s="329"/>
      <c r="IF7" s="329"/>
      <c r="IG7" s="329"/>
      <c r="IH7" s="329"/>
      <c r="II7" s="329"/>
      <c r="IJ7" s="329"/>
      <c r="IK7" s="329"/>
      <c r="IL7" s="329"/>
      <c r="IM7" s="329"/>
      <c r="IN7" s="329"/>
      <c r="IO7" s="329"/>
      <c r="IP7" s="329"/>
      <c r="IQ7" s="329"/>
      <c r="IR7" s="329"/>
      <c r="IS7" s="329"/>
      <c r="IT7" s="329"/>
      <c r="IU7" s="329"/>
      <c r="IV7" s="329"/>
      <c r="IW7" s="329"/>
      <c r="IX7" s="329"/>
      <c r="IY7" s="329"/>
      <c r="IZ7" s="329"/>
      <c r="JA7" s="329"/>
      <c r="JB7" s="329"/>
      <c r="JC7" s="329"/>
      <c r="JD7" s="329"/>
      <c r="JE7" s="329"/>
      <c r="JF7" s="329"/>
      <c r="JG7" s="329"/>
      <c r="JH7" s="329"/>
      <c r="JI7" s="329"/>
      <c r="JJ7" s="329"/>
      <c r="JK7" s="329"/>
      <c r="JL7" s="329"/>
      <c r="JM7" s="329"/>
      <c r="JN7" s="329"/>
      <c r="JO7" s="329"/>
      <c r="JP7" s="329"/>
      <c r="JQ7" s="329"/>
      <c r="JR7" s="329"/>
      <c r="JS7" s="329"/>
      <c r="JT7" s="329"/>
      <c r="JU7" s="329"/>
      <c r="JV7" s="329"/>
      <c r="JW7" s="329"/>
      <c r="JX7" s="329"/>
      <c r="JY7" s="329"/>
      <c r="JZ7" s="329"/>
      <c r="KA7" s="329"/>
      <c r="KB7" s="329"/>
      <c r="KC7" s="329"/>
      <c r="KD7" s="329"/>
      <c r="KE7" s="329"/>
      <c r="KF7" s="329"/>
      <c r="KG7" s="329"/>
      <c r="KH7" s="329"/>
      <c r="KI7" s="329"/>
      <c r="KJ7" s="329"/>
      <c r="KK7" s="329"/>
      <c r="KL7" s="329"/>
      <c r="KM7" s="329"/>
      <c r="KN7" s="329"/>
      <c r="KO7" s="329"/>
      <c r="KP7" s="329"/>
      <c r="KQ7" s="329"/>
      <c r="KR7" s="329"/>
      <c r="KS7" s="329"/>
      <c r="KT7" s="329"/>
      <c r="KU7" s="329"/>
      <c r="KV7" s="329"/>
      <c r="KW7" s="329"/>
      <c r="KX7" s="329"/>
      <c r="KY7" s="329"/>
      <c r="KZ7" s="329"/>
      <c r="LA7" s="329"/>
      <c r="LB7" s="329"/>
      <c r="LC7" s="329"/>
      <c r="LD7" s="329"/>
      <c r="LE7" s="329"/>
      <c r="LF7" s="329"/>
      <c r="LG7" s="329"/>
      <c r="LH7" s="329"/>
      <c r="LI7" s="329"/>
      <c r="LJ7" s="329"/>
      <c r="LK7" s="329"/>
      <c r="LL7" s="329"/>
      <c r="LM7" s="329"/>
      <c r="LN7" s="329"/>
      <c r="LO7" s="329"/>
      <c r="LP7" s="329"/>
      <c r="LQ7" s="329"/>
      <c r="LR7" s="329"/>
      <c r="LS7" s="329"/>
      <c r="LT7" s="329"/>
      <c r="LU7" s="329"/>
      <c r="LV7" s="329"/>
      <c r="LW7" s="329"/>
      <c r="LX7" s="329"/>
      <c r="LY7" s="329"/>
      <c r="LZ7" s="329"/>
      <c r="MA7" s="329"/>
      <c r="MB7" s="329"/>
      <c r="MC7" s="329"/>
      <c r="MD7" s="329"/>
      <c r="ME7" s="329"/>
      <c r="MF7" s="329"/>
      <c r="MG7" s="329"/>
      <c r="MH7" s="329"/>
      <c r="MI7" s="329"/>
      <c r="MJ7" s="329"/>
      <c r="MK7" s="329"/>
      <c r="ML7" s="329"/>
      <c r="MM7" s="329"/>
      <c r="MN7" s="329"/>
      <c r="MO7" s="329"/>
      <c r="MP7" s="329"/>
      <c r="MQ7" s="329"/>
      <c r="MR7" s="329"/>
      <c r="MS7" s="329"/>
      <c r="MT7" s="329"/>
      <c r="MU7" s="329"/>
      <c r="MV7" s="329"/>
      <c r="MW7" s="329"/>
      <c r="MX7" s="329"/>
      <c r="MY7" s="329"/>
      <c r="MZ7" s="329"/>
      <c r="NA7" s="329"/>
      <c r="NB7" s="329"/>
      <c r="NC7" s="329"/>
      <c r="ND7" s="329"/>
      <c r="NE7" s="329"/>
      <c r="NF7" s="329"/>
      <c r="NG7" s="329"/>
      <c r="NH7" s="329"/>
      <c r="NI7" s="329"/>
      <c r="NJ7" s="329"/>
      <c r="NK7" s="329"/>
      <c r="NL7" s="329"/>
      <c r="NM7" s="329"/>
      <c r="NN7" s="329"/>
      <c r="NO7" s="329"/>
      <c r="NP7" s="329"/>
      <c r="NQ7" s="329"/>
      <c r="NR7" s="329"/>
      <c r="NS7" s="329"/>
      <c r="NT7" s="329"/>
      <c r="NU7" s="329"/>
      <c r="NV7" s="329"/>
      <c r="NW7" s="329"/>
      <c r="NX7" s="329"/>
      <c r="NY7" s="329"/>
      <c r="NZ7" s="329"/>
      <c r="OA7" s="329"/>
      <c r="OB7" s="329"/>
      <c r="OC7" s="329"/>
      <c r="OD7" s="329"/>
      <c r="OE7" s="329"/>
      <c r="OF7" s="329"/>
      <c r="OG7" s="329"/>
      <c r="OH7" s="329"/>
      <c r="OI7" s="329"/>
      <c r="OJ7" s="329"/>
      <c r="OK7" s="329"/>
      <c r="OL7" s="329"/>
    </row>
    <row r="8" spans="1:402" s="472" customFormat="1" ht="18" hidden="1" customHeight="1">
      <c r="A8" s="2"/>
      <c r="B8" s="303">
        <v>2007</v>
      </c>
      <c r="C8" s="473">
        <v>1371469</v>
      </c>
      <c r="D8" s="473">
        <v>169527</v>
      </c>
      <c r="E8" s="473">
        <v>156740</v>
      </c>
      <c r="F8" s="473">
        <v>4161</v>
      </c>
      <c r="G8" s="473">
        <v>705</v>
      </c>
      <c r="H8" s="473">
        <v>175636</v>
      </c>
      <c r="I8" s="474">
        <v>1878238</v>
      </c>
      <c r="J8" s="957"/>
      <c r="K8" s="957"/>
      <c r="BQ8" s="329"/>
      <c r="BR8" s="329"/>
      <c r="BS8" s="329"/>
      <c r="BT8" s="329"/>
      <c r="BU8" s="329"/>
      <c r="BV8" s="329"/>
      <c r="BW8" s="329"/>
      <c r="BX8" s="329"/>
      <c r="BY8" s="329"/>
      <c r="BZ8" s="329"/>
      <c r="CA8" s="329"/>
      <c r="CB8" s="329"/>
      <c r="CC8" s="329"/>
      <c r="CD8" s="329"/>
      <c r="CE8" s="329"/>
      <c r="CF8" s="329"/>
      <c r="CG8" s="329"/>
      <c r="CH8" s="329"/>
      <c r="CI8" s="329"/>
      <c r="CJ8" s="329"/>
      <c r="CK8" s="329"/>
      <c r="CL8" s="329"/>
      <c r="CM8" s="329"/>
      <c r="CN8" s="329"/>
      <c r="CO8" s="329"/>
      <c r="CP8" s="329"/>
      <c r="CQ8" s="329"/>
      <c r="CR8" s="329"/>
      <c r="CS8" s="329"/>
      <c r="CT8" s="329"/>
      <c r="CU8" s="329"/>
      <c r="CV8" s="329"/>
      <c r="CW8" s="329"/>
      <c r="CX8" s="329"/>
      <c r="CY8" s="329"/>
      <c r="CZ8" s="329"/>
      <c r="DA8" s="329"/>
      <c r="DB8" s="329"/>
      <c r="DC8" s="329"/>
      <c r="DD8" s="329"/>
      <c r="DE8" s="329"/>
      <c r="DF8" s="329"/>
      <c r="DG8" s="329"/>
      <c r="DH8" s="329"/>
      <c r="DI8" s="329"/>
      <c r="DJ8" s="329"/>
      <c r="DK8" s="329"/>
      <c r="DL8" s="329"/>
      <c r="DM8" s="329"/>
      <c r="DN8" s="329"/>
      <c r="DO8" s="329"/>
      <c r="DP8" s="329"/>
      <c r="DQ8" s="329"/>
      <c r="DR8" s="329"/>
      <c r="DS8" s="329"/>
      <c r="DT8" s="329"/>
      <c r="DU8" s="329"/>
      <c r="DV8" s="329"/>
      <c r="DW8" s="329"/>
      <c r="DX8" s="329"/>
      <c r="DY8" s="329"/>
      <c r="DZ8" s="329"/>
      <c r="EA8" s="329"/>
      <c r="EB8" s="329"/>
      <c r="EC8" s="329"/>
      <c r="ED8" s="329"/>
      <c r="EE8" s="329"/>
      <c r="EF8" s="329"/>
      <c r="EG8" s="329"/>
      <c r="EH8" s="329"/>
      <c r="EI8" s="329"/>
      <c r="EJ8" s="329"/>
      <c r="EK8" s="329"/>
      <c r="EL8" s="329"/>
      <c r="EM8" s="329"/>
      <c r="EN8" s="329"/>
      <c r="EO8" s="329"/>
      <c r="EP8" s="329"/>
      <c r="EQ8" s="329"/>
      <c r="ER8" s="329"/>
      <c r="ES8" s="329"/>
      <c r="ET8" s="329"/>
      <c r="EU8" s="329"/>
      <c r="EV8" s="329"/>
      <c r="EW8" s="329"/>
      <c r="EX8" s="329"/>
      <c r="EY8" s="329"/>
      <c r="EZ8" s="329"/>
      <c r="FA8" s="329"/>
      <c r="FB8" s="329"/>
      <c r="FC8" s="329"/>
      <c r="FD8" s="329"/>
      <c r="FE8" s="329"/>
      <c r="FF8" s="329"/>
      <c r="FG8" s="329"/>
      <c r="FH8" s="329"/>
      <c r="FI8" s="329"/>
      <c r="FJ8" s="329"/>
      <c r="FK8" s="329"/>
      <c r="FL8" s="329"/>
      <c r="FM8" s="329"/>
      <c r="FN8" s="329"/>
      <c r="FO8" s="329"/>
      <c r="FP8" s="329"/>
      <c r="FQ8" s="329"/>
      <c r="FR8" s="329"/>
      <c r="FS8" s="329"/>
      <c r="FT8" s="329"/>
      <c r="FU8" s="329"/>
      <c r="FV8" s="329"/>
      <c r="FW8" s="329"/>
      <c r="FX8" s="329"/>
      <c r="FY8" s="329"/>
      <c r="FZ8" s="329"/>
      <c r="GA8" s="329"/>
      <c r="GB8" s="329"/>
      <c r="GC8" s="329"/>
      <c r="GD8" s="329"/>
      <c r="GE8" s="329"/>
      <c r="GF8" s="329"/>
      <c r="GG8" s="329"/>
      <c r="GH8" s="329"/>
      <c r="GI8" s="329"/>
      <c r="GJ8" s="329"/>
      <c r="GK8" s="329"/>
      <c r="GL8" s="329"/>
      <c r="GM8" s="329"/>
      <c r="GN8" s="329"/>
      <c r="GO8" s="329"/>
      <c r="GP8" s="329"/>
      <c r="GQ8" s="329"/>
      <c r="GR8" s="329"/>
      <c r="GS8" s="329"/>
      <c r="GT8" s="329"/>
      <c r="GU8" s="329"/>
      <c r="GV8" s="329"/>
      <c r="GW8" s="329"/>
      <c r="GX8" s="329"/>
      <c r="GY8" s="329"/>
      <c r="GZ8" s="329"/>
      <c r="HA8" s="329"/>
      <c r="HB8" s="329"/>
      <c r="HC8" s="329"/>
      <c r="HD8" s="329"/>
      <c r="HE8" s="329"/>
      <c r="HF8" s="329"/>
      <c r="HG8" s="329"/>
      <c r="HH8" s="329"/>
      <c r="HI8" s="329"/>
      <c r="HJ8" s="329"/>
      <c r="HK8" s="329"/>
      <c r="HL8" s="329"/>
      <c r="HM8" s="329"/>
      <c r="HN8" s="329"/>
      <c r="HO8" s="329"/>
      <c r="HP8" s="329"/>
      <c r="HQ8" s="329"/>
      <c r="HR8" s="329"/>
      <c r="HS8" s="329"/>
      <c r="HT8" s="329"/>
      <c r="HU8" s="329"/>
      <c r="HV8" s="329"/>
      <c r="HW8" s="329"/>
      <c r="HX8" s="329"/>
      <c r="HY8" s="329"/>
      <c r="HZ8" s="329"/>
      <c r="IA8" s="329"/>
      <c r="IB8" s="329"/>
      <c r="IC8" s="329"/>
      <c r="ID8" s="329"/>
      <c r="IE8" s="329"/>
      <c r="IF8" s="329"/>
      <c r="IG8" s="329"/>
      <c r="IH8" s="329"/>
      <c r="II8" s="329"/>
      <c r="IJ8" s="329"/>
      <c r="IK8" s="329"/>
      <c r="IL8" s="329"/>
      <c r="IM8" s="329"/>
      <c r="IN8" s="329"/>
      <c r="IO8" s="329"/>
      <c r="IP8" s="329"/>
      <c r="IQ8" s="329"/>
      <c r="IR8" s="329"/>
      <c r="IS8" s="329"/>
      <c r="IT8" s="329"/>
      <c r="IU8" s="329"/>
      <c r="IV8" s="329"/>
      <c r="IW8" s="329"/>
      <c r="IX8" s="329"/>
      <c r="IY8" s="329"/>
      <c r="IZ8" s="329"/>
      <c r="JA8" s="329"/>
      <c r="JB8" s="329"/>
      <c r="JC8" s="329"/>
      <c r="JD8" s="329"/>
      <c r="JE8" s="329"/>
      <c r="JF8" s="329"/>
      <c r="JG8" s="329"/>
      <c r="JH8" s="329"/>
      <c r="JI8" s="329"/>
      <c r="JJ8" s="329"/>
      <c r="JK8" s="329"/>
      <c r="JL8" s="329"/>
      <c r="JM8" s="329"/>
      <c r="JN8" s="329"/>
      <c r="JO8" s="329"/>
      <c r="JP8" s="329"/>
      <c r="JQ8" s="329"/>
      <c r="JR8" s="329"/>
      <c r="JS8" s="329"/>
      <c r="JT8" s="329"/>
      <c r="JU8" s="329"/>
      <c r="JV8" s="329"/>
      <c r="JW8" s="329"/>
      <c r="JX8" s="329"/>
      <c r="JY8" s="329"/>
      <c r="JZ8" s="329"/>
      <c r="KA8" s="329"/>
      <c r="KB8" s="329"/>
      <c r="KC8" s="329"/>
      <c r="KD8" s="329"/>
      <c r="KE8" s="329"/>
      <c r="KF8" s="329"/>
      <c r="KG8" s="329"/>
      <c r="KH8" s="329"/>
      <c r="KI8" s="329"/>
      <c r="KJ8" s="329"/>
      <c r="KK8" s="329"/>
      <c r="KL8" s="329"/>
      <c r="KM8" s="329"/>
      <c r="KN8" s="329"/>
      <c r="KO8" s="329"/>
      <c r="KP8" s="329"/>
      <c r="KQ8" s="329"/>
      <c r="KR8" s="329"/>
      <c r="KS8" s="329"/>
      <c r="KT8" s="329"/>
      <c r="KU8" s="329"/>
      <c r="KV8" s="329"/>
      <c r="KW8" s="329"/>
      <c r="KX8" s="329"/>
      <c r="KY8" s="329"/>
      <c r="KZ8" s="329"/>
      <c r="LA8" s="329"/>
      <c r="LB8" s="329"/>
      <c r="LC8" s="329"/>
      <c r="LD8" s="329"/>
      <c r="LE8" s="329"/>
      <c r="LF8" s="329"/>
      <c r="LG8" s="329"/>
      <c r="LH8" s="329"/>
      <c r="LI8" s="329"/>
      <c r="LJ8" s="329"/>
      <c r="LK8" s="329"/>
      <c r="LL8" s="329"/>
      <c r="LM8" s="329"/>
      <c r="LN8" s="329"/>
      <c r="LO8" s="329"/>
      <c r="LP8" s="329"/>
      <c r="LQ8" s="329"/>
      <c r="LR8" s="329"/>
      <c r="LS8" s="329"/>
      <c r="LT8" s="329"/>
      <c r="LU8" s="329"/>
      <c r="LV8" s="329"/>
      <c r="LW8" s="329"/>
      <c r="LX8" s="329"/>
      <c r="LY8" s="329"/>
      <c r="LZ8" s="329"/>
      <c r="MA8" s="329"/>
      <c r="MB8" s="329"/>
      <c r="MC8" s="329"/>
      <c r="MD8" s="329"/>
      <c r="ME8" s="329"/>
      <c r="MF8" s="329"/>
      <c r="MG8" s="329"/>
      <c r="MH8" s="329"/>
      <c r="MI8" s="329"/>
      <c r="MJ8" s="329"/>
      <c r="MK8" s="329"/>
      <c r="ML8" s="329"/>
      <c r="MM8" s="329"/>
      <c r="MN8" s="329"/>
      <c r="MO8" s="329"/>
      <c r="MP8" s="329"/>
      <c r="MQ8" s="329"/>
      <c r="MR8" s="329"/>
      <c r="MS8" s="329"/>
      <c r="MT8" s="329"/>
      <c r="MU8" s="329"/>
      <c r="MV8" s="329"/>
      <c r="MW8" s="329"/>
      <c r="MX8" s="329"/>
      <c r="MY8" s="329"/>
      <c r="MZ8" s="329"/>
      <c r="NA8" s="329"/>
      <c r="NB8" s="329"/>
      <c r="NC8" s="329"/>
      <c r="ND8" s="329"/>
      <c r="NE8" s="329"/>
      <c r="NF8" s="329"/>
      <c r="NG8" s="329"/>
      <c r="NH8" s="329"/>
      <c r="NI8" s="329"/>
      <c r="NJ8" s="329"/>
      <c r="NK8" s="329"/>
      <c r="NL8" s="329"/>
      <c r="NM8" s="329"/>
      <c r="NN8" s="329"/>
      <c r="NO8" s="329"/>
      <c r="NP8" s="329"/>
      <c r="NQ8" s="329"/>
      <c r="NR8" s="329"/>
      <c r="NS8" s="329"/>
      <c r="NT8" s="329"/>
      <c r="NU8" s="329"/>
      <c r="NV8" s="329"/>
      <c r="NW8" s="329"/>
      <c r="NX8" s="329"/>
      <c r="NY8" s="329"/>
      <c r="NZ8" s="329"/>
      <c r="OA8" s="329"/>
      <c r="OB8" s="329"/>
      <c r="OC8" s="329"/>
      <c r="OD8" s="329"/>
      <c r="OE8" s="329"/>
      <c r="OF8" s="329"/>
      <c r="OG8" s="329"/>
      <c r="OH8" s="329"/>
      <c r="OI8" s="329"/>
      <c r="OJ8" s="329"/>
      <c r="OK8" s="329"/>
      <c r="OL8" s="329"/>
    </row>
    <row r="9" spans="1:402" s="472" customFormat="1" ht="18" hidden="1" customHeight="1">
      <c r="A9" s="2"/>
      <c r="B9" s="303">
        <v>2007</v>
      </c>
      <c r="C9" s="473">
        <v>1410653</v>
      </c>
      <c r="D9" s="473">
        <v>175768</v>
      </c>
      <c r="E9" s="473">
        <v>154545</v>
      </c>
      <c r="F9" s="473">
        <v>4434</v>
      </c>
      <c r="G9" s="473">
        <v>723</v>
      </c>
      <c r="H9" s="473">
        <v>170127</v>
      </c>
      <c r="I9" s="476">
        <v>1916250</v>
      </c>
      <c r="J9" s="957"/>
      <c r="K9" s="957"/>
      <c r="BQ9" s="329"/>
      <c r="BR9" s="329"/>
      <c r="BS9" s="329"/>
      <c r="BT9" s="329"/>
      <c r="BU9" s="329"/>
      <c r="BV9" s="329"/>
      <c r="BW9" s="329"/>
      <c r="BX9" s="329"/>
      <c r="BY9" s="329"/>
      <c r="BZ9" s="329"/>
      <c r="CA9" s="329"/>
      <c r="CB9" s="329"/>
      <c r="CC9" s="329"/>
      <c r="CD9" s="329"/>
      <c r="CE9" s="329"/>
      <c r="CF9" s="329"/>
      <c r="CG9" s="329"/>
      <c r="CH9" s="329"/>
      <c r="CI9" s="329"/>
      <c r="CJ9" s="329"/>
      <c r="CK9" s="329"/>
      <c r="CL9" s="329"/>
      <c r="CM9" s="329"/>
      <c r="CN9" s="329"/>
      <c r="CO9" s="329"/>
      <c r="CP9" s="329"/>
      <c r="CQ9" s="329"/>
      <c r="CR9" s="329"/>
      <c r="CS9" s="329"/>
      <c r="CT9" s="329"/>
      <c r="CU9" s="329"/>
      <c r="CV9" s="329"/>
      <c r="CW9" s="329"/>
      <c r="CX9" s="329"/>
      <c r="CY9" s="329"/>
      <c r="CZ9" s="329"/>
      <c r="DA9" s="329"/>
      <c r="DB9" s="329"/>
      <c r="DC9" s="329"/>
      <c r="DD9" s="329"/>
      <c r="DE9" s="329"/>
      <c r="DF9" s="329"/>
      <c r="DG9" s="329"/>
      <c r="DH9" s="329"/>
      <c r="DI9" s="329"/>
      <c r="DJ9" s="329"/>
      <c r="DK9" s="329"/>
      <c r="DL9" s="329"/>
      <c r="DM9" s="329"/>
      <c r="DN9" s="329"/>
      <c r="DO9" s="329"/>
      <c r="DP9" s="329"/>
      <c r="DQ9" s="329"/>
      <c r="DR9" s="329"/>
      <c r="DS9" s="329"/>
      <c r="DT9" s="329"/>
      <c r="DU9" s="329"/>
      <c r="DV9" s="329"/>
      <c r="DW9" s="329"/>
      <c r="DX9" s="329"/>
      <c r="DY9" s="329"/>
      <c r="DZ9" s="329"/>
      <c r="EA9" s="329"/>
      <c r="EB9" s="329"/>
      <c r="EC9" s="329"/>
      <c r="ED9" s="329"/>
      <c r="EE9" s="329"/>
      <c r="EF9" s="329"/>
      <c r="EG9" s="329"/>
      <c r="EH9" s="329"/>
      <c r="EI9" s="329"/>
      <c r="EJ9" s="329"/>
      <c r="EK9" s="329"/>
      <c r="EL9" s="329"/>
      <c r="EM9" s="329"/>
      <c r="EN9" s="329"/>
      <c r="EO9" s="329"/>
      <c r="EP9" s="329"/>
      <c r="EQ9" s="329"/>
      <c r="ER9" s="329"/>
      <c r="ES9" s="329"/>
      <c r="ET9" s="329"/>
      <c r="EU9" s="329"/>
      <c r="EV9" s="329"/>
      <c r="EW9" s="329"/>
      <c r="EX9" s="329"/>
      <c r="EY9" s="329"/>
      <c r="EZ9" s="329"/>
      <c r="FA9" s="329"/>
      <c r="FB9" s="329"/>
      <c r="FC9" s="329"/>
      <c r="FD9" s="329"/>
      <c r="FE9" s="329"/>
      <c r="FF9" s="329"/>
      <c r="FG9" s="329"/>
      <c r="FH9" s="329"/>
      <c r="FI9" s="329"/>
      <c r="FJ9" s="329"/>
      <c r="FK9" s="329"/>
      <c r="FL9" s="329"/>
      <c r="FM9" s="329"/>
      <c r="FN9" s="329"/>
      <c r="FO9" s="329"/>
      <c r="FP9" s="329"/>
      <c r="FQ9" s="329"/>
      <c r="FR9" s="329"/>
      <c r="FS9" s="329"/>
      <c r="FT9" s="329"/>
      <c r="FU9" s="329"/>
      <c r="FV9" s="329"/>
      <c r="FW9" s="329"/>
      <c r="FX9" s="329"/>
      <c r="FY9" s="329"/>
      <c r="FZ9" s="329"/>
      <c r="GA9" s="329"/>
      <c r="GB9" s="329"/>
      <c r="GC9" s="329"/>
      <c r="GD9" s="329"/>
      <c r="GE9" s="329"/>
      <c r="GF9" s="329"/>
      <c r="GG9" s="329"/>
      <c r="GH9" s="329"/>
      <c r="GI9" s="329"/>
      <c r="GJ9" s="329"/>
      <c r="GK9" s="329"/>
      <c r="GL9" s="329"/>
      <c r="GM9" s="329"/>
      <c r="GN9" s="329"/>
      <c r="GO9" s="329"/>
      <c r="GP9" s="329"/>
      <c r="GQ9" s="329"/>
      <c r="GR9" s="329"/>
      <c r="GS9" s="329"/>
      <c r="GT9" s="329"/>
      <c r="GU9" s="329"/>
      <c r="GV9" s="329"/>
      <c r="GW9" s="329"/>
      <c r="GX9" s="329"/>
      <c r="GY9" s="329"/>
      <c r="GZ9" s="329"/>
      <c r="HA9" s="329"/>
      <c r="HB9" s="329"/>
      <c r="HC9" s="329"/>
      <c r="HD9" s="329"/>
      <c r="HE9" s="329"/>
      <c r="HF9" s="329"/>
      <c r="HG9" s="329"/>
      <c r="HH9" s="329"/>
      <c r="HI9" s="329"/>
      <c r="HJ9" s="329"/>
      <c r="HK9" s="329"/>
      <c r="HL9" s="329"/>
      <c r="HM9" s="329"/>
      <c r="HN9" s="329"/>
      <c r="HO9" s="329"/>
      <c r="HP9" s="329"/>
      <c r="HQ9" s="329"/>
      <c r="HR9" s="329"/>
      <c r="HS9" s="329"/>
      <c r="HT9" s="329"/>
      <c r="HU9" s="329"/>
      <c r="HV9" s="329"/>
      <c r="HW9" s="329"/>
      <c r="HX9" s="329"/>
      <c r="HY9" s="329"/>
      <c r="HZ9" s="329"/>
      <c r="IA9" s="329"/>
      <c r="IB9" s="329"/>
      <c r="IC9" s="329"/>
      <c r="ID9" s="329"/>
      <c r="IE9" s="329"/>
      <c r="IF9" s="329"/>
      <c r="IG9" s="329"/>
      <c r="IH9" s="329"/>
      <c r="II9" s="329"/>
      <c r="IJ9" s="329"/>
      <c r="IK9" s="329"/>
      <c r="IL9" s="329"/>
      <c r="IM9" s="329"/>
      <c r="IN9" s="329"/>
      <c r="IO9" s="329"/>
      <c r="IP9" s="329"/>
      <c r="IQ9" s="329"/>
      <c r="IR9" s="329"/>
      <c r="IS9" s="329"/>
      <c r="IT9" s="329"/>
      <c r="IU9" s="329"/>
      <c r="IV9" s="329"/>
      <c r="IW9" s="329"/>
      <c r="IX9" s="329"/>
      <c r="IY9" s="329"/>
      <c r="IZ9" s="329"/>
      <c r="JA9" s="329"/>
      <c r="JB9" s="329"/>
      <c r="JC9" s="329"/>
      <c r="JD9" s="329"/>
      <c r="JE9" s="329"/>
      <c r="JF9" s="329"/>
      <c r="JG9" s="329"/>
      <c r="JH9" s="329"/>
      <c r="JI9" s="329"/>
      <c r="JJ9" s="329"/>
      <c r="JK9" s="329"/>
      <c r="JL9" s="329"/>
      <c r="JM9" s="329"/>
      <c r="JN9" s="329"/>
      <c r="JO9" s="329"/>
      <c r="JP9" s="329"/>
      <c r="JQ9" s="329"/>
      <c r="JR9" s="329"/>
      <c r="JS9" s="329"/>
      <c r="JT9" s="329"/>
      <c r="JU9" s="329"/>
      <c r="JV9" s="329"/>
      <c r="JW9" s="329"/>
      <c r="JX9" s="329"/>
      <c r="JY9" s="329"/>
      <c r="JZ9" s="329"/>
      <c r="KA9" s="329"/>
      <c r="KB9" s="329"/>
      <c r="KC9" s="329"/>
      <c r="KD9" s="329"/>
      <c r="KE9" s="329"/>
      <c r="KF9" s="329"/>
      <c r="KG9" s="329"/>
      <c r="KH9" s="329"/>
      <c r="KI9" s="329"/>
      <c r="KJ9" s="329"/>
      <c r="KK9" s="329"/>
      <c r="KL9" s="329"/>
      <c r="KM9" s="329"/>
      <c r="KN9" s="329"/>
      <c r="KO9" s="329"/>
      <c r="KP9" s="329"/>
      <c r="KQ9" s="329"/>
      <c r="KR9" s="329"/>
      <c r="KS9" s="329"/>
      <c r="KT9" s="329"/>
      <c r="KU9" s="329"/>
      <c r="KV9" s="329"/>
      <c r="KW9" s="329"/>
      <c r="KX9" s="329"/>
      <c r="KY9" s="329"/>
      <c r="KZ9" s="329"/>
      <c r="LA9" s="329"/>
      <c r="LB9" s="329"/>
      <c r="LC9" s="329"/>
      <c r="LD9" s="329"/>
      <c r="LE9" s="329"/>
      <c r="LF9" s="329"/>
      <c r="LG9" s="329"/>
      <c r="LH9" s="329"/>
      <c r="LI9" s="329"/>
      <c r="LJ9" s="329"/>
      <c r="LK9" s="329"/>
      <c r="LL9" s="329"/>
      <c r="LM9" s="329"/>
      <c r="LN9" s="329"/>
      <c r="LO9" s="329"/>
      <c r="LP9" s="329"/>
      <c r="LQ9" s="329"/>
      <c r="LR9" s="329"/>
      <c r="LS9" s="329"/>
      <c r="LT9" s="329"/>
      <c r="LU9" s="329"/>
      <c r="LV9" s="329"/>
      <c r="LW9" s="329"/>
      <c r="LX9" s="329"/>
      <c r="LY9" s="329"/>
      <c r="LZ9" s="329"/>
      <c r="MA9" s="329"/>
      <c r="MB9" s="329"/>
      <c r="MC9" s="329"/>
      <c r="MD9" s="329"/>
      <c r="ME9" s="329"/>
      <c r="MF9" s="329"/>
      <c r="MG9" s="329"/>
      <c r="MH9" s="329"/>
      <c r="MI9" s="329"/>
      <c r="MJ9" s="329"/>
      <c r="MK9" s="329"/>
      <c r="ML9" s="329"/>
      <c r="MM9" s="329"/>
      <c r="MN9" s="329"/>
      <c r="MO9" s="329"/>
      <c r="MP9" s="329"/>
      <c r="MQ9" s="329"/>
      <c r="MR9" s="329"/>
      <c r="MS9" s="329"/>
      <c r="MT9" s="329"/>
      <c r="MU9" s="329"/>
      <c r="MV9" s="329"/>
      <c r="MW9" s="329"/>
      <c r="MX9" s="329"/>
      <c r="MY9" s="329"/>
      <c r="MZ9" s="329"/>
      <c r="NA9" s="329"/>
      <c r="NB9" s="329"/>
      <c r="NC9" s="329"/>
      <c r="ND9" s="329"/>
      <c r="NE9" s="329"/>
      <c r="NF9" s="329"/>
      <c r="NG9" s="329"/>
      <c r="NH9" s="329"/>
      <c r="NI9" s="329"/>
      <c r="NJ9" s="329"/>
      <c r="NK9" s="329"/>
      <c r="NL9" s="329"/>
      <c r="NM9" s="329"/>
      <c r="NN9" s="329"/>
      <c r="NO9" s="329"/>
      <c r="NP9" s="329"/>
      <c r="NQ9" s="329"/>
      <c r="NR9" s="329"/>
      <c r="NS9" s="329"/>
      <c r="NT9" s="329"/>
      <c r="NU9" s="329"/>
      <c r="NV9" s="329"/>
      <c r="NW9" s="329"/>
      <c r="NX9" s="329"/>
      <c r="NY9" s="329"/>
      <c r="NZ9" s="329"/>
      <c r="OA9" s="329"/>
      <c r="OB9" s="329"/>
      <c r="OC9" s="329"/>
      <c r="OD9" s="329"/>
      <c r="OE9" s="329"/>
      <c r="OF9" s="329"/>
      <c r="OG9" s="329"/>
      <c r="OH9" s="329"/>
      <c r="OI9" s="329"/>
      <c r="OJ9" s="329"/>
      <c r="OK9" s="329"/>
      <c r="OL9" s="329"/>
    </row>
    <row r="10" spans="1:402" s="472" customFormat="1" ht="18" hidden="1" customHeight="1">
      <c r="A10" s="2"/>
      <c r="B10" s="303">
        <v>2007</v>
      </c>
      <c r="C10" s="473">
        <v>1442473</v>
      </c>
      <c r="D10" s="473">
        <v>182231</v>
      </c>
      <c r="E10" s="473">
        <v>152953</v>
      </c>
      <c r="F10" s="473">
        <v>4597</v>
      </c>
      <c r="G10" s="473">
        <v>716</v>
      </c>
      <c r="H10" s="473">
        <v>166520</v>
      </c>
      <c r="I10" s="476">
        <v>1949491</v>
      </c>
      <c r="J10" s="961"/>
      <c r="K10" s="961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C10" s="477"/>
      <c r="AD10" s="477"/>
      <c r="AE10" s="477"/>
      <c r="AF10" s="477"/>
      <c r="AG10" s="477"/>
      <c r="AH10" s="477"/>
      <c r="AI10" s="477"/>
      <c r="AJ10" s="477"/>
      <c r="AK10" s="477"/>
      <c r="AL10" s="477"/>
      <c r="AM10" s="477"/>
      <c r="AN10" s="477"/>
      <c r="AO10" s="477"/>
      <c r="AP10" s="477"/>
      <c r="AQ10" s="477"/>
      <c r="AR10" s="477"/>
      <c r="AS10" s="477"/>
      <c r="AT10" s="477"/>
      <c r="AU10" s="477"/>
      <c r="AV10" s="477"/>
      <c r="AW10" s="477"/>
      <c r="AX10" s="477"/>
      <c r="AY10" s="477"/>
      <c r="AZ10" s="477"/>
      <c r="BA10" s="477"/>
      <c r="BB10" s="477"/>
      <c r="BC10" s="477"/>
      <c r="BD10" s="477"/>
      <c r="BE10" s="477"/>
      <c r="BF10" s="477"/>
      <c r="BG10" s="477"/>
      <c r="BH10" s="477"/>
      <c r="BI10" s="477"/>
      <c r="BJ10" s="477"/>
      <c r="BK10" s="477"/>
      <c r="BL10" s="477"/>
      <c r="BM10" s="477"/>
      <c r="BN10" s="477"/>
      <c r="BO10" s="477"/>
      <c r="BP10" s="477"/>
      <c r="BQ10" s="329"/>
      <c r="BR10" s="329"/>
      <c r="BS10" s="329"/>
      <c r="BT10" s="329"/>
      <c r="BU10" s="329"/>
      <c r="BV10" s="329"/>
      <c r="BW10" s="329"/>
      <c r="BX10" s="329"/>
      <c r="BY10" s="329"/>
      <c r="BZ10" s="329"/>
      <c r="CA10" s="329"/>
      <c r="CB10" s="329"/>
      <c r="CC10" s="329"/>
      <c r="CD10" s="329"/>
      <c r="CE10" s="329"/>
      <c r="CF10" s="329"/>
      <c r="CG10" s="329"/>
      <c r="CH10" s="329"/>
      <c r="CI10" s="329"/>
      <c r="CJ10" s="329"/>
      <c r="CK10" s="329"/>
      <c r="CL10" s="329"/>
      <c r="CM10" s="329"/>
      <c r="CN10" s="329"/>
      <c r="CO10" s="329"/>
      <c r="CP10" s="329"/>
      <c r="CQ10" s="329"/>
      <c r="CR10" s="329"/>
      <c r="CS10" s="329"/>
      <c r="CT10" s="329"/>
      <c r="CU10" s="329"/>
      <c r="CV10" s="329"/>
      <c r="CW10" s="329"/>
      <c r="CX10" s="329"/>
      <c r="CY10" s="329"/>
      <c r="CZ10" s="329"/>
      <c r="DA10" s="329"/>
      <c r="DB10" s="329"/>
      <c r="DC10" s="329"/>
      <c r="DD10" s="329"/>
      <c r="DE10" s="329"/>
      <c r="DF10" s="329"/>
      <c r="DG10" s="329"/>
      <c r="DH10" s="329"/>
      <c r="DI10" s="329"/>
      <c r="DJ10" s="329"/>
      <c r="DK10" s="329"/>
      <c r="DL10" s="329"/>
      <c r="DM10" s="329"/>
      <c r="DN10" s="329"/>
      <c r="DO10" s="329"/>
      <c r="DP10" s="329"/>
      <c r="DQ10" s="329"/>
      <c r="DR10" s="329"/>
      <c r="DS10" s="329"/>
      <c r="DT10" s="329"/>
      <c r="DU10" s="329"/>
      <c r="DV10" s="329"/>
      <c r="DW10" s="329"/>
      <c r="DX10" s="329"/>
      <c r="DY10" s="329"/>
      <c r="DZ10" s="329"/>
      <c r="EA10" s="329"/>
      <c r="EB10" s="329"/>
      <c r="EC10" s="329"/>
      <c r="ED10" s="329"/>
      <c r="EE10" s="329"/>
      <c r="EF10" s="329"/>
      <c r="EG10" s="329"/>
      <c r="EH10" s="329"/>
      <c r="EI10" s="329"/>
      <c r="EJ10" s="329"/>
      <c r="EK10" s="329"/>
      <c r="EL10" s="329"/>
      <c r="EM10" s="329"/>
      <c r="EN10" s="329"/>
      <c r="EO10" s="329"/>
      <c r="EP10" s="329"/>
      <c r="EQ10" s="329"/>
      <c r="ER10" s="329"/>
      <c r="ES10" s="329"/>
      <c r="ET10" s="329"/>
      <c r="EU10" s="329"/>
      <c r="EV10" s="329"/>
      <c r="EW10" s="329"/>
      <c r="EX10" s="329"/>
      <c r="EY10" s="329"/>
      <c r="EZ10" s="329"/>
      <c r="FA10" s="329"/>
      <c r="FB10" s="329"/>
      <c r="FC10" s="329"/>
      <c r="FD10" s="329"/>
      <c r="FE10" s="329"/>
      <c r="FF10" s="329"/>
      <c r="FG10" s="329"/>
      <c r="FH10" s="329"/>
      <c r="FI10" s="329"/>
      <c r="FJ10" s="329"/>
      <c r="FK10" s="329"/>
      <c r="FL10" s="329"/>
      <c r="FM10" s="329"/>
      <c r="FN10" s="329"/>
      <c r="FO10" s="329"/>
      <c r="FP10" s="329"/>
      <c r="FQ10" s="329"/>
      <c r="FR10" s="329"/>
      <c r="FS10" s="329"/>
      <c r="FT10" s="329"/>
      <c r="FU10" s="329"/>
      <c r="FV10" s="329"/>
      <c r="FW10" s="329"/>
      <c r="FX10" s="329"/>
      <c r="FY10" s="329"/>
      <c r="FZ10" s="329"/>
      <c r="GA10" s="329"/>
      <c r="GB10" s="329"/>
      <c r="GC10" s="329"/>
      <c r="GD10" s="329"/>
      <c r="GE10" s="329"/>
      <c r="GF10" s="329"/>
      <c r="GG10" s="329"/>
      <c r="GH10" s="329"/>
      <c r="GI10" s="329"/>
      <c r="GJ10" s="329"/>
      <c r="GK10" s="329"/>
      <c r="GL10" s="329"/>
      <c r="GM10" s="329"/>
      <c r="GN10" s="329"/>
      <c r="GO10" s="329"/>
      <c r="GP10" s="329"/>
      <c r="GQ10" s="329"/>
      <c r="GR10" s="329"/>
      <c r="GS10" s="329"/>
      <c r="GT10" s="329"/>
      <c r="GU10" s="329"/>
      <c r="GV10" s="329"/>
      <c r="GW10" s="329"/>
      <c r="GX10" s="329"/>
      <c r="GY10" s="329"/>
      <c r="GZ10" s="329"/>
      <c r="HA10" s="329"/>
      <c r="HB10" s="329"/>
      <c r="HC10" s="329"/>
      <c r="HD10" s="329"/>
      <c r="HE10" s="329"/>
      <c r="HF10" s="329"/>
      <c r="HG10" s="329"/>
      <c r="HH10" s="329"/>
      <c r="HI10" s="329"/>
      <c r="HJ10" s="329"/>
      <c r="HK10" s="329"/>
      <c r="HL10" s="329"/>
      <c r="HM10" s="329"/>
      <c r="HN10" s="329"/>
      <c r="HO10" s="329"/>
      <c r="HP10" s="329"/>
      <c r="HQ10" s="329"/>
      <c r="HR10" s="329"/>
      <c r="HS10" s="329"/>
      <c r="HT10" s="329"/>
      <c r="HU10" s="329"/>
      <c r="HV10" s="329"/>
      <c r="HW10" s="329"/>
      <c r="HX10" s="329"/>
      <c r="HY10" s="329"/>
      <c r="HZ10" s="329"/>
      <c r="IA10" s="329"/>
      <c r="IB10" s="329"/>
      <c r="IC10" s="329"/>
      <c r="ID10" s="329"/>
      <c r="IE10" s="329"/>
      <c r="IF10" s="329"/>
      <c r="IG10" s="329"/>
      <c r="IH10" s="329"/>
      <c r="II10" s="329"/>
      <c r="IJ10" s="329"/>
      <c r="IK10" s="329"/>
      <c r="IL10" s="329"/>
      <c r="IM10" s="329"/>
      <c r="IN10" s="329"/>
      <c r="IO10" s="329"/>
      <c r="IP10" s="329"/>
      <c r="IQ10" s="329"/>
      <c r="IR10" s="329"/>
      <c r="IS10" s="329"/>
      <c r="IT10" s="329"/>
      <c r="IU10" s="329"/>
      <c r="IV10" s="329"/>
      <c r="IW10" s="329"/>
      <c r="IX10" s="329"/>
      <c r="IY10" s="329"/>
      <c r="IZ10" s="329"/>
      <c r="JA10" s="329"/>
      <c r="JB10" s="329"/>
      <c r="JC10" s="329"/>
      <c r="JD10" s="329"/>
      <c r="JE10" s="329"/>
      <c r="JF10" s="329"/>
      <c r="JG10" s="329"/>
      <c r="JH10" s="329"/>
      <c r="JI10" s="329"/>
      <c r="JJ10" s="329"/>
      <c r="JK10" s="329"/>
      <c r="JL10" s="329"/>
      <c r="JM10" s="329"/>
      <c r="JN10" s="329"/>
      <c r="JO10" s="329"/>
      <c r="JP10" s="329"/>
      <c r="JQ10" s="329"/>
      <c r="JR10" s="329"/>
      <c r="JS10" s="329"/>
      <c r="JT10" s="329"/>
      <c r="JU10" s="329"/>
      <c r="JV10" s="329"/>
      <c r="JW10" s="329"/>
      <c r="JX10" s="329"/>
      <c r="JY10" s="329"/>
      <c r="JZ10" s="329"/>
      <c r="KA10" s="329"/>
      <c r="KB10" s="329"/>
      <c r="KC10" s="329"/>
      <c r="KD10" s="329"/>
      <c r="KE10" s="329"/>
      <c r="KF10" s="329"/>
      <c r="KG10" s="329"/>
      <c r="KH10" s="329"/>
      <c r="KI10" s="329"/>
      <c r="KJ10" s="329"/>
      <c r="KK10" s="329"/>
      <c r="KL10" s="329"/>
      <c r="KM10" s="329"/>
      <c r="KN10" s="329"/>
      <c r="KO10" s="329"/>
      <c r="KP10" s="329"/>
      <c r="KQ10" s="329"/>
      <c r="KR10" s="329"/>
      <c r="KS10" s="329"/>
      <c r="KT10" s="329"/>
      <c r="KU10" s="329"/>
      <c r="KV10" s="329"/>
      <c r="KW10" s="329"/>
      <c r="KX10" s="329"/>
      <c r="KY10" s="329"/>
      <c r="KZ10" s="329"/>
      <c r="LA10" s="329"/>
      <c r="LB10" s="329"/>
      <c r="LC10" s="329"/>
      <c r="LD10" s="329"/>
      <c r="LE10" s="329"/>
      <c r="LF10" s="329"/>
      <c r="LG10" s="329"/>
      <c r="LH10" s="329"/>
      <c r="LI10" s="329"/>
      <c r="LJ10" s="329"/>
      <c r="LK10" s="329"/>
      <c r="LL10" s="329"/>
      <c r="LM10" s="329"/>
      <c r="LN10" s="329"/>
      <c r="LO10" s="329"/>
      <c r="LP10" s="329"/>
      <c r="LQ10" s="329"/>
      <c r="LR10" s="329"/>
      <c r="LS10" s="329"/>
      <c r="LT10" s="329"/>
      <c r="LU10" s="329"/>
      <c r="LV10" s="329"/>
      <c r="LW10" s="329"/>
      <c r="LX10" s="329"/>
      <c r="LY10" s="329"/>
      <c r="LZ10" s="329"/>
      <c r="MA10" s="329"/>
      <c r="MB10" s="329"/>
      <c r="MC10" s="329"/>
      <c r="MD10" s="329"/>
      <c r="ME10" s="329"/>
      <c r="MF10" s="329"/>
      <c r="MG10" s="329"/>
      <c r="MH10" s="329"/>
      <c r="MI10" s="329"/>
      <c r="MJ10" s="329"/>
      <c r="MK10" s="329"/>
      <c r="ML10" s="329"/>
      <c r="MM10" s="329"/>
      <c r="MN10" s="329"/>
      <c r="MO10" s="329"/>
      <c r="MP10" s="329"/>
      <c r="MQ10" s="329"/>
      <c r="MR10" s="329"/>
      <c r="MS10" s="329"/>
      <c r="MT10" s="329"/>
      <c r="MU10" s="329"/>
      <c r="MV10" s="329"/>
      <c r="MW10" s="329"/>
      <c r="MX10" s="329"/>
      <c r="MY10" s="329"/>
      <c r="MZ10" s="329"/>
      <c r="NA10" s="329"/>
      <c r="NB10" s="329"/>
      <c r="NC10" s="329"/>
      <c r="ND10" s="329"/>
      <c r="NE10" s="329"/>
      <c r="NF10" s="329"/>
      <c r="NG10" s="329"/>
      <c r="NH10" s="329"/>
      <c r="NI10" s="329"/>
      <c r="NJ10" s="329"/>
      <c r="NK10" s="329"/>
      <c r="NL10" s="329"/>
      <c r="NM10" s="329"/>
      <c r="NN10" s="329"/>
      <c r="NO10" s="329"/>
      <c r="NP10" s="329"/>
      <c r="NQ10" s="329"/>
      <c r="NR10" s="329"/>
      <c r="NS10" s="329"/>
      <c r="NT10" s="329"/>
      <c r="NU10" s="329"/>
      <c r="NV10" s="329"/>
      <c r="NW10" s="329"/>
      <c r="NX10" s="329"/>
      <c r="NY10" s="329"/>
      <c r="NZ10" s="329"/>
      <c r="OA10" s="329"/>
      <c r="OB10" s="329"/>
      <c r="OC10" s="329"/>
      <c r="OD10" s="329"/>
      <c r="OE10" s="329"/>
      <c r="OF10" s="329"/>
      <c r="OG10" s="329"/>
      <c r="OH10" s="329"/>
      <c r="OI10" s="329"/>
      <c r="OJ10" s="329"/>
      <c r="OK10" s="329"/>
      <c r="OL10" s="329"/>
    </row>
    <row r="11" spans="1:402" s="472" customFormat="1" ht="18" customHeight="1">
      <c r="A11" s="2"/>
      <c r="B11" s="303">
        <v>2007</v>
      </c>
      <c r="C11" s="473">
        <v>1519763</v>
      </c>
      <c r="D11" s="473">
        <v>195771</v>
      </c>
      <c r="E11" s="473">
        <v>148599</v>
      </c>
      <c r="F11" s="473">
        <v>4993</v>
      </c>
      <c r="G11" s="473">
        <v>691</v>
      </c>
      <c r="H11" s="473">
        <v>160743</v>
      </c>
      <c r="I11" s="474">
        <v>2030559</v>
      </c>
      <c r="J11" s="944"/>
      <c r="K11" s="944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  <c r="AI11" s="329"/>
      <c r="AJ11" s="329"/>
      <c r="AK11" s="329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9"/>
      <c r="BO11" s="329"/>
      <c r="BP11" s="329"/>
      <c r="BQ11" s="329"/>
      <c r="BR11" s="329"/>
      <c r="BS11" s="329"/>
      <c r="BT11" s="329"/>
      <c r="BU11" s="329"/>
      <c r="BV11" s="329"/>
      <c r="BW11" s="329"/>
      <c r="BX11" s="329"/>
      <c r="BY11" s="329"/>
      <c r="BZ11" s="329"/>
      <c r="CA11" s="329"/>
      <c r="CB11" s="329"/>
      <c r="CC11" s="329"/>
      <c r="CD11" s="329"/>
      <c r="CE11" s="329"/>
      <c r="CF11" s="329"/>
      <c r="CG11" s="329"/>
      <c r="CH11" s="329"/>
      <c r="CI11" s="329"/>
      <c r="CJ11" s="329"/>
      <c r="CK11" s="329"/>
      <c r="CL11" s="329"/>
      <c r="CM11" s="329"/>
      <c r="CN11" s="329"/>
      <c r="CO11" s="329"/>
      <c r="CP11" s="329"/>
      <c r="CQ11" s="329"/>
      <c r="CR11" s="329"/>
      <c r="CS11" s="329"/>
      <c r="CT11" s="329"/>
      <c r="CU11" s="329"/>
      <c r="CV11" s="329"/>
      <c r="CW11" s="329"/>
      <c r="CX11" s="329"/>
      <c r="CY11" s="329"/>
      <c r="CZ11" s="329"/>
      <c r="DA11" s="329"/>
      <c r="DB11" s="329"/>
      <c r="DC11" s="329"/>
      <c r="DD11" s="329"/>
      <c r="DE11" s="329"/>
      <c r="DF11" s="329"/>
      <c r="DG11" s="329"/>
      <c r="DH11" s="329"/>
      <c r="DI11" s="329"/>
      <c r="DJ11" s="329"/>
      <c r="DK11" s="329"/>
      <c r="DL11" s="329"/>
      <c r="DM11" s="329"/>
      <c r="DN11" s="329"/>
      <c r="DO11" s="329"/>
      <c r="DP11" s="329"/>
      <c r="DQ11" s="329"/>
      <c r="DR11" s="329"/>
      <c r="DS11" s="329"/>
      <c r="DT11" s="329"/>
      <c r="DU11" s="329"/>
      <c r="DV11" s="329"/>
      <c r="DW11" s="329"/>
      <c r="DX11" s="329"/>
      <c r="DY11" s="329"/>
      <c r="DZ11" s="329"/>
      <c r="EA11" s="329"/>
      <c r="EB11" s="329"/>
      <c r="EC11" s="329"/>
      <c r="ED11" s="329"/>
      <c r="EE11" s="329"/>
      <c r="EF11" s="329"/>
      <c r="EG11" s="329"/>
      <c r="EH11" s="329"/>
      <c r="EI11" s="329"/>
      <c r="EJ11" s="329"/>
      <c r="EK11" s="329"/>
      <c r="EL11" s="329"/>
      <c r="EM11" s="329"/>
      <c r="EN11" s="329"/>
      <c r="EO11" s="329"/>
      <c r="EP11" s="329"/>
      <c r="EQ11" s="329"/>
      <c r="ER11" s="329"/>
      <c r="ES11" s="329"/>
      <c r="ET11" s="329"/>
      <c r="EU11" s="329"/>
      <c r="EV11" s="329"/>
      <c r="EW11" s="329"/>
      <c r="EX11" s="329"/>
      <c r="EY11" s="329"/>
      <c r="EZ11" s="329"/>
      <c r="FA11" s="329"/>
      <c r="FB11" s="329"/>
      <c r="FC11" s="329"/>
      <c r="FD11" s="329"/>
      <c r="FE11" s="329"/>
      <c r="FF11" s="329"/>
      <c r="FG11" s="329"/>
      <c r="FH11" s="329"/>
      <c r="FI11" s="329"/>
      <c r="FJ11" s="329"/>
      <c r="FK11" s="329"/>
      <c r="FL11" s="329"/>
      <c r="FM11" s="329"/>
      <c r="FN11" s="329"/>
      <c r="FO11" s="329"/>
      <c r="FP11" s="329"/>
      <c r="FQ11" s="329"/>
      <c r="FR11" s="329"/>
      <c r="FS11" s="329"/>
      <c r="FT11" s="329"/>
      <c r="FU11" s="329"/>
      <c r="FV11" s="329"/>
      <c r="FW11" s="329"/>
      <c r="FX11" s="329"/>
      <c r="FY11" s="329"/>
      <c r="FZ11" s="329"/>
      <c r="GA11" s="329"/>
      <c r="GB11" s="329"/>
      <c r="GC11" s="329"/>
      <c r="GD11" s="329"/>
      <c r="GE11" s="329"/>
      <c r="GF11" s="329"/>
      <c r="GG11" s="329"/>
      <c r="GH11" s="329"/>
      <c r="GI11" s="329"/>
      <c r="GJ11" s="329"/>
      <c r="GK11" s="329"/>
      <c r="GL11" s="329"/>
      <c r="GM11" s="329"/>
      <c r="GN11" s="329"/>
      <c r="GO11" s="329"/>
      <c r="GP11" s="329"/>
      <c r="GQ11" s="329"/>
      <c r="GR11" s="329"/>
      <c r="GS11" s="329"/>
      <c r="GT11" s="329"/>
      <c r="GU11" s="329"/>
      <c r="GV11" s="329"/>
      <c r="GW11" s="329"/>
      <c r="GX11" s="329"/>
      <c r="GY11" s="329"/>
      <c r="GZ11" s="329"/>
      <c r="HA11" s="329"/>
      <c r="HB11" s="329"/>
      <c r="HC11" s="329"/>
      <c r="HD11" s="329"/>
      <c r="HE11" s="329"/>
      <c r="HF11" s="329"/>
      <c r="HG11" s="329"/>
      <c r="HH11" s="329"/>
      <c r="HI11" s="329"/>
      <c r="HJ11" s="329"/>
      <c r="HK11" s="329"/>
      <c r="HL11" s="329"/>
      <c r="HM11" s="329"/>
      <c r="HN11" s="329"/>
      <c r="HO11" s="329"/>
      <c r="HP11" s="329"/>
      <c r="HQ11" s="329"/>
      <c r="HR11" s="329"/>
      <c r="HS11" s="329"/>
      <c r="HT11" s="329"/>
      <c r="HU11" s="329"/>
      <c r="HV11" s="329"/>
      <c r="HW11" s="329"/>
      <c r="HX11" s="329"/>
      <c r="HY11" s="329"/>
      <c r="HZ11" s="329"/>
      <c r="IA11" s="329"/>
      <c r="IB11" s="329"/>
      <c r="IC11" s="329"/>
      <c r="ID11" s="329"/>
      <c r="IE11" s="329"/>
      <c r="IF11" s="329"/>
      <c r="IG11" s="329"/>
      <c r="IH11" s="329"/>
      <c r="II11" s="329"/>
      <c r="IJ11" s="329"/>
      <c r="IK11" s="329"/>
      <c r="IL11" s="329"/>
      <c r="IM11" s="329"/>
      <c r="IN11" s="329"/>
      <c r="IO11" s="329"/>
      <c r="IP11" s="329"/>
      <c r="IQ11" s="329"/>
      <c r="IR11" s="329"/>
      <c r="IS11" s="329"/>
      <c r="IT11" s="329"/>
      <c r="IU11" s="329"/>
      <c r="IV11" s="329"/>
      <c r="IW11" s="329"/>
      <c r="IX11" s="329"/>
      <c r="IY11" s="329"/>
      <c r="IZ11" s="329"/>
      <c r="JA11" s="329"/>
      <c r="JB11" s="329"/>
      <c r="JC11" s="329"/>
      <c r="JD11" s="329"/>
      <c r="JE11" s="329"/>
      <c r="JF11" s="329"/>
      <c r="JG11" s="329"/>
      <c r="JH11" s="329"/>
      <c r="JI11" s="329"/>
      <c r="JJ11" s="329"/>
      <c r="JK11" s="329"/>
      <c r="JL11" s="329"/>
      <c r="JM11" s="329"/>
      <c r="JN11" s="329"/>
      <c r="JO11" s="329"/>
      <c r="JP11" s="329"/>
      <c r="JQ11" s="329"/>
      <c r="JR11" s="329"/>
      <c r="JS11" s="329"/>
      <c r="JT11" s="329"/>
      <c r="JU11" s="329"/>
      <c r="JV11" s="329"/>
      <c r="JW11" s="329"/>
      <c r="JX11" s="329"/>
      <c r="JY11" s="329"/>
      <c r="JZ11" s="329"/>
      <c r="KA11" s="329"/>
      <c r="KB11" s="329"/>
      <c r="KC11" s="329"/>
      <c r="KD11" s="329"/>
      <c r="KE11" s="329"/>
      <c r="KF11" s="329"/>
      <c r="KG11" s="329"/>
      <c r="KH11" s="329"/>
      <c r="KI11" s="329"/>
      <c r="KJ11" s="329"/>
      <c r="KK11" s="329"/>
      <c r="KL11" s="329"/>
      <c r="KM11" s="329"/>
      <c r="KN11" s="329"/>
      <c r="KO11" s="329"/>
      <c r="KP11" s="329"/>
      <c r="KQ11" s="329"/>
      <c r="KR11" s="329"/>
      <c r="KS11" s="329"/>
      <c r="KT11" s="329"/>
      <c r="KU11" s="329"/>
      <c r="KV11" s="329"/>
      <c r="KW11" s="329"/>
      <c r="KX11" s="329"/>
      <c r="KY11" s="329"/>
      <c r="KZ11" s="329"/>
      <c r="LA11" s="329"/>
      <c r="LB11" s="329"/>
      <c r="LC11" s="329"/>
      <c r="LD11" s="329"/>
      <c r="LE11" s="329"/>
      <c r="LF11" s="329"/>
      <c r="LG11" s="329"/>
      <c r="LH11" s="329"/>
      <c r="LI11" s="329"/>
      <c r="LJ11" s="329"/>
      <c r="LK11" s="329"/>
      <c r="LL11" s="329"/>
      <c r="LM11" s="329"/>
      <c r="LN11" s="329"/>
      <c r="LO11" s="329"/>
      <c r="LP11" s="329"/>
      <c r="LQ11" s="329"/>
      <c r="LR11" s="329"/>
      <c r="LS11" s="329"/>
      <c r="LT11" s="329"/>
      <c r="LU11" s="329"/>
      <c r="LV11" s="329"/>
      <c r="LW11" s="329"/>
      <c r="LX11" s="329"/>
      <c r="LY11" s="329"/>
      <c r="LZ11" s="329"/>
      <c r="MA11" s="329"/>
      <c r="MB11" s="329"/>
      <c r="MC11" s="329"/>
      <c r="MD11" s="329"/>
      <c r="ME11" s="329"/>
      <c r="MF11" s="329"/>
      <c r="MG11" s="329"/>
      <c r="MH11" s="329"/>
      <c r="MI11" s="329"/>
      <c r="MJ11" s="329"/>
      <c r="MK11" s="329"/>
      <c r="ML11" s="329"/>
      <c r="MM11" s="329"/>
      <c r="MN11" s="329"/>
      <c r="MO11" s="329"/>
      <c r="MP11" s="329"/>
      <c r="MQ11" s="329"/>
      <c r="MR11" s="329"/>
      <c r="MS11" s="329"/>
      <c r="MT11" s="329"/>
      <c r="MU11" s="329"/>
      <c r="MV11" s="329"/>
      <c r="MW11" s="329"/>
      <c r="MX11" s="329"/>
      <c r="MY11" s="329"/>
      <c r="MZ11" s="329"/>
      <c r="NA11" s="329"/>
      <c r="NB11" s="329"/>
      <c r="NC11" s="329"/>
      <c r="ND11" s="329"/>
      <c r="NE11" s="329"/>
      <c r="NF11" s="329"/>
      <c r="NG11" s="329"/>
      <c r="NH11" s="329"/>
      <c r="NI11" s="329"/>
      <c r="NJ11" s="329"/>
      <c r="NK11" s="329"/>
      <c r="NL11" s="329"/>
      <c r="NM11" s="329"/>
      <c r="NN11" s="329"/>
      <c r="NO11" s="329"/>
      <c r="NP11" s="329"/>
      <c r="NQ11" s="329"/>
      <c r="NR11" s="329"/>
      <c r="NS11" s="329"/>
      <c r="NT11" s="329"/>
      <c r="NU11" s="329"/>
      <c r="NV11" s="329"/>
      <c r="NW11" s="329"/>
      <c r="NX11" s="329"/>
      <c r="NY11" s="329"/>
      <c r="NZ11" s="329"/>
      <c r="OA11" s="329"/>
      <c r="OB11" s="329"/>
      <c r="OC11" s="329"/>
      <c r="OD11" s="329"/>
      <c r="OE11" s="329"/>
      <c r="OF11" s="329"/>
      <c r="OG11" s="329"/>
      <c r="OH11" s="329"/>
      <c r="OI11" s="329"/>
      <c r="OJ11" s="329"/>
      <c r="OK11" s="329"/>
      <c r="OL11" s="329"/>
    </row>
    <row r="12" spans="1:402" s="472" customFormat="1" ht="18" hidden="1" customHeight="1">
      <c r="A12" s="2"/>
      <c r="B12" s="303">
        <v>2007</v>
      </c>
      <c r="C12" s="473">
        <v>1540963</v>
      </c>
      <c r="D12" s="473">
        <v>201379</v>
      </c>
      <c r="E12" s="473">
        <v>142335</v>
      </c>
      <c r="F12" s="473">
        <v>5170</v>
      </c>
      <c r="G12" s="473">
        <v>681</v>
      </c>
      <c r="H12" s="473">
        <v>157777</v>
      </c>
      <c r="I12" s="474">
        <v>2048305</v>
      </c>
      <c r="J12" s="962"/>
      <c r="K12" s="962"/>
      <c r="L12" s="475"/>
      <c r="M12" s="475"/>
      <c r="N12" s="475"/>
      <c r="O12" s="475"/>
      <c r="P12" s="475"/>
      <c r="Q12" s="475"/>
      <c r="R12" s="475"/>
      <c r="S12" s="475"/>
      <c r="T12" s="475"/>
      <c r="U12" s="475"/>
      <c r="V12" s="475"/>
      <c r="W12" s="475"/>
      <c r="X12" s="475"/>
      <c r="Y12" s="475"/>
      <c r="Z12" s="475"/>
      <c r="AA12" s="475"/>
      <c r="AB12" s="475"/>
      <c r="AC12" s="475"/>
      <c r="AD12" s="475"/>
      <c r="AE12" s="475"/>
      <c r="AF12" s="475"/>
      <c r="AG12" s="475"/>
      <c r="AH12" s="475"/>
      <c r="AI12" s="475"/>
      <c r="AJ12" s="475"/>
      <c r="AK12" s="475"/>
      <c r="AL12" s="475"/>
      <c r="AM12" s="475"/>
      <c r="AN12" s="475"/>
      <c r="AO12" s="475"/>
      <c r="AP12" s="475"/>
      <c r="AQ12" s="475"/>
      <c r="AR12" s="475"/>
      <c r="AS12" s="475"/>
      <c r="AT12" s="475"/>
      <c r="AU12" s="475"/>
      <c r="AV12" s="475"/>
      <c r="AW12" s="475"/>
      <c r="AX12" s="475"/>
      <c r="AY12" s="475"/>
      <c r="AZ12" s="475"/>
      <c r="BA12" s="475"/>
      <c r="BB12" s="475"/>
      <c r="BC12" s="475"/>
      <c r="BD12" s="475"/>
      <c r="BE12" s="475"/>
      <c r="BF12" s="475"/>
      <c r="BG12" s="475"/>
      <c r="BH12" s="475"/>
      <c r="BI12" s="475"/>
      <c r="BJ12" s="475"/>
      <c r="BK12" s="475"/>
      <c r="BL12" s="475"/>
      <c r="BM12" s="475"/>
      <c r="BN12" s="475"/>
      <c r="BO12" s="475"/>
      <c r="BP12" s="475"/>
      <c r="BQ12" s="329"/>
      <c r="BR12" s="329"/>
      <c r="BS12" s="329"/>
      <c r="BT12" s="329"/>
      <c r="BU12" s="329"/>
      <c r="BV12" s="329"/>
      <c r="BW12" s="329"/>
      <c r="BX12" s="329"/>
      <c r="BY12" s="329"/>
      <c r="BZ12" s="329"/>
      <c r="CA12" s="329"/>
      <c r="CB12" s="329"/>
      <c r="CC12" s="329"/>
      <c r="CD12" s="329"/>
      <c r="CE12" s="329"/>
      <c r="CF12" s="329"/>
      <c r="CG12" s="329"/>
      <c r="CH12" s="329"/>
      <c r="CI12" s="329"/>
      <c r="CJ12" s="329"/>
      <c r="CK12" s="329"/>
      <c r="CL12" s="329"/>
      <c r="CM12" s="329"/>
      <c r="CN12" s="329"/>
      <c r="CO12" s="329"/>
      <c r="CP12" s="329"/>
      <c r="CQ12" s="329"/>
      <c r="CR12" s="329"/>
      <c r="CS12" s="329"/>
      <c r="CT12" s="329"/>
      <c r="CU12" s="329"/>
      <c r="CV12" s="329"/>
      <c r="CW12" s="329"/>
      <c r="CX12" s="329"/>
      <c r="CY12" s="329"/>
      <c r="CZ12" s="329"/>
      <c r="DA12" s="329"/>
      <c r="DB12" s="329"/>
      <c r="DC12" s="329"/>
      <c r="DD12" s="329"/>
      <c r="DE12" s="329"/>
      <c r="DF12" s="329"/>
      <c r="DG12" s="329"/>
      <c r="DH12" s="329"/>
      <c r="DI12" s="329"/>
      <c r="DJ12" s="329"/>
      <c r="DK12" s="329"/>
      <c r="DL12" s="329"/>
      <c r="DM12" s="329"/>
      <c r="DN12" s="329"/>
      <c r="DO12" s="329"/>
      <c r="DP12" s="329"/>
      <c r="DQ12" s="329"/>
      <c r="DR12" s="329"/>
      <c r="DS12" s="329"/>
      <c r="DT12" s="329"/>
      <c r="DU12" s="329"/>
      <c r="DV12" s="329"/>
      <c r="DW12" s="329"/>
      <c r="DX12" s="329"/>
      <c r="DY12" s="329"/>
      <c r="DZ12" s="329"/>
      <c r="EA12" s="329"/>
      <c r="EB12" s="329"/>
      <c r="EC12" s="329"/>
      <c r="ED12" s="329"/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  <c r="FO12" s="329"/>
      <c r="FP12" s="329"/>
      <c r="FQ12" s="329"/>
      <c r="FR12" s="329"/>
      <c r="FS12" s="329"/>
      <c r="FT12" s="329"/>
      <c r="FU12" s="329"/>
      <c r="FV12" s="329"/>
      <c r="FW12" s="329"/>
      <c r="FX12" s="329"/>
      <c r="FY12" s="329"/>
      <c r="FZ12" s="329"/>
      <c r="GA12" s="329"/>
      <c r="GB12" s="329"/>
      <c r="GC12" s="329"/>
      <c r="GD12" s="329"/>
      <c r="GE12" s="329"/>
      <c r="GF12" s="329"/>
      <c r="GG12" s="329"/>
      <c r="GH12" s="329"/>
      <c r="GI12" s="329"/>
      <c r="GJ12" s="329"/>
      <c r="GK12" s="329"/>
      <c r="GL12" s="329"/>
      <c r="GM12" s="329"/>
      <c r="GN12" s="329"/>
      <c r="GO12" s="329"/>
      <c r="GP12" s="329"/>
      <c r="GQ12" s="329"/>
      <c r="GR12" s="329"/>
      <c r="GS12" s="329"/>
      <c r="GT12" s="329"/>
      <c r="GU12" s="329"/>
      <c r="GV12" s="329"/>
      <c r="GW12" s="329"/>
      <c r="GX12" s="329"/>
      <c r="GY12" s="329"/>
      <c r="GZ12" s="329"/>
      <c r="HA12" s="329"/>
      <c r="HB12" s="329"/>
      <c r="HC12" s="329"/>
      <c r="HD12" s="329"/>
      <c r="HE12" s="329"/>
      <c r="HF12" s="329"/>
      <c r="HG12" s="329"/>
      <c r="HH12" s="329"/>
      <c r="HI12" s="329"/>
      <c r="HJ12" s="329"/>
      <c r="HK12" s="329"/>
      <c r="HL12" s="329"/>
      <c r="HM12" s="329"/>
      <c r="HN12" s="329"/>
      <c r="HO12" s="329"/>
      <c r="HP12" s="329"/>
      <c r="HQ12" s="329"/>
      <c r="HR12" s="329"/>
      <c r="HS12" s="329"/>
      <c r="HT12" s="329"/>
      <c r="HU12" s="329"/>
      <c r="HV12" s="329"/>
      <c r="HW12" s="329"/>
      <c r="HX12" s="329"/>
      <c r="HY12" s="329"/>
      <c r="HZ12" s="329"/>
      <c r="IA12" s="329"/>
      <c r="IB12" s="329"/>
      <c r="IC12" s="329"/>
      <c r="ID12" s="329"/>
      <c r="IE12" s="329"/>
      <c r="IF12" s="329"/>
      <c r="IG12" s="329"/>
      <c r="IH12" s="329"/>
      <c r="II12" s="329"/>
      <c r="IJ12" s="329"/>
      <c r="IK12" s="329"/>
      <c r="IL12" s="329"/>
      <c r="IM12" s="329"/>
      <c r="IN12" s="329"/>
      <c r="IO12" s="329"/>
      <c r="IP12" s="329"/>
      <c r="IQ12" s="329"/>
      <c r="IR12" s="329"/>
      <c r="IS12" s="329"/>
      <c r="IT12" s="329"/>
      <c r="IU12" s="329"/>
      <c r="IV12" s="329"/>
      <c r="IW12" s="329"/>
      <c r="IX12" s="329"/>
      <c r="IY12" s="329"/>
      <c r="IZ12" s="329"/>
      <c r="JA12" s="329"/>
      <c r="JB12" s="329"/>
      <c r="JC12" s="329"/>
      <c r="JD12" s="329"/>
      <c r="JE12" s="329"/>
      <c r="JF12" s="329"/>
      <c r="JG12" s="329"/>
      <c r="JH12" s="329"/>
      <c r="JI12" s="329"/>
      <c r="JJ12" s="329"/>
      <c r="JK12" s="329"/>
      <c r="JL12" s="329"/>
      <c r="JM12" s="329"/>
      <c r="JN12" s="329"/>
      <c r="JO12" s="329"/>
      <c r="JP12" s="329"/>
      <c r="JQ12" s="329"/>
      <c r="JR12" s="329"/>
      <c r="JS12" s="329"/>
      <c r="JT12" s="329"/>
      <c r="JU12" s="329"/>
      <c r="JV12" s="329"/>
      <c r="JW12" s="329"/>
      <c r="JX12" s="329"/>
      <c r="JY12" s="329"/>
      <c r="JZ12" s="329"/>
      <c r="KA12" s="329"/>
      <c r="KB12" s="329"/>
      <c r="KC12" s="329"/>
      <c r="KD12" s="329"/>
      <c r="KE12" s="329"/>
      <c r="KF12" s="329"/>
      <c r="KG12" s="329"/>
      <c r="KH12" s="329"/>
      <c r="KI12" s="329"/>
      <c r="KJ12" s="329"/>
      <c r="KK12" s="329"/>
      <c r="KL12" s="329"/>
      <c r="KM12" s="329"/>
      <c r="KN12" s="329"/>
      <c r="KO12" s="329"/>
      <c r="KP12" s="329"/>
      <c r="KQ12" s="329"/>
      <c r="KR12" s="329"/>
      <c r="KS12" s="329"/>
      <c r="KT12" s="329"/>
      <c r="KU12" s="329"/>
      <c r="KV12" s="329"/>
      <c r="KW12" s="329"/>
      <c r="KX12" s="329"/>
      <c r="KY12" s="329"/>
      <c r="KZ12" s="329"/>
      <c r="LA12" s="329"/>
      <c r="LB12" s="329"/>
      <c r="LC12" s="329"/>
      <c r="LD12" s="329"/>
      <c r="LE12" s="329"/>
      <c r="LF12" s="329"/>
      <c r="LG12" s="329"/>
      <c r="LH12" s="329"/>
      <c r="LI12" s="329"/>
      <c r="LJ12" s="329"/>
      <c r="LK12" s="329"/>
      <c r="LL12" s="329"/>
      <c r="LM12" s="329"/>
      <c r="LN12" s="329"/>
      <c r="LO12" s="329"/>
      <c r="LP12" s="329"/>
      <c r="LQ12" s="329"/>
      <c r="LR12" s="329"/>
      <c r="LS12" s="329"/>
      <c r="LT12" s="329"/>
      <c r="LU12" s="329"/>
      <c r="LV12" s="329"/>
      <c r="LW12" s="329"/>
      <c r="LX12" s="329"/>
      <c r="LY12" s="329"/>
      <c r="LZ12" s="329"/>
      <c r="MA12" s="329"/>
      <c r="MB12" s="329"/>
      <c r="MC12" s="329"/>
      <c r="MD12" s="329"/>
      <c r="ME12" s="329"/>
      <c r="MF12" s="329"/>
      <c r="MG12" s="329"/>
      <c r="MH12" s="329"/>
      <c r="MI12" s="329"/>
      <c r="MJ12" s="329"/>
      <c r="MK12" s="329"/>
      <c r="ML12" s="329"/>
      <c r="MM12" s="329"/>
      <c r="MN12" s="329"/>
      <c r="MO12" s="329"/>
      <c r="MP12" s="329"/>
      <c r="MQ12" s="329"/>
      <c r="MR12" s="329"/>
      <c r="MS12" s="329"/>
      <c r="MT12" s="329"/>
      <c r="MU12" s="329"/>
      <c r="MV12" s="329"/>
      <c r="MW12" s="329"/>
      <c r="MX12" s="329"/>
      <c r="MY12" s="329"/>
      <c r="MZ12" s="329"/>
      <c r="NA12" s="329"/>
      <c r="NB12" s="329"/>
      <c r="NC12" s="329"/>
      <c r="ND12" s="329"/>
      <c r="NE12" s="329"/>
      <c r="NF12" s="329"/>
      <c r="NG12" s="329"/>
      <c r="NH12" s="329"/>
      <c r="NI12" s="329"/>
      <c r="NJ12" s="329"/>
      <c r="NK12" s="329"/>
      <c r="NL12" s="329"/>
      <c r="NM12" s="329"/>
      <c r="NN12" s="329"/>
      <c r="NO12" s="329"/>
      <c r="NP12" s="329"/>
      <c r="NQ12" s="329"/>
      <c r="NR12" s="329"/>
      <c r="NS12" s="329"/>
      <c r="NT12" s="329"/>
      <c r="NU12" s="329"/>
      <c r="NV12" s="329"/>
      <c r="NW12" s="329"/>
      <c r="NX12" s="329"/>
      <c r="NY12" s="329"/>
      <c r="NZ12" s="329"/>
      <c r="OA12" s="329"/>
      <c r="OB12" s="329"/>
      <c r="OC12" s="329"/>
      <c r="OD12" s="329"/>
      <c r="OE12" s="329"/>
      <c r="OF12" s="329"/>
      <c r="OG12" s="329"/>
      <c r="OH12" s="329"/>
      <c r="OI12" s="329"/>
      <c r="OJ12" s="329"/>
      <c r="OK12" s="329"/>
      <c r="OL12" s="329"/>
    </row>
    <row r="13" spans="1:402" s="328" customFormat="1" ht="18" hidden="1" customHeight="1">
      <c r="A13" s="2"/>
      <c r="B13" s="303">
        <v>2007</v>
      </c>
      <c r="C13" s="473">
        <v>1508937</v>
      </c>
      <c r="D13" s="473">
        <v>205130</v>
      </c>
      <c r="E13" s="473">
        <v>140071</v>
      </c>
      <c r="F13" s="473">
        <v>5130</v>
      </c>
      <c r="G13" s="473">
        <v>678</v>
      </c>
      <c r="H13" s="473">
        <v>155122</v>
      </c>
      <c r="I13" s="474">
        <v>2015069</v>
      </c>
      <c r="J13" s="940"/>
      <c r="K13" s="940"/>
      <c r="BQ13" s="329"/>
      <c r="BR13" s="329"/>
      <c r="BS13" s="329"/>
      <c r="BT13" s="329"/>
      <c r="BU13" s="329"/>
      <c r="BV13" s="329"/>
      <c r="BW13" s="329"/>
      <c r="BX13" s="329"/>
      <c r="BY13" s="329"/>
      <c r="BZ13" s="329"/>
      <c r="CA13" s="329"/>
      <c r="CB13" s="329"/>
      <c r="CC13" s="329"/>
      <c r="CD13" s="329"/>
      <c r="CE13" s="329"/>
      <c r="CF13" s="329"/>
      <c r="CG13" s="329"/>
      <c r="CH13" s="329"/>
      <c r="CI13" s="329"/>
      <c r="CJ13" s="329"/>
      <c r="CK13" s="329"/>
      <c r="CL13" s="329"/>
      <c r="CM13" s="329"/>
      <c r="CN13" s="329"/>
      <c r="CO13" s="329"/>
      <c r="CP13" s="329"/>
      <c r="CQ13" s="329"/>
      <c r="CR13" s="329"/>
      <c r="CS13" s="329"/>
      <c r="CT13" s="329"/>
      <c r="CU13" s="329"/>
      <c r="CV13" s="329"/>
      <c r="CW13" s="329"/>
      <c r="CX13" s="329"/>
      <c r="CY13" s="329"/>
      <c r="CZ13" s="329"/>
      <c r="DA13" s="329"/>
      <c r="DB13" s="329"/>
      <c r="DC13" s="329"/>
      <c r="DD13" s="329"/>
      <c r="DE13" s="329"/>
      <c r="DF13" s="329"/>
      <c r="DG13" s="329"/>
      <c r="DH13" s="329"/>
      <c r="DI13" s="329"/>
      <c r="DJ13" s="329"/>
      <c r="DK13" s="329"/>
      <c r="DL13" s="329"/>
      <c r="DM13" s="329"/>
      <c r="DN13" s="329"/>
      <c r="DO13" s="329"/>
      <c r="DP13" s="329"/>
      <c r="DQ13" s="329"/>
      <c r="DR13" s="329"/>
      <c r="DS13" s="329"/>
      <c r="DT13" s="329"/>
      <c r="DU13" s="329"/>
      <c r="DV13" s="329"/>
      <c r="DW13" s="329"/>
      <c r="DX13" s="329"/>
      <c r="DY13" s="329"/>
      <c r="DZ13" s="329"/>
      <c r="EA13" s="329"/>
      <c r="EB13" s="329"/>
      <c r="EC13" s="329"/>
      <c r="ED13" s="329"/>
      <c r="EE13" s="329"/>
      <c r="EF13" s="329"/>
      <c r="EG13" s="329"/>
      <c r="EH13" s="329"/>
      <c r="EI13" s="329"/>
      <c r="EJ13" s="329"/>
      <c r="EK13" s="329"/>
      <c r="EL13" s="329"/>
      <c r="EM13" s="329"/>
      <c r="EN13" s="329"/>
      <c r="EO13" s="329"/>
      <c r="EP13" s="329"/>
      <c r="EQ13" s="329"/>
      <c r="ER13" s="329"/>
      <c r="ES13" s="329"/>
      <c r="ET13" s="329"/>
      <c r="EU13" s="329"/>
      <c r="EV13" s="329"/>
      <c r="EW13" s="329"/>
      <c r="EX13" s="329"/>
      <c r="EY13" s="329"/>
      <c r="EZ13" s="329"/>
      <c r="FA13" s="329"/>
      <c r="FB13" s="329"/>
      <c r="FC13" s="329"/>
      <c r="FD13" s="329"/>
      <c r="FE13" s="329"/>
      <c r="FF13" s="329"/>
      <c r="FG13" s="329"/>
      <c r="FH13" s="329"/>
      <c r="FI13" s="329"/>
      <c r="FJ13" s="329"/>
      <c r="FK13" s="329"/>
      <c r="FL13" s="329"/>
      <c r="FM13" s="329"/>
      <c r="FN13" s="329"/>
      <c r="FO13" s="329"/>
      <c r="FP13" s="329"/>
      <c r="FQ13" s="329"/>
      <c r="FR13" s="329"/>
      <c r="FS13" s="329"/>
      <c r="FT13" s="329"/>
      <c r="FU13" s="329"/>
      <c r="FV13" s="329"/>
      <c r="FW13" s="329"/>
      <c r="FX13" s="329"/>
      <c r="FY13" s="329"/>
      <c r="FZ13" s="329"/>
      <c r="GA13" s="329"/>
      <c r="GB13" s="329"/>
      <c r="GC13" s="329"/>
      <c r="GD13" s="329"/>
      <c r="GE13" s="329"/>
      <c r="GF13" s="329"/>
      <c r="GG13" s="329"/>
      <c r="GH13" s="329"/>
      <c r="GI13" s="329"/>
      <c r="GJ13" s="329"/>
      <c r="GK13" s="329"/>
      <c r="GL13" s="329"/>
      <c r="GM13" s="329"/>
      <c r="GN13" s="329"/>
      <c r="GO13" s="329"/>
      <c r="GP13" s="329"/>
      <c r="GQ13" s="329"/>
      <c r="GR13" s="329"/>
      <c r="GS13" s="329"/>
      <c r="GT13" s="329"/>
      <c r="GU13" s="329"/>
      <c r="GV13" s="329"/>
      <c r="GW13" s="329"/>
      <c r="GX13" s="329"/>
      <c r="GY13" s="329"/>
      <c r="GZ13" s="329"/>
      <c r="HA13" s="329"/>
      <c r="HB13" s="329"/>
      <c r="HC13" s="329"/>
      <c r="HD13" s="329"/>
      <c r="HE13" s="329"/>
      <c r="HF13" s="329"/>
      <c r="HG13" s="329"/>
      <c r="HH13" s="329"/>
      <c r="HI13" s="329"/>
      <c r="HJ13" s="329"/>
      <c r="HK13" s="329"/>
      <c r="HL13" s="329"/>
      <c r="HM13" s="329"/>
      <c r="HN13" s="329"/>
      <c r="HO13" s="329"/>
      <c r="HP13" s="329"/>
      <c r="HQ13" s="329"/>
      <c r="HR13" s="329"/>
      <c r="HS13" s="329"/>
      <c r="HT13" s="329"/>
      <c r="HU13" s="329"/>
      <c r="HV13" s="329"/>
      <c r="HW13" s="329"/>
      <c r="HX13" s="329"/>
      <c r="HY13" s="329"/>
      <c r="HZ13" s="329"/>
      <c r="IA13" s="329"/>
      <c r="IB13" s="329"/>
      <c r="IC13" s="329"/>
      <c r="ID13" s="329"/>
      <c r="IE13" s="329"/>
      <c r="IF13" s="329"/>
      <c r="IG13" s="329"/>
      <c r="IH13" s="329"/>
      <c r="II13" s="329"/>
      <c r="IJ13" s="329"/>
      <c r="IK13" s="329"/>
      <c r="IL13" s="329"/>
      <c r="IM13" s="329"/>
      <c r="IN13" s="329"/>
      <c r="IO13" s="329"/>
      <c r="IP13" s="329"/>
      <c r="IQ13" s="329"/>
      <c r="IR13" s="329"/>
      <c r="IS13" s="329"/>
      <c r="IT13" s="329"/>
      <c r="IU13" s="329"/>
      <c r="IV13" s="329"/>
      <c r="IW13" s="329"/>
      <c r="IX13" s="329"/>
      <c r="IY13" s="329"/>
      <c r="IZ13" s="329"/>
      <c r="JA13" s="329"/>
      <c r="JB13" s="329"/>
      <c r="JC13" s="329"/>
      <c r="JD13" s="329"/>
      <c r="JE13" s="329"/>
      <c r="JF13" s="329"/>
      <c r="JG13" s="329"/>
      <c r="JH13" s="329"/>
      <c r="JI13" s="329"/>
      <c r="JJ13" s="329"/>
      <c r="JK13" s="329"/>
      <c r="JL13" s="329"/>
      <c r="JM13" s="329"/>
      <c r="JN13" s="329"/>
      <c r="JO13" s="329"/>
      <c r="JP13" s="329"/>
      <c r="JQ13" s="329"/>
      <c r="JR13" s="329"/>
      <c r="JS13" s="329"/>
      <c r="JT13" s="329"/>
      <c r="JU13" s="329"/>
      <c r="JV13" s="329"/>
      <c r="JW13" s="329"/>
      <c r="JX13" s="329"/>
      <c r="JY13" s="329"/>
      <c r="JZ13" s="329"/>
      <c r="KA13" s="329"/>
      <c r="KB13" s="329"/>
      <c r="KC13" s="329"/>
      <c r="KD13" s="329"/>
      <c r="KE13" s="329"/>
      <c r="KF13" s="329"/>
      <c r="KG13" s="329"/>
      <c r="KH13" s="329"/>
      <c r="KI13" s="329"/>
      <c r="KJ13" s="329"/>
      <c r="KK13" s="329"/>
      <c r="KL13" s="329"/>
      <c r="KM13" s="329"/>
      <c r="KN13" s="329"/>
      <c r="KO13" s="329"/>
      <c r="KP13" s="329"/>
      <c r="KQ13" s="329"/>
      <c r="KR13" s="329"/>
      <c r="KS13" s="329"/>
      <c r="KT13" s="329"/>
      <c r="KU13" s="329"/>
      <c r="KV13" s="329"/>
      <c r="KW13" s="329"/>
      <c r="KX13" s="329"/>
      <c r="KY13" s="329"/>
      <c r="KZ13" s="329"/>
      <c r="LA13" s="329"/>
      <c r="LB13" s="329"/>
      <c r="LC13" s="329"/>
      <c r="LD13" s="329"/>
      <c r="LE13" s="329"/>
      <c r="LF13" s="329"/>
      <c r="LG13" s="329"/>
      <c r="LH13" s="329"/>
      <c r="LI13" s="329"/>
      <c r="LJ13" s="329"/>
      <c r="LK13" s="329"/>
      <c r="LL13" s="329"/>
      <c r="LM13" s="329"/>
      <c r="LN13" s="329"/>
      <c r="LO13" s="329"/>
      <c r="LP13" s="329"/>
      <c r="LQ13" s="329"/>
      <c r="LR13" s="329"/>
      <c r="LS13" s="329"/>
      <c r="LT13" s="329"/>
      <c r="LU13" s="329"/>
      <c r="LV13" s="329"/>
      <c r="LW13" s="329"/>
      <c r="LX13" s="329"/>
      <c r="LY13" s="329"/>
      <c r="LZ13" s="329"/>
      <c r="MA13" s="329"/>
      <c r="MB13" s="329"/>
      <c r="MC13" s="329"/>
      <c r="MD13" s="329"/>
      <c r="ME13" s="329"/>
      <c r="MF13" s="329"/>
      <c r="MG13" s="329"/>
      <c r="MH13" s="329"/>
      <c r="MI13" s="329"/>
      <c r="MJ13" s="329"/>
      <c r="MK13" s="329"/>
      <c r="ML13" s="329"/>
      <c r="MM13" s="329"/>
      <c r="MN13" s="329"/>
      <c r="MO13" s="329"/>
      <c r="MP13" s="329"/>
      <c r="MQ13" s="329"/>
      <c r="MR13" s="329"/>
      <c r="MS13" s="329"/>
      <c r="MT13" s="329"/>
      <c r="MU13" s="329"/>
      <c r="MV13" s="329"/>
      <c r="MW13" s="329"/>
      <c r="MX13" s="329"/>
      <c r="MY13" s="329"/>
      <c r="MZ13" s="329"/>
      <c r="NA13" s="329"/>
      <c r="NB13" s="329"/>
      <c r="NC13" s="329"/>
      <c r="ND13" s="329"/>
      <c r="NE13" s="329"/>
      <c r="NF13" s="329"/>
      <c r="NG13" s="329"/>
      <c r="NH13" s="329"/>
      <c r="NI13" s="329"/>
      <c r="NJ13" s="329"/>
      <c r="NK13" s="329"/>
      <c r="NL13" s="329"/>
      <c r="NM13" s="329"/>
      <c r="NN13" s="329"/>
      <c r="NO13" s="329"/>
      <c r="NP13" s="329"/>
      <c r="NQ13" s="329"/>
      <c r="NR13" s="329"/>
      <c r="NS13" s="329"/>
      <c r="NT13" s="329"/>
      <c r="NU13" s="329"/>
      <c r="NV13" s="329"/>
      <c r="NW13" s="329"/>
      <c r="NX13" s="329"/>
      <c r="NY13" s="329"/>
      <c r="NZ13" s="329"/>
      <c r="OA13" s="329"/>
      <c r="OB13" s="329"/>
      <c r="OC13" s="329"/>
      <c r="OD13" s="329"/>
      <c r="OE13" s="329"/>
      <c r="OF13" s="329"/>
      <c r="OG13" s="329"/>
      <c r="OH13" s="329"/>
      <c r="OI13" s="329"/>
      <c r="OJ13" s="329"/>
      <c r="OK13" s="329"/>
      <c r="OL13" s="329"/>
    </row>
    <row r="14" spans="1:402" s="328" customFormat="1" ht="17.45" hidden="1" customHeight="1">
      <c r="A14" s="2"/>
      <c r="B14" s="303">
        <v>2007</v>
      </c>
      <c r="C14" s="473">
        <v>1519289</v>
      </c>
      <c r="D14" s="473">
        <v>209845</v>
      </c>
      <c r="E14" s="473">
        <v>142702</v>
      </c>
      <c r="F14" s="473">
        <v>5125</v>
      </c>
      <c r="G14" s="473">
        <v>693</v>
      </c>
      <c r="H14" s="473">
        <v>152743</v>
      </c>
      <c r="I14" s="474">
        <v>2030397</v>
      </c>
      <c r="J14" s="940"/>
      <c r="K14" s="940"/>
      <c r="BQ14" s="329"/>
      <c r="BR14" s="329"/>
      <c r="BS14" s="329"/>
      <c r="BT14" s="329"/>
      <c r="BU14" s="329"/>
      <c r="BV14" s="329"/>
      <c r="BW14" s="329"/>
      <c r="BX14" s="329"/>
      <c r="BY14" s="329"/>
      <c r="BZ14" s="329"/>
      <c r="CA14" s="329"/>
      <c r="CB14" s="329"/>
      <c r="CC14" s="329"/>
      <c r="CD14" s="329"/>
      <c r="CE14" s="329"/>
      <c r="CF14" s="329"/>
      <c r="CG14" s="329"/>
      <c r="CH14" s="329"/>
      <c r="CI14" s="329"/>
      <c r="CJ14" s="329"/>
      <c r="CK14" s="329"/>
      <c r="CL14" s="329"/>
      <c r="CM14" s="329"/>
      <c r="CN14" s="329"/>
      <c r="CO14" s="329"/>
      <c r="CP14" s="329"/>
      <c r="CQ14" s="329"/>
      <c r="CR14" s="329"/>
      <c r="CS14" s="329"/>
      <c r="CT14" s="329"/>
      <c r="CU14" s="329"/>
      <c r="CV14" s="329"/>
      <c r="CW14" s="329"/>
      <c r="CX14" s="329"/>
      <c r="CY14" s="329"/>
      <c r="CZ14" s="329"/>
      <c r="DA14" s="329"/>
      <c r="DB14" s="329"/>
      <c r="DC14" s="329"/>
      <c r="DD14" s="329"/>
      <c r="DE14" s="329"/>
      <c r="DF14" s="329"/>
      <c r="DG14" s="329"/>
      <c r="DH14" s="329"/>
      <c r="DI14" s="329"/>
      <c r="DJ14" s="329"/>
      <c r="DK14" s="329"/>
      <c r="DL14" s="329"/>
      <c r="DM14" s="329"/>
      <c r="DN14" s="329"/>
      <c r="DO14" s="329"/>
      <c r="DP14" s="329"/>
      <c r="DQ14" s="329"/>
      <c r="DR14" s="329"/>
      <c r="DS14" s="329"/>
      <c r="DT14" s="329"/>
      <c r="DU14" s="329"/>
      <c r="DV14" s="329"/>
      <c r="DW14" s="329"/>
      <c r="DX14" s="329"/>
      <c r="DY14" s="329"/>
      <c r="DZ14" s="329"/>
      <c r="EA14" s="329"/>
      <c r="EB14" s="329"/>
      <c r="EC14" s="329"/>
      <c r="ED14" s="329"/>
      <c r="EE14" s="329"/>
      <c r="EF14" s="329"/>
      <c r="EG14" s="329"/>
      <c r="EH14" s="329"/>
      <c r="EI14" s="329"/>
      <c r="EJ14" s="329"/>
      <c r="EK14" s="329"/>
      <c r="EL14" s="329"/>
      <c r="EM14" s="329"/>
      <c r="EN14" s="329"/>
      <c r="EO14" s="329"/>
      <c r="EP14" s="329"/>
      <c r="EQ14" s="329"/>
      <c r="ER14" s="329"/>
      <c r="ES14" s="329"/>
      <c r="ET14" s="329"/>
      <c r="EU14" s="329"/>
      <c r="EV14" s="329"/>
      <c r="EW14" s="329"/>
      <c r="EX14" s="329"/>
      <c r="EY14" s="329"/>
      <c r="EZ14" s="329"/>
      <c r="FA14" s="329"/>
      <c r="FB14" s="329"/>
      <c r="FC14" s="329"/>
      <c r="FD14" s="329"/>
      <c r="FE14" s="329"/>
      <c r="FF14" s="329"/>
      <c r="FG14" s="329"/>
      <c r="FH14" s="329"/>
      <c r="FI14" s="329"/>
      <c r="FJ14" s="329"/>
      <c r="FK14" s="329"/>
      <c r="FL14" s="329"/>
      <c r="FM14" s="329"/>
      <c r="FN14" s="329"/>
      <c r="FO14" s="329"/>
      <c r="FP14" s="329"/>
      <c r="FQ14" s="329"/>
      <c r="FR14" s="329"/>
      <c r="FS14" s="329"/>
      <c r="FT14" s="329"/>
      <c r="FU14" s="329"/>
      <c r="FV14" s="329"/>
      <c r="FW14" s="329"/>
      <c r="FX14" s="329"/>
      <c r="FY14" s="329"/>
      <c r="FZ14" s="329"/>
      <c r="GA14" s="329"/>
      <c r="GB14" s="329"/>
      <c r="GC14" s="329"/>
      <c r="GD14" s="329"/>
      <c r="GE14" s="329"/>
      <c r="GF14" s="329"/>
      <c r="GG14" s="329"/>
      <c r="GH14" s="329"/>
      <c r="GI14" s="329"/>
      <c r="GJ14" s="329"/>
      <c r="GK14" s="329"/>
      <c r="GL14" s="329"/>
      <c r="GM14" s="329"/>
      <c r="GN14" s="329"/>
      <c r="GO14" s="329"/>
      <c r="GP14" s="329"/>
      <c r="GQ14" s="329"/>
      <c r="GR14" s="329"/>
      <c r="GS14" s="329"/>
      <c r="GT14" s="329"/>
      <c r="GU14" s="329"/>
      <c r="GV14" s="329"/>
      <c r="GW14" s="329"/>
      <c r="GX14" s="329"/>
      <c r="GY14" s="329"/>
      <c r="GZ14" s="329"/>
      <c r="HA14" s="329"/>
      <c r="HB14" s="329"/>
      <c r="HC14" s="329"/>
      <c r="HD14" s="329"/>
      <c r="HE14" s="329"/>
      <c r="HF14" s="329"/>
      <c r="HG14" s="329"/>
      <c r="HH14" s="329"/>
      <c r="HI14" s="329"/>
      <c r="HJ14" s="329"/>
      <c r="HK14" s="329"/>
      <c r="HL14" s="329"/>
      <c r="HM14" s="329"/>
      <c r="HN14" s="329"/>
      <c r="HO14" s="329"/>
      <c r="HP14" s="329"/>
      <c r="HQ14" s="329"/>
      <c r="HR14" s="329"/>
      <c r="HS14" s="329"/>
      <c r="HT14" s="329"/>
      <c r="HU14" s="329"/>
      <c r="HV14" s="329"/>
      <c r="HW14" s="329"/>
      <c r="HX14" s="329"/>
      <c r="HY14" s="329"/>
      <c r="HZ14" s="329"/>
      <c r="IA14" s="329"/>
      <c r="IB14" s="329"/>
      <c r="IC14" s="329"/>
      <c r="ID14" s="329"/>
      <c r="IE14" s="329"/>
      <c r="IF14" s="329"/>
      <c r="IG14" s="329"/>
      <c r="IH14" s="329"/>
      <c r="II14" s="329"/>
      <c r="IJ14" s="329"/>
      <c r="IK14" s="329"/>
      <c r="IL14" s="329"/>
      <c r="IM14" s="329"/>
      <c r="IN14" s="329"/>
      <c r="IO14" s="329"/>
      <c r="IP14" s="329"/>
      <c r="IQ14" s="329"/>
      <c r="IR14" s="329"/>
      <c r="IS14" s="329"/>
      <c r="IT14" s="329"/>
      <c r="IU14" s="329"/>
      <c r="IV14" s="329"/>
      <c r="IW14" s="329"/>
      <c r="IX14" s="329"/>
      <c r="IY14" s="329"/>
      <c r="IZ14" s="329"/>
      <c r="JA14" s="329"/>
      <c r="JB14" s="329"/>
      <c r="JC14" s="329"/>
      <c r="JD14" s="329"/>
      <c r="JE14" s="329"/>
      <c r="JF14" s="329"/>
      <c r="JG14" s="329"/>
      <c r="JH14" s="329"/>
      <c r="JI14" s="329"/>
      <c r="JJ14" s="329"/>
      <c r="JK14" s="329"/>
      <c r="JL14" s="329"/>
      <c r="JM14" s="329"/>
      <c r="JN14" s="329"/>
      <c r="JO14" s="329"/>
      <c r="JP14" s="329"/>
      <c r="JQ14" s="329"/>
      <c r="JR14" s="329"/>
      <c r="JS14" s="329"/>
      <c r="JT14" s="329"/>
      <c r="JU14" s="329"/>
      <c r="JV14" s="329"/>
      <c r="JW14" s="329"/>
      <c r="JX14" s="329"/>
      <c r="JY14" s="329"/>
      <c r="JZ14" s="329"/>
      <c r="KA14" s="329"/>
      <c r="KB14" s="329"/>
      <c r="KC14" s="329"/>
      <c r="KD14" s="329"/>
      <c r="KE14" s="329"/>
      <c r="KF14" s="329"/>
      <c r="KG14" s="329"/>
      <c r="KH14" s="329"/>
      <c r="KI14" s="329"/>
      <c r="KJ14" s="329"/>
      <c r="KK14" s="329"/>
      <c r="KL14" s="329"/>
      <c r="KM14" s="329"/>
      <c r="KN14" s="329"/>
      <c r="KO14" s="329"/>
      <c r="KP14" s="329"/>
      <c r="KQ14" s="329"/>
      <c r="KR14" s="329"/>
      <c r="KS14" s="329"/>
      <c r="KT14" s="329"/>
      <c r="KU14" s="329"/>
      <c r="KV14" s="329"/>
      <c r="KW14" s="329"/>
      <c r="KX14" s="329"/>
      <c r="KY14" s="329"/>
      <c r="KZ14" s="329"/>
      <c r="LA14" s="329"/>
      <c r="LB14" s="329"/>
      <c r="LC14" s="329"/>
      <c r="LD14" s="329"/>
      <c r="LE14" s="329"/>
      <c r="LF14" s="329"/>
      <c r="LG14" s="329"/>
      <c r="LH14" s="329"/>
      <c r="LI14" s="329"/>
      <c r="LJ14" s="329"/>
      <c r="LK14" s="329"/>
      <c r="LL14" s="329"/>
      <c r="LM14" s="329"/>
      <c r="LN14" s="329"/>
      <c r="LO14" s="329"/>
      <c r="LP14" s="329"/>
      <c r="LQ14" s="329"/>
      <c r="LR14" s="329"/>
      <c r="LS14" s="329"/>
      <c r="LT14" s="329"/>
      <c r="LU14" s="329"/>
      <c r="LV14" s="329"/>
      <c r="LW14" s="329"/>
      <c r="LX14" s="329"/>
      <c r="LY14" s="329"/>
      <c r="LZ14" s="329"/>
      <c r="MA14" s="329"/>
      <c r="MB14" s="329"/>
      <c r="MC14" s="329"/>
      <c r="MD14" s="329"/>
      <c r="ME14" s="329"/>
      <c r="MF14" s="329"/>
      <c r="MG14" s="329"/>
      <c r="MH14" s="329"/>
      <c r="MI14" s="329"/>
      <c r="MJ14" s="329"/>
      <c r="MK14" s="329"/>
      <c r="ML14" s="329"/>
      <c r="MM14" s="329"/>
      <c r="MN14" s="329"/>
      <c r="MO14" s="329"/>
      <c r="MP14" s="329"/>
      <c r="MQ14" s="329"/>
      <c r="MR14" s="329"/>
      <c r="MS14" s="329"/>
      <c r="MT14" s="329"/>
      <c r="MU14" s="329"/>
      <c r="MV14" s="329"/>
      <c r="MW14" s="329"/>
      <c r="MX14" s="329"/>
      <c r="MY14" s="329"/>
      <c r="MZ14" s="329"/>
      <c r="NA14" s="329"/>
      <c r="NB14" s="329"/>
      <c r="NC14" s="329"/>
      <c r="ND14" s="329"/>
      <c r="NE14" s="329"/>
      <c r="NF14" s="329"/>
      <c r="NG14" s="329"/>
      <c r="NH14" s="329"/>
      <c r="NI14" s="329"/>
      <c r="NJ14" s="329"/>
      <c r="NK14" s="329"/>
      <c r="NL14" s="329"/>
      <c r="NM14" s="329"/>
      <c r="NN14" s="329"/>
      <c r="NO14" s="329"/>
      <c r="NP14" s="329"/>
      <c r="NQ14" s="329"/>
      <c r="NR14" s="329"/>
      <c r="NS14" s="329"/>
      <c r="NT14" s="329"/>
      <c r="NU14" s="329"/>
      <c r="NV14" s="329"/>
      <c r="NW14" s="329"/>
      <c r="NX14" s="329"/>
      <c r="NY14" s="329"/>
      <c r="NZ14" s="329"/>
      <c r="OA14" s="329"/>
      <c r="OB14" s="329"/>
      <c r="OC14" s="329"/>
      <c r="OD14" s="329"/>
      <c r="OE14" s="329"/>
      <c r="OF14" s="329"/>
      <c r="OG14" s="329"/>
      <c r="OH14" s="329"/>
      <c r="OI14" s="329"/>
      <c r="OJ14" s="329"/>
      <c r="OK14" s="329"/>
      <c r="OL14" s="329"/>
    </row>
    <row r="15" spans="1:402" s="328" customFormat="1" ht="17.25" hidden="1" customHeight="1">
      <c r="A15" s="2"/>
      <c r="B15" s="303">
        <v>2007</v>
      </c>
      <c r="C15" s="473">
        <v>1520543</v>
      </c>
      <c r="D15" s="473">
        <v>215864</v>
      </c>
      <c r="E15" s="473">
        <v>151464</v>
      </c>
      <c r="F15" s="473">
        <v>5067</v>
      </c>
      <c r="G15" s="473">
        <v>688</v>
      </c>
      <c r="H15" s="473">
        <v>151626</v>
      </c>
      <c r="I15" s="474">
        <v>2045252</v>
      </c>
      <c r="J15" s="940"/>
      <c r="K15" s="940"/>
      <c r="BQ15" s="329"/>
      <c r="BR15" s="329"/>
      <c r="BS15" s="329"/>
      <c r="BT15" s="329"/>
      <c r="BU15" s="329"/>
      <c r="BV15" s="329"/>
      <c r="BW15" s="329"/>
      <c r="BX15" s="329"/>
      <c r="BY15" s="329"/>
      <c r="BZ15" s="329"/>
      <c r="CA15" s="329"/>
      <c r="CB15" s="329"/>
      <c r="CC15" s="329"/>
      <c r="CD15" s="329"/>
      <c r="CE15" s="329"/>
      <c r="CF15" s="329"/>
      <c r="CG15" s="329"/>
      <c r="CH15" s="329"/>
      <c r="CI15" s="329"/>
      <c r="CJ15" s="329"/>
      <c r="CK15" s="329"/>
      <c r="CL15" s="329"/>
      <c r="CM15" s="329"/>
      <c r="CN15" s="329"/>
      <c r="CO15" s="329"/>
      <c r="CP15" s="329"/>
      <c r="CQ15" s="329"/>
      <c r="CR15" s="329"/>
      <c r="CS15" s="329"/>
      <c r="CT15" s="329"/>
      <c r="CU15" s="329"/>
      <c r="CV15" s="329"/>
      <c r="CW15" s="329"/>
      <c r="CX15" s="329"/>
      <c r="CY15" s="329"/>
      <c r="CZ15" s="329"/>
      <c r="DA15" s="329"/>
      <c r="DB15" s="329"/>
      <c r="DC15" s="329"/>
      <c r="DD15" s="329"/>
      <c r="DE15" s="329"/>
      <c r="DF15" s="329"/>
      <c r="DG15" s="329"/>
      <c r="DH15" s="329"/>
      <c r="DI15" s="329"/>
      <c r="DJ15" s="329"/>
      <c r="DK15" s="329"/>
      <c r="DL15" s="329"/>
      <c r="DM15" s="329"/>
      <c r="DN15" s="329"/>
      <c r="DO15" s="329"/>
      <c r="DP15" s="329"/>
      <c r="DQ15" s="329"/>
      <c r="DR15" s="329"/>
      <c r="DS15" s="329"/>
      <c r="DT15" s="329"/>
      <c r="DU15" s="329"/>
      <c r="DV15" s="329"/>
      <c r="DW15" s="329"/>
      <c r="DX15" s="329"/>
      <c r="DY15" s="329"/>
      <c r="DZ15" s="329"/>
      <c r="EA15" s="329"/>
      <c r="EB15" s="329"/>
      <c r="EC15" s="329"/>
      <c r="ED15" s="329"/>
      <c r="EE15" s="329"/>
      <c r="EF15" s="329"/>
      <c r="EG15" s="329"/>
      <c r="EH15" s="329"/>
      <c r="EI15" s="329"/>
      <c r="EJ15" s="329"/>
      <c r="EK15" s="329"/>
      <c r="EL15" s="329"/>
      <c r="EM15" s="329"/>
      <c r="EN15" s="329"/>
      <c r="EO15" s="329"/>
      <c r="EP15" s="329"/>
      <c r="EQ15" s="329"/>
      <c r="ER15" s="329"/>
      <c r="ES15" s="329"/>
      <c r="ET15" s="329"/>
      <c r="EU15" s="329"/>
      <c r="EV15" s="329"/>
      <c r="EW15" s="329"/>
      <c r="EX15" s="329"/>
      <c r="EY15" s="329"/>
      <c r="EZ15" s="329"/>
      <c r="FA15" s="329"/>
      <c r="FB15" s="329"/>
      <c r="FC15" s="329"/>
      <c r="FD15" s="329"/>
      <c r="FE15" s="329"/>
      <c r="FF15" s="329"/>
      <c r="FG15" s="329"/>
      <c r="FH15" s="329"/>
      <c r="FI15" s="329"/>
      <c r="FJ15" s="329"/>
      <c r="FK15" s="329"/>
      <c r="FL15" s="329"/>
      <c r="FM15" s="329"/>
      <c r="FN15" s="329"/>
      <c r="FO15" s="329"/>
      <c r="FP15" s="329"/>
      <c r="FQ15" s="329"/>
      <c r="FR15" s="329"/>
      <c r="FS15" s="329"/>
      <c r="FT15" s="329"/>
      <c r="FU15" s="329"/>
      <c r="FV15" s="329"/>
      <c r="FW15" s="329"/>
      <c r="FX15" s="329"/>
      <c r="FY15" s="329"/>
      <c r="FZ15" s="329"/>
      <c r="GA15" s="329"/>
      <c r="GB15" s="329"/>
      <c r="GC15" s="329"/>
      <c r="GD15" s="329"/>
      <c r="GE15" s="329"/>
      <c r="GF15" s="329"/>
      <c r="GG15" s="329"/>
      <c r="GH15" s="329"/>
      <c r="GI15" s="329"/>
      <c r="GJ15" s="329"/>
      <c r="GK15" s="329"/>
      <c r="GL15" s="329"/>
      <c r="GM15" s="329"/>
      <c r="GN15" s="329"/>
      <c r="GO15" s="329"/>
      <c r="GP15" s="329"/>
      <c r="GQ15" s="329"/>
      <c r="GR15" s="329"/>
      <c r="GS15" s="329"/>
      <c r="GT15" s="329"/>
      <c r="GU15" s="329"/>
      <c r="GV15" s="329"/>
      <c r="GW15" s="329"/>
      <c r="GX15" s="329"/>
      <c r="GY15" s="329"/>
      <c r="GZ15" s="329"/>
      <c r="HA15" s="329"/>
      <c r="HB15" s="329"/>
      <c r="HC15" s="329"/>
      <c r="HD15" s="329"/>
      <c r="HE15" s="329"/>
      <c r="HF15" s="329"/>
      <c r="HG15" s="329"/>
      <c r="HH15" s="329"/>
      <c r="HI15" s="329"/>
      <c r="HJ15" s="329"/>
      <c r="HK15" s="329"/>
      <c r="HL15" s="329"/>
      <c r="HM15" s="329"/>
      <c r="HN15" s="329"/>
      <c r="HO15" s="329"/>
      <c r="HP15" s="329"/>
      <c r="HQ15" s="329"/>
      <c r="HR15" s="329"/>
      <c r="HS15" s="329"/>
      <c r="HT15" s="329"/>
      <c r="HU15" s="329"/>
      <c r="HV15" s="329"/>
      <c r="HW15" s="329"/>
      <c r="HX15" s="329"/>
      <c r="HY15" s="329"/>
      <c r="HZ15" s="329"/>
      <c r="IA15" s="329"/>
      <c r="IB15" s="329"/>
      <c r="IC15" s="329"/>
      <c r="ID15" s="329"/>
      <c r="IE15" s="329"/>
      <c r="IF15" s="329"/>
      <c r="IG15" s="329"/>
      <c r="IH15" s="329"/>
      <c r="II15" s="329"/>
      <c r="IJ15" s="329"/>
      <c r="IK15" s="329"/>
      <c r="IL15" s="329"/>
      <c r="IM15" s="329"/>
      <c r="IN15" s="329"/>
      <c r="IO15" s="329"/>
      <c r="IP15" s="329"/>
      <c r="IQ15" s="329"/>
      <c r="IR15" s="329"/>
      <c r="IS15" s="329"/>
      <c r="IT15" s="329"/>
      <c r="IU15" s="329"/>
      <c r="IV15" s="329"/>
      <c r="IW15" s="329"/>
      <c r="IX15" s="329"/>
      <c r="IY15" s="329"/>
      <c r="IZ15" s="329"/>
      <c r="JA15" s="329"/>
      <c r="JB15" s="329"/>
      <c r="JC15" s="329"/>
      <c r="JD15" s="329"/>
      <c r="JE15" s="329"/>
      <c r="JF15" s="329"/>
      <c r="JG15" s="329"/>
      <c r="JH15" s="329"/>
      <c r="JI15" s="329"/>
      <c r="JJ15" s="329"/>
      <c r="JK15" s="329"/>
      <c r="JL15" s="329"/>
      <c r="JM15" s="329"/>
      <c r="JN15" s="329"/>
      <c r="JO15" s="329"/>
      <c r="JP15" s="329"/>
      <c r="JQ15" s="329"/>
      <c r="JR15" s="329"/>
      <c r="JS15" s="329"/>
      <c r="JT15" s="329"/>
      <c r="JU15" s="329"/>
      <c r="JV15" s="329"/>
      <c r="JW15" s="329"/>
      <c r="JX15" s="329"/>
      <c r="JY15" s="329"/>
      <c r="JZ15" s="329"/>
      <c r="KA15" s="329"/>
      <c r="KB15" s="329"/>
      <c r="KC15" s="329"/>
      <c r="KD15" s="329"/>
      <c r="KE15" s="329"/>
      <c r="KF15" s="329"/>
      <c r="KG15" s="329"/>
      <c r="KH15" s="329"/>
      <c r="KI15" s="329"/>
      <c r="KJ15" s="329"/>
      <c r="KK15" s="329"/>
      <c r="KL15" s="329"/>
      <c r="KM15" s="329"/>
      <c r="KN15" s="329"/>
      <c r="KO15" s="329"/>
      <c r="KP15" s="329"/>
      <c r="KQ15" s="329"/>
      <c r="KR15" s="329"/>
      <c r="KS15" s="329"/>
      <c r="KT15" s="329"/>
      <c r="KU15" s="329"/>
      <c r="KV15" s="329"/>
      <c r="KW15" s="329"/>
      <c r="KX15" s="329"/>
      <c r="KY15" s="329"/>
      <c r="KZ15" s="329"/>
      <c r="LA15" s="329"/>
      <c r="LB15" s="329"/>
      <c r="LC15" s="329"/>
      <c r="LD15" s="329"/>
      <c r="LE15" s="329"/>
      <c r="LF15" s="329"/>
      <c r="LG15" s="329"/>
      <c r="LH15" s="329"/>
      <c r="LI15" s="329"/>
      <c r="LJ15" s="329"/>
      <c r="LK15" s="329"/>
      <c r="LL15" s="329"/>
      <c r="LM15" s="329"/>
      <c r="LN15" s="329"/>
      <c r="LO15" s="329"/>
      <c r="LP15" s="329"/>
      <c r="LQ15" s="329"/>
      <c r="LR15" s="329"/>
      <c r="LS15" s="329"/>
      <c r="LT15" s="329"/>
      <c r="LU15" s="329"/>
      <c r="LV15" s="329"/>
      <c r="LW15" s="329"/>
      <c r="LX15" s="329"/>
      <c r="LY15" s="329"/>
      <c r="LZ15" s="329"/>
      <c r="MA15" s="329"/>
      <c r="MB15" s="329"/>
      <c r="MC15" s="329"/>
      <c r="MD15" s="329"/>
      <c r="ME15" s="329"/>
      <c r="MF15" s="329"/>
      <c r="MG15" s="329"/>
      <c r="MH15" s="329"/>
      <c r="MI15" s="329"/>
      <c r="MJ15" s="329"/>
      <c r="MK15" s="329"/>
      <c r="ML15" s="329"/>
      <c r="MM15" s="329"/>
      <c r="MN15" s="329"/>
      <c r="MO15" s="329"/>
      <c r="MP15" s="329"/>
      <c r="MQ15" s="329"/>
      <c r="MR15" s="329"/>
      <c r="MS15" s="329"/>
      <c r="MT15" s="329"/>
      <c r="MU15" s="329"/>
      <c r="MV15" s="329"/>
      <c r="MW15" s="329"/>
      <c r="MX15" s="329"/>
      <c r="MY15" s="329"/>
      <c r="MZ15" s="329"/>
      <c r="NA15" s="329"/>
      <c r="NB15" s="329"/>
      <c r="NC15" s="329"/>
      <c r="ND15" s="329"/>
      <c r="NE15" s="329"/>
      <c r="NF15" s="329"/>
      <c r="NG15" s="329"/>
      <c r="NH15" s="329"/>
      <c r="NI15" s="329"/>
      <c r="NJ15" s="329"/>
      <c r="NK15" s="329"/>
      <c r="NL15" s="329"/>
      <c r="NM15" s="329"/>
      <c r="NN15" s="329"/>
      <c r="NO15" s="329"/>
      <c r="NP15" s="329"/>
      <c r="NQ15" s="329"/>
      <c r="NR15" s="329"/>
      <c r="NS15" s="329"/>
      <c r="NT15" s="329"/>
      <c r="NU15" s="329"/>
      <c r="NV15" s="329"/>
      <c r="NW15" s="329"/>
      <c r="NX15" s="329"/>
      <c r="NY15" s="329"/>
      <c r="NZ15" s="329"/>
      <c r="OA15" s="329"/>
      <c r="OB15" s="329"/>
      <c r="OC15" s="329"/>
      <c r="OD15" s="329"/>
      <c r="OE15" s="329"/>
      <c r="OF15" s="329"/>
      <c r="OG15" s="329"/>
      <c r="OH15" s="329"/>
      <c r="OI15" s="329"/>
      <c r="OJ15" s="329"/>
      <c r="OK15" s="329"/>
      <c r="OL15" s="329"/>
    </row>
    <row r="16" spans="1:402" s="328" customFormat="1" ht="17.25" hidden="1" customHeight="1">
      <c r="A16" s="322"/>
      <c r="B16" s="303">
        <v>2007</v>
      </c>
      <c r="C16" s="473">
        <v>1518119</v>
      </c>
      <c r="D16" s="473">
        <v>220489</v>
      </c>
      <c r="E16" s="473">
        <v>154757</v>
      </c>
      <c r="F16" s="473">
        <v>4698</v>
      </c>
      <c r="G16" s="473">
        <v>683</v>
      </c>
      <c r="H16" s="473">
        <v>151867</v>
      </c>
      <c r="I16" s="474">
        <v>2050614</v>
      </c>
      <c r="J16" s="940"/>
      <c r="K16" s="940"/>
      <c r="BQ16" s="329"/>
      <c r="BR16" s="329"/>
      <c r="BS16" s="329"/>
      <c r="BT16" s="329"/>
      <c r="BU16" s="329"/>
      <c r="BV16" s="329"/>
      <c r="BW16" s="329"/>
      <c r="BX16" s="329"/>
      <c r="BY16" s="329"/>
      <c r="BZ16" s="329"/>
      <c r="CA16" s="329"/>
      <c r="CB16" s="329"/>
      <c r="CC16" s="329"/>
      <c r="CD16" s="329"/>
      <c r="CE16" s="329"/>
      <c r="CF16" s="329"/>
      <c r="CG16" s="329"/>
      <c r="CH16" s="329"/>
      <c r="CI16" s="329"/>
      <c r="CJ16" s="329"/>
      <c r="CK16" s="329"/>
      <c r="CL16" s="329"/>
      <c r="CM16" s="329"/>
      <c r="CN16" s="329"/>
      <c r="CO16" s="329"/>
      <c r="CP16" s="329"/>
      <c r="CQ16" s="329"/>
      <c r="CR16" s="329"/>
      <c r="CS16" s="329"/>
      <c r="CT16" s="329"/>
      <c r="CU16" s="329"/>
      <c r="CV16" s="329"/>
      <c r="CW16" s="329"/>
      <c r="CX16" s="329"/>
      <c r="CY16" s="329"/>
      <c r="CZ16" s="329"/>
      <c r="DA16" s="329"/>
      <c r="DB16" s="329"/>
      <c r="DC16" s="329"/>
      <c r="DD16" s="329"/>
      <c r="DE16" s="329"/>
      <c r="DF16" s="329"/>
      <c r="DG16" s="329"/>
      <c r="DH16" s="329"/>
      <c r="DI16" s="329"/>
      <c r="DJ16" s="329"/>
      <c r="DK16" s="329"/>
      <c r="DL16" s="329"/>
      <c r="DM16" s="329"/>
      <c r="DN16" s="329"/>
      <c r="DO16" s="329"/>
      <c r="DP16" s="329"/>
      <c r="DQ16" s="329"/>
      <c r="DR16" s="329"/>
      <c r="DS16" s="329"/>
      <c r="DT16" s="329"/>
      <c r="DU16" s="329"/>
      <c r="DV16" s="329"/>
      <c r="DW16" s="329"/>
      <c r="DX16" s="329"/>
      <c r="DY16" s="329"/>
      <c r="DZ16" s="329"/>
      <c r="EA16" s="329"/>
      <c r="EB16" s="329"/>
      <c r="EC16" s="329"/>
      <c r="ED16" s="329"/>
      <c r="EE16" s="329"/>
      <c r="EF16" s="329"/>
      <c r="EG16" s="329"/>
      <c r="EH16" s="329"/>
      <c r="EI16" s="329"/>
      <c r="EJ16" s="329"/>
      <c r="EK16" s="329"/>
      <c r="EL16" s="329"/>
      <c r="EM16" s="329"/>
      <c r="EN16" s="329"/>
      <c r="EO16" s="329"/>
      <c r="EP16" s="329"/>
      <c r="EQ16" s="329"/>
      <c r="ER16" s="329"/>
      <c r="ES16" s="329"/>
      <c r="ET16" s="329"/>
      <c r="EU16" s="329"/>
      <c r="EV16" s="329"/>
      <c r="EW16" s="329"/>
      <c r="EX16" s="329"/>
      <c r="EY16" s="329"/>
      <c r="EZ16" s="329"/>
      <c r="FA16" s="329"/>
      <c r="FB16" s="329"/>
      <c r="FC16" s="329"/>
      <c r="FD16" s="329"/>
      <c r="FE16" s="329"/>
      <c r="FF16" s="329"/>
      <c r="FG16" s="329"/>
      <c r="FH16" s="329"/>
      <c r="FI16" s="329"/>
      <c r="FJ16" s="329"/>
      <c r="FK16" s="329"/>
      <c r="FL16" s="329"/>
      <c r="FM16" s="329"/>
      <c r="FN16" s="329"/>
      <c r="FO16" s="329"/>
      <c r="FP16" s="329"/>
      <c r="FQ16" s="329"/>
      <c r="FR16" s="329"/>
      <c r="FS16" s="329"/>
      <c r="FT16" s="329"/>
      <c r="FU16" s="329"/>
      <c r="FV16" s="329"/>
      <c r="FW16" s="329"/>
      <c r="FX16" s="329"/>
      <c r="FY16" s="329"/>
      <c r="FZ16" s="329"/>
      <c r="GA16" s="329"/>
      <c r="GB16" s="329"/>
      <c r="GC16" s="329"/>
      <c r="GD16" s="329"/>
      <c r="GE16" s="329"/>
      <c r="GF16" s="329"/>
      <c r="GG16" s="329"/>
      <c r="GH16" s="329"/>
      <c r="GI16" s="329"/>
      <c r="GJ16" s="329"/>
      <c r="GK16" s="329"/>
      <c r="GL16" s="329"/>
      <c r="GM16" s="329"/>
      <c r="GN16" s="329"/>
      <c r="GO16" s="329"/>
      <c r="GP16" s="329"/>
      <c r="GQ16" s="329"/>
      <c r="GR16" s="329"/>
      <c r="GS16" s="329"/>
      <c r="GT16" s="329"/>
      <c r="GU16" s="329"/>
      <c r="GV16" s="329"/>
      <c r="GW16" s="329"/>
      <c r="GX16" s="329"/>
      <c r="GY16" s="329"/>
      <c r="GZ16" s="329"/>
      <c r="HA16" s="329"/>
      <c r="HB16" s="329"/>
      <c r="HC16" s="329"/>
      <c r="HD16" s="329"/>
      <c r="HE16" s="329"/>
      <c r="HF16" s="329"/>
      <c r="HG16" s="329"/>
      <c r="HH16" s="329"/>
      <c r="HI16" s="329"/>
      <c r="HJ16" s="329"/>
      <c r="HK16" s="329"/>
      <c r="HL16" s="329"/>
      <c r="HM16" s="329"/>
      <c r="HN16" s="329"/>
      <c r="HO16" s="329"/>
      <c r="HP16" s="329"/>
      <c r="HQ16" s="329"/>
      <c r="HR16" s="329"/>
      <c r="HS16" s="329"/>
      <c r="HT16" s="329"/>
      <c r="HU16" s="329"/>
      <c r="HV16" s="329"/>
      <c r="HW16" s="329"/>
      <c r="HX16" s="329"/>
      <c r="HY16" s="329"/>
      <c r="HZ16" s="329"/>
      <c r="IA16" s="329"/>
      <c r="IB16" s="329"/>
      <c r="IC16" s="329"/>
      <c r="ID16" s="329"/>
      <c r="IE16" s="329"/>
      <c r="IF16" s="329"/>
      <c r="IG16" s="329"/>
      <c r="IH16" s="329"/>
      <c r="II16" s="329"/>
      <c r="IJ16" s="329"/>
      <c r="IK16" s="329"/>
      <c r="IL16" s="329"/>
      <c r="IM16" s="329"/>
      <c r="IN16" s="329"/>
      <c r="IO16" s="329"/>
      <c r="IP16" s="329"/>
      <c r="IQ16" s="329"/>
      <c r="IR16" s="329"/>
      <c r="IS16" s="329"/>
      <c r="IT16" s="329"/>
      <c r="IU16" s="329"/>
      <c r="IV16" s="329"/>
      <c r="IW16" s="329"/>
      <c r="IX16" s="329"/>
      <c r="IY16" s="329"/>
      <c r="IZ16" s="329"/>
      <c r="JA16" s="329"/>
      <c r="JB16" s="329"/>
      <c r="JC16" s="329"/>
      <c r="JD16" s="329"/>
      <c r="JE16" s="329"/>
      <c r="JF16" s="329"/>
      <c r="JG16" s="329"/>
      <c r="JH16" s="329"/>
      <c r="JI16" s="329"/>
      <c r="JJ16" s="329"/>
      <c r="JK16" s="329"/>
      <c r="JL16" s="329"/>
      <c r="JM16" s="329"/>
      <c r="JN16" s="329"/>
      <c r="JO16" s="329"/>
      <c r="JP16" s="329"/>
      <c r="JQ16" s="329"/>
      <c r="JR16" s="329"/>
      <c r="JS16" s="329"/>
      <c r="JT16" s="329"/>
      <c r="JU16" s="329"/>
      <c r="JV16" s="329"/>
      <c r="JW16" s="329"/>
      <c r="JX16" s="329"/>
      <c r="JY16" s="329"/>
      <c r="JZ16" s="329"/>
      <c r="KA16" s="329"/>
      <c r="KB16" s="329"/>
      <c r="KC16" s="329"/>
      <c r="KD16" s="329"/>
      <c r="KE16" s="329"/>
      <c r="KF16" s="329"/>
      <c r="KG16" s="329"/>
      <c r="KH16" s="329"/>
      <c r="KI16" s="329"/>
      <c r="KJ16" s="329"/>
      <c r="KK16" s="329"/>
      <c r="KL16" s="329"/>
      <c r="KM16" s="329"/>
      <c r="KN16" s="329"/>
      <c r="KO16" s="329"/>
      <c r="KP16" s="329"/>
      <c r="KQ16" s="329"/>
      <c r="KR16" s="329"/>
      <c r="KS16" s="329"/>
      <c r="KT16" s="329"/>
      <c r="KU16" s="329"/>
      <c r="KV16" s="329"/>
      <c r="KW16" s="329"/>
      <c r="KX16" s="329"/>
      <c r="KY16" s="329"/>
      <c r="KZ16" s="329"/>
      <c r="LA16" s="329"/>
      <c r="LB16" s="329"/>
      <c r="LC16" s="329"/>
      <c r="LD16" s="329"/>
      <c r="LE16" s="329"/>
      <c r="LF16" s="329"/>
      <c r="LG16" s="329"/>
      <c r="LH16" s="329"/>
      <c r="LI16" s="329"/>
      <c r="LJ16" s="329"/>
      <c r="LK16" s="329"/>
      <c r="LL16" s="329"/>
      <c r="LM16" s="329"/>
      <c r="LN16" s="329"/>
      <c r="LO16" s="329"/>
      <c r="LP16" s="329"/>
      <c r="LQ16" s="329"/>
      <c r="LR16" s="329"/>
      <c r="LS16" s="329"/>
      <c r="LT16" s="329"/>
      <c r="LU16" s="329"/>
      <c r="LV16" s="329"/>
      <c r="LW16" s="329"/>
      <c r="LX16" s="329"/>
      <c r="LY16" s="329"/>
      <c r="LZ16" s="329"/>
      <c r="MA16" s="329"/>
      <c r="MB16" s="329"/>
      <c r="MC16" s="329"/>
      <c r="MD16" s="329"/>
      <c r="ME16" s="329"/>
      <c r="MF16" s="329"/>
      <c r="MG16" s="329"/>
      <c r="MH16" s="329"/>
      <c r="MI16" s="329"/>
      <c r="MJ16" s="329"/>
      <c r="MK16" s="329"/>
      <c r="ML16" s="329"/>
      <c r="MM16" s="329"/>
      <c r="MN16" s="329"/>
      <c r="MO16" s="329"/>
      <c r="MP16" s="329"/>
      <c r="MQ16" s="329"/>
      <c r="MR16" s="329"/>
      <c r="MS16" s="329"/>
      <c r="MT16" s="329"/>
      <c r="MU16" s="329"/>
      <c r="MV16" s="329"/>
      <c r="MW16" s="329"/>
      <c r="MX16" s="329"/>
      <c r="MY16" s="329"/>
      <c r="MZ16" s="329"/>
      <c r="NA16" s="329"/>
      <c r="NB16" s="329"/>
      <c r="NC16" s="329"/>
      <c r="ND16" s="329"/>
      <c r="NE16" s="329"/>
      <c r="NF16" s="329"/>
      <c r="NG16" s="329"/>
      <c r="NH16" s="329"/>
      <c r="NI16" s="329"/>
      <c r="NJ16" s="329"/>
      <c r="NK16" s="329"/>
      <c r="NL16" s="329"/>
      <c r="NM16" s="329"/>
      <c r="NN16" s="329"/>
      <c r="NO16" s="329"/>
      <c r="NP16" s="329"/>
      <c r="NQ16" s="329"/>
      <c r="NR16" s="329"/>
      <c r="NS16" s="329"/>
      <c r="NT16" s="329"/>
      <c r="NU16" s="329"/>
      <c r="NV16" s="329"/>
      <c r="NW16" s="329"/>
      <c r="NX16" s="329"/>
      <c r="NY16" s="329"/>
      <c r="NZ16" s="329"/>
      <c r="OA16" s="329"/>
      <c r="OB16" s="329"/>
      <c r="OC16" s="329"/>
      <c r="OD16" s="329"/>
      <c r="OE16" s="329"/>
      <c r="OF16" s="329"/>
      <c r="OG16" s="329"/>
      <c r="OH16" s="329"/>
      <c r="OI16" s="329"/>
      <c r="OJ16" s="329"/>
      <c r="OK16" s="329"/>
      <c r="OL16" s="329"/>
    </row>
    <row r="17" spans="1:402" s="328" customFormat="1" ht="17.25" hidden="1" customHeight="1">
      <c r="A17" s="322"/>
      <c r="B17" s="303">
        <v>2007</v>
      </c>
      <c r="C17" s="473">
        <v>1493481</v>
      </c>
      <c r="D17" s="473">
        <v>223426</v>
      </c>
      <c r="E17" s="473">
        <v>158692</v>
      </c>
      <c r="F17" s="473">
        <v>4108</v>
      </c>
      <c r="G17" s="473">
        <v>674</v>
      </c>
      <c r="H17" s="473">
        <v>152657</v>
      </c>
      <c r="I17" s="474">
        <v>2033036</v>
      </c>
      <c r="J17" s="940"/>
      <c r="K17" s="940"/>
      <c r="BQ17" s="329"/>
      <c r="BR17" s="329"/>
      <c r="BS17" s="329"/>
      <c r="BT17" s="329"/>
      <c r="BU17" s="329"/>
      <c r="BV17" s="329"/>
      <c r="BW17" s="329"/>
      <c r="BX17" s="329"/>
      <c r="BY17" s="329"/>
      <c r="BZ17" s="329"/>
      <c r="CA17" s="329"/>
      <c r="CB17" s="329"/>
      <c r="CC17" s="329"/>
      <c r="CD17" s="329"/>
      <c r="CE17" s="329"/>
      <c r="CF17" s="329"/>
      <c r="CG17" s="329"/>
      <c r="CH17" s="329"/>
      <c r="CI17" s="329"/>
      <c r="CJ17" s="329"/>
      <c r="CK17" s="329"/>
      <c r="CL17" s="329"/>
      <c r="CM17" s="329"/>
      <c r="CN17" s="329"/>
      <c r="CO17" s="329"/>
      <c r="CP17" s="329"/>
      <c r="CQ17" s="329"/>
      <c r="CR17" s="329"/>
      <c r="CS17" s="329"/>
      <c r="CT17" s="329"/>
      <c r="CU17" s="329"/>
      <c r="CV17" s="329"/>
      <c r="CW17" s="329"/>
      <c r="CX17" s="329"/>
      <c r="CY17" s="329"/>
      <c r="CZ17" s="329"/>
      <c r="DA17" s="329"/>
      <c r="DB17" s="329"/>
      <c r="DC17" s="329"/>
      <c r="DD17" s="329"/>
      <c r="DE17" s="329"/>
      <c r="DF17" s="329"/>
      <c r="DG17" s="329"/>
      <c r="DH17" s="329"/>
      <c r="DI17" s="329"/>
      <c r="DJ17" s="329"/>
      <c r="DK17" s="329"/>
      <c r="DL17" s="329"/>
      <c r="DM17" s="329"/>
      <c r="DN17" s="329"/>
      <c r="DO17" s="329"/>
      <c r="DP17" s="329"/>
      <c r="DQ17" s="329"/>
      <c r="DR17" s="329"/>
      <c r="DS17" s="329"/>
      <c r="DT17" s="329"/>
      <c r="DU17" s="329"/>
      <c r="DV17" s="329"/>
      <c r="DW17" s="329"/>
      <c r="DX17" s="329"/>
      <c r="DY17" s="329"/>
      <c r="DZ17" s="329"/>
      <c r="EA17" s="329"/>
      <c r="EB17" s="329"/>
      <c r="EC17" s="329"/>
      <c r="ED17" s="329"/>
      <c r="EE17" s="329"/>
      <c r="EF17" s="329"/>
      <c r="EG17" s="329"/>
      <c r="EH17" s="329"/>
      <c r="EI17" s="329"/>
      <c r="EJ17" s="329"/>
      <c r="EK17" s="329"/>
      <c r="EL17" s="329"/>
      <c r="EM17" s="329"/>
      <c r="EN17" s="329"/>
      <c r="EO17" s="329"/>
      <c r="EP17" s="329"/>
      <c r="EQ17" s="329"/>
      <c r="ER17" s="329"/>
      <c r="ES17" s="329"/>
      <c r="ET17" s="329"/>
      <c r="EU17" s="329"/>
      <c r="EV17" s="329"/>
      <c r="EW17" s="329"/>
      <c r="EX17" s="329"/>
      <c r="EY17" s="329"/>
      <c r="EZ17" s="329"/>
      <c r="FA17" s="329"/>
      <c r="FB17" s="329"/>
      <c r="FC17" s="329"/>
      <c r="FD17" s="329"/>
      <c r="FE17" s="329"/>
      <c r="FF17" s="329"/>
      <c r="FG17" s="329"/>
      <c r="FH17" s="329"/>
      <c r="FI17" s="329"/>
      <c r="FJ17" s="329"/>
      <c r="FK17" s="329"/>
      <c r="FL17" s="329"/>
      <c r="FM17" s="329"/>
      <c r="FN17" s="329"/>
      <c r="FO17" s="329"/>
      <c r="FP17" s="329"/>
      <c r="FQ17" s="329"/>
      <c r="FR17" s="329"/>
      <c r="FS17" s="329"/>
      <c r="FT17" s="329"/>
      <c r="FU17" s="329"/>
      <c r="FV17" s="329"/>
      <c r="FW17" s="329"/>
      <c r="FX17" s="329"/>
      <c r="FY17" s="329"/>
      <c r="FZ17" s="329"/>
      <c r="GA17" s="329"/>
      <c r="GB17" s="329"/>
      <c r="GC17" s="329"/>
      <c r="GD17" s="329"/>
      <c r="GE17" s="329"/>
      <c r="GF17" s="329"/>
      <c r="GG17" s="329"/>
      <c r="GH17" s="329"/>
      <c r="GI17" s="329"/>
      <c r="GJ17" s="329"/>
      <c r="GK17" s="329"/>
      <c r="GL17" s="329"/>
      <c r="GM17" s="329"/>
      <c r="GN17" s="329"/>
      <c r="GO17" s="329"/>
      <c r="GP17" s="329"/>
      <c r="GQ17" s="329"/>
      <c r="GR17" s="329"/>
      <c r="GS17" s="329"/>
      <c r="GT17" s="329"/>
      <c r="GU17" s="329"/>
      <c r="GV17" s="329"/>
      <c r="GW17" s="329"/>
      <c r="GX17" s="329"/>
      <c r="GY17" s="329"/>
      <c r="GZ17" s="329"/>
      <c r="HA17" s="329"/>
      <c r="HB17" s="329"/>
      <c r="HC17" s="329"/>
      <c r="HD17" s="329"/>
      <c r="HE17" s="329"/>
      <c r="HF17" s="329"/>
      <c r="HG17" s="329"/>
      <c r="HH17" s="329"/>
      <c r="HI17" s="329"/>
      <c r="HJ17" s="329"/>
      <c r="HK17" s="329"/>
      <c r="HL17" s="329"/>
      <c r="HM17" s="329"/>
      <c r="HN17" s="329"/>
      <c r="HO17" s="329"/>
      <c r="HP17" s="329"/>
      <c r="HQ17" s="329"/>
      <c r="HR17" s="329"/>
      <c r="HS17" s="329"/>
      <c r="HT17" s="329"/>
      <c r="HU17" s="329"/>
      <c r="HV17" s="329"/>
      <c r="HW17" s="329"/>
      <c r="HX17" s="329"/>
      <c r="HY17" s="329"/>
      <c r="HZ17" s="329"/>
      <c r="IA17" s="329"/>
      <c r="IB17" s="329"/>
      <c r="IC17" s="329"/>
      <c r="ID17" s="329"/>
      <c r="IE17" s="329"/>
      <c r="IF17" s="329"/>
      <c r="IG17" s="329"/>
      <c r="IH17" s="329"/>
      <c r="II17" s="329"/>
      <c r="IJ17" s="329"/>
      <c r="IK17" s="329"/>
      <c r="IL17" s="329"/>
      <c r="IM17" s="329"/>
      <c r="IN17" s="329"/>
      <c r="IO17" s="329"/>
      <c r="IP17" s="329"/>
      <c r="IQ17" s="329"/>
      <c r="IR17" s="329"/>
      <c r="IS17" s="329"/>
      <c r="IT17" s="329"/>
      <c r="IU17" s="329"/>
      <c r="IV17" s="329"/>
      <c r="IW17" s="329"/>
      <c r="IX17" s="329"/>
      <c r="IY17" s="329"/>
      <c r="IZ17" s="329"/>
      <c r="JA17" s="329"/>
      <c r="JB17" s="329"/>
      <c r="JC17" s="329"/>
      <c r="JD17" s="329"/>
      <c r="JE17" s="329"/>
      <c r="JF17" s="329"/>
      <c r="JG17" s="329"/>
      <c r="JH17" s="329"/>
      <c r="JI17" s="329"/>
      <c r="JJ17" s="329"/>
      <c r="JK17" s="329"/>
      <c r="JL17" s="329"/>
      <c r="JM17" s="329"/>
      <c r="JN17" s="329"/>
      <c r="JO17" s="329"/>
      <c r="JP17" s="329"/>
      <c r="JQ17" s="329"/>
      <c r="JR17" s="329"/>
      <c r="JS17" s="329"/>
      <c r="JT17" s="329"/>
      <c r="JU17" s="329"/>
      <c r="JV17" s="329"/>
      <c r="JW17" s="329"/>
      <c r="JX17" s="329"/>
      <c r="JY17" s="329"/>
      <c r="JZ17" s="329"/>
      <c r="KA17" s="329"/>
      <c r="KB17" s="329"/>
      <c r="KC17" s="329"/>
      <c r="KD17" s="329"/>
      <c r="KE17" s="329"/>
      <c r="KF17" s="329"/>
      <c r="KG17" s="329"/>
      <c r="KH17" s="329"/>
      <c r="KI17" s="329"/>
      <c r="KJ17" s="329"/>
      <c r="KK17" s="329"/>
      <c r="KL17" s="329"/>
      <c r="KM17" s="329"/>
      <c r="KN17" s="329"/>
      <c r="KO17" s="329"/>
      <c r="KP17" s="329"/>
      <c r="KQ17" s="329"/>
      <c r="KR17" s="329"/>
      <c r="KS17" s="329"/>
      <c r="KT17" s="329"/>
      <c r="KU17" s="329"/>
      <c r="KV17" s="329"/>
      <c r="KW17" s="329"/>
      <c r="KX17" s="329"/>
      <c r="KY17" s="329"/>
      <c r="KZ17" s="329"/>
      <c r="LA17" s="329"/>
      <c r="LB17" s="329"/>
      <c r="LC17" s="329"/>
      <c r="LD17" s="329"/>
      <c r="LE17" s="329"/>
      <c r="LF17" s="329"/>
      <c r="LG17" s="329"/>
      <c r="LH17" s="329"/>
      <c r="LI17" s="329"/>
      <c r="LJ17" s="329"/>
      <c r="LK17" s="329"/>
      <c r="LL17" s="329"/>
      <c r="LM17" s="329"/>
      <c r="LN17" s="329"/>
      <c r="LO17" s="329"/>
      <c r="LP17" s="329"/>
      <c r="LQ17" s="329"/>
      <c r="LR17" s="329"/>
      <c r="LS17" s="329"/>
      <c r="LT17" s="329"/>
      <c r="LU17" s="329"/>
      <c r="LV17" s="329"/>
      <c r="LW17" s="329"/>
      <c r="LX17" s="329"/>
      <c r="LY17" s="329"/>
      <c r="LZ17" s="329"/>
      <c r="MA17" s="329"/>
      <c r="MB17" s="329"/>
      <c r="MC17" s="329"/>
      <c r="MD17" s="329"/>
      <c r="ME17" s="329"/>
      <c r="MF17" s="329"/>
      <c r="MG17" s="329"/>
      <c r="MH17" s="329"/>
      <c r="MI17" s="329"/>
      <c r="MJ17" s="329"/>
      <c r="MK17" s="329"/>
      <c r="ML17" s="329"/>
      <c r="MM17" s="329"/>
      <c r="MN17" s="329"/>
      <c r="MO17" s="329"/>
      <c r="MP17" s="329"/>
      <c r="MQ17" s="329"/>
      <c r="MR17" s="329"/>
      <c r="MS17" s="329"/>
      <c r="MT17" s="329"/>
      <c r="MU17" s="329"/>
      <c r="MV17" s="329"/>
      <c r="MW17" s="329"/>
      <c r="MX17" s="329"/>
      <c r="MY17" s="329"/>
      <c r="MZ17" s="329"/>
      <c r="NA17" s="329"/>
      <c r="NB17" s="329"/>
      <c r="NC17" s="329"/>
      <c r="ND17" s="329"/>
      <c r="NE17" s="329"/>
      <c r="NF17" s="329"/>
      <c r="NG17" s="329"/>
      <c r="NH17" s="329"/>
      <c r="NI17" s="329"/>
      <c r="NJ17" s="329"/>
      <c r="NK17" s="329"/>
      <c r="NL17" s="329"/>
      <c r="NM17" s="329"/>
      <c r="NN17" s="329"/>
      <c r="NO17" s="329"/>
      <c r="NP17" s="329"/>
      <c r="NQ17" s="329"/>
      <c r="NR17" s="329"/>
      <c r="NS17" s="329"/>
      <c r="NT17" s="329"/>
      <c r="NU17" s="329"/>
      <c r="NV17" s="329"/>
      <c r="NW17" s="329"/>
      <c r="NX17" s="329"/>
      <c r="NY17" s="329"/>
      <c r="NZ17" s="329"/>
      <c r="OA17" s="329"/>
      <c r="OB17" s="329"/>
      <c r="OC17" s="329"/>
      <c r="OD17" s="329"/>
      <c r="OE17" s="329"/>
      <c r="OF17" s="329"/>
      <c r="OG17" s="329"/>
      <c r="OH17" s="329"/>
      <c r="OI17" s="329"/>
      <c r="OJ17" s="329"/>
      <c r="OK17" s="329"/>
      <c r="OL17" s="329"/>
    </row>
    <row r="18" spans="1:402" s="328" customFormat="1" ht="17.25" hidden="1" customHeight="1">
      <c r="A18" s="325"/>
      <c r="B18" s="303">
        <v>2007</v>
      </c>
      <c r="C18" s="473"/>
      <c r="D18" s="473"/>
      <c r="E18" s="473"/>
      <c r="F18" s="473"/>
      <c r="G18" s="473"/>
      <c r="H18" s="473"/>
      <c r="I18" s="474"/>
      <c r="J18" s="940"/>
      <c r="K18" s="940"/>
      <c r="BQ18" s="329"/>
      <c r="BR18" s="329"/>
      <c r="BS18" s="329"/>
      <c r="BT18" s="329"/>
      <c r="BU18" s="329"/>
      <c r="BV18" s="329"/>
      <c r="BW18" s="329"/>
      <c r="BX18" s="329"/>
      <c r="BY18" s="329"/>
      <c r="BZ18" s="329"/>
      <c r="CA18" s="329"/>
      <c r="CB18" s="329"/>
      <c r="CC18" s="329"/>
      <c r="CD18" s="329"/>
      <c r="CE18" s="329"/>
      <c r="CF18" s="329"/>
      <c r="CG18" s="329"/>
      <c r="CH18" s="329"/>
      <c r="CI18" s="329"/>
      <c r="CJ18" s="329"/>
      <c r="CK18" s="329"/>
      <c r="CL18" s="329"/>
      <c r="CM18" s="329"/>
      <c r="CN18" s="329"/>
      <c r="CO18" s="329"/>
      <c r="CP18" s="329"/>
      <c r="CQ18" s="329"/>
      <c r="CR18" s="329"/>
      <c r="CS18" s="329"/>
      <c r="CT18" s="329"/>
      <c r="CU18" s="329"/>
      <c r="CV18" s="329"/>
      <c r="CW18" s="329"/>
      <c r="CX18" s="329"/>
      <c r="CY18" s="329"/>
      <c r="CZ18" s="329"/>
      <c r="DA18" s="329"/>
      <c r="DB18" s="329"/>
      <c r="DC18" s="329"/>
      <c r="DD18" s="329"/>
      <c r="DE18" s="329"/>
      <c r="DF18" s="329"/>
      <c r="DG18" s="329"/>
      <c r="DH18" s="329"/>
      <c r="DI18" s="329"/>
      <c r="DJ18" s="329"/>
      <c r="DK18" s="329"/>
      <c r="DL18" s="329"/>
      <c r="DM18" s="329"/>
      <c r="DN18" s="329"/>
      <c r="DO18" s="329"/>
      <c r="DP18" s="329"/>
      <c r="DQ18" s="329"/>
      <c r="DR18" s="329"/>
      <c r="DS18" s="329"/>
      <c r="DT18" s="329"/>
      <c r="DU18" s="329"/>
      <c r="DV18" s="329"/>
      <c r="DW18" s="329"/>
      <c r="DX18" s="329"/>
      <c r="DY18" s="329"/>
      <c r="DZ18" s="329"/>
      <c r="EA18" s="329"/>
      <c r="EB18" s="329"/>
      <c r="EC18" s="329"/>
      <c r="ED18" s="329"/>
      <c r="EE18" s="329"/>
      <c r="EF18" s="329"/>
      <c r="EG18" s="329"/>
      <c r="EH18" s="329"/>
      <c r="EI18" s="329"/>
      <c r="EJ18" s="329"/>
      <c r="EK18" s="329"/>
      <c r="EL18" s="329"/>
      <c r="EM18" s="329"/>
      <c r="EN18" s="329"/>
      <c r="EO18" s="329"/>
      <c r="EP18" s="329"/>
      <c r="EQ18" s="329"/>
      <c r="ER18" s="329"/>
      <c r="ES18" s="329"/>
      <c r="ET18" s="329"/>
      <c r="EU18" s="329"/>
      <c r="EV18" s="329"/>
      <c r="EW18" s="329"/>
      <c r="EX18" s="329"/>
      <c r="EY18" s="329"/>
      <c r="EZ18" s="329"/>
      <c r="FA18" s="329"/>
      <c r="FB18" s="329"/>
      <c r="FC18" s="329"/>
      <c r="FD18" s="329"/>
      <c r="FE18" s="329"/>
      <c r="FF18" s="329"/>
      <c r="FG18" s="329"/>
      <c r="FH18" s="329"/>
      <c r="FI18" s="329"/>
      <c r="FJ18" s="329"/>
      <c r="FK18" s="329"/>
      <c r="FL18" s="329"/>
      <c r="FM18" s="329"/>
      <c r="FN18" s="329"/>
      <c r="FO18" s="329"/>
      <c r="FP18" s="329"/>
      <c r="FQ18" s="329"/>
      <c r="FR18" s="329"/>
      <c r="FS18" s="329"/>
      <c r="FT18" s="329"/>
      <c r="FU18" s="329"/>
      <c r="FV18" s="329"/>
      <c r="FW18" s="329"/>
      <c r="FX18" s="329"/>
      <c r="FY18" s="329"/>
      <c r="FZ18" s="329"/>
      <c r="GA18" s="329"/>
      <c r="GB18" s="329"/>
      <c r="GC18" s="329"/>
      <c r="GD18" s="329"/>
      <c r="GE18" s="329"/>
      <c r="GF18" s="329"/>
      <c r="GG18" s="329"/>
      <c r="GH18" s="329"/>
      <c r="GI18" s="329"/>
      <c r="GJ18" s="329"/>
      <c r="GK18" s="329"/>
      <c r="GL18" s="329"/>
      <c r="GM18" s="329"/>
      <c r="GN18" s="329"/>
      <c r="GO18" s="329"/>
      <c r="GP18" s="329"/>
      <c r="GQ18" s="329"/>
      <c r="GR18" s="329"/>
      <c r="GS18" s="329"/>
      <c r="GT18" s="329"/>
      <c r="GU18" s="329"/>
      <c r="GV18" s="329"/>
      <c r="GW18" s="329"/>
      <c r="GX18" s="329"/>
      <c r="GY18" s="329"/>
      <c r="GZ18" s="329"/>
      <c r="HA18" s="329"/>
      <c r="HB18" s="329"/>
      <c r="HC18" s="329"/>
      <c r="HD18" s="329"/>
      <c r="HE18" s="329"/>
      <c r="HF18" s="329"/>
      <c r="HG18" s="329"/>
      <c r="HH18" s="329"/>
      <c r="HI18" s="329"/>
      <c r="HJ18" s="329"/>
      <c r="HK18" s="329"/>
      <c r="HL18" s="329"/>
      <c r="HM18" s="329"/>
      <c r="HN18" s="329"/>
      <c r="HO18" s="329"/>
      <c r="HP18" s="329"/>
      <c r="HQ18" s="329"/>
      <c r="HR18" s="329"/>
      <c r="HS18" s="329"/>
      <c r="HT18" s="329"/>
      <c r="HU18" s="329"/>
      <c r="HV18" s="329"/>
      <c r="HW18" s="329"/>
      <c r="HX18" s="329"/>
      <c r="HY18" s="329"/>
      <c r="HZ18" s="329"/>
      <c r="IA18" s="329"/>
      <c r="IB18" s="329"/>
      <c r="IC18" s="329"/>
      <c r="ID18" s="329"/>
      <c r="IE18" s="329"/>
      <c r="IF18" s="329"/>
      <c r="IG18" s="329"/>
      <c r="IH18" s="329"/>
      <c r="II18" s="329"/>
      <c r="IJ18" s="329"/>
      <c r="IK18" s="329"/>
      <c r="IL18" s="329"/>
      <c r="IM18" s="329"/>
      <c r="IN18" s="329"/>
      <c r="IO18" s="329"/>
      <c r="IP18" s="329"/>
      <c r="IQ18" s="329"/>
      <c r="IR18" s="329"/>
      <c r="IS18" s="329"/>
      <c r="IT18" s="329"/>
      <c r="IU18" s="329"/>
      <c r="IV18" s="329"/>
      <c r="IW18" s="329"/>
      <c r="IX18" s="329"/>
      <c r="IY18" s="329"/>
      <c r="IZ18" s="329"/>
      <c r="JA18" s="329"/>
      <c r="JB18" s="329"/>
      <c r="JC18" s="329"/>
      <c r="JD18" s="329"/>
      <c r="JE18" s="329"/>
      <c r="JF18" s="329"/>
      <c r="JG18" s="329"/>
      <c r="JH18" s="329"/>
      <c r="JI18" s="329"/>
      <c r="JJ18" s="329"/>
      <c r="JK18" s="329"/>
      <c r="JL18" s="329"/>
      <c r="JM18" s="329"/>
      <c r="JN18" s="329"/>
      <c r="JO18" s="329"/>
      <c r="JP18" s="329"/>
      <c r="JQ18" s="329"/>
      <c r="JR18" s="329"/>
      <c r="JS18" s="329"/>
      <c r="JT18" s="329"/>
      <c r="JU18" s="329"/>
      <c r="JV18" s="329"/>
      <c r="JW18" s="329"/>
      <c r="JX18" s="329"/>
      <c r="JY18" s="329"/>
      <c r="JZ18" s="329"/>
      <c r="KA18" s="329"/>
      <c r="KB18" s="329"/>
      <c r="KC18" s="329"/>
      <c r="KD18" s="329"/>
      <c r="KE18" s="329"/>
      <c r="KF18" s="329"/>
      <c r="KG18" s="329"/>
      <c r="KH18" s="329"/>
      <c r="KI18" s="329"/>
      <c r="KJ18" s="329"/>
      <c r="KK18" s="329"/>
      <c r="KL18" s="329"/>
      <c r="KM18" s="329"/>
      <c r="KN18" s="329"/>
      <c r="KO18" s="329"/>
      <c r="KP18" s="329"/>
      <c r="KQ18" s="329"/>
      <c r="KR18" s="329"/>
      <c r="KS18" s="329"/>
      <c r="KT18" s="329"/>
      <c r="KU18" s="329"/>
      <c r="KV18" s="329"/>
      <c r="KW18" s="329"/>
      <c r="KX18" s="329"/>
      <c r="KY18" s="329"/>
      <c r="KZ18" s="329"/>
      <c r="LA18" s="329"/>
      <c r="LB18" s="329"/>
      <c r="LC18" s="329"/>
      <c r="LD18" s="329"/>
      <c r="LE18" s="329"/>
      <c r="LF18" s="329"/>
      <c r="LG18" s="329"/>
      <c r="LH18" s="329"/>
      <c r="LI18" s="329"/>
      <c r="LJ18" s="329"/>
      <c r="LK18" s="329"/>
      <c r="LL18" s="329"/>
      <c r="LM18" s="329"/>
      <c r="LN18" s="329"/>
      <c r="LO18" s="329"/>
      <c r="LP18" s="329"/>
      <c r="LQ18" s="329"/>
      <c r="LR18" s="329"/>
      <c r="LS18" s="329"/>
      <c r="LT18" s="329"/>
      <c r="LU18" s="329"/>
      <c r="LV18" s="329"/>
      <c r="LW18" s="329"/>
      <c r="LX18" s="329"/>
      <c r="LY18" s="329"/>
      <c r="LZ18" s="329"/>
      <c r="MA18" s="329"/>
      <c r="MB18" s="329"/>
      <c r="MC18" s="329"/>
      <c r="MD18" s="329"/>
      <c r="ME18" s="329"/>
      <c r="MF18" s="329"/>
      <c r="MG18" s="329"/>
      <c r="MH18" s="329"/>
      <c r="MI18" s="329"/>
      <c r="MJ18" s="329"/>
      <c r="MK18" s="329"/>
      <c r="ML18" s="329"/>
      <c r="MM18" s="329"/>
      <c r="MN18" s="329"/>
      <c r="MO18" s="329"/>
      <c r="MP18" s="329"/>
      <c r="MQ18" s="329"/>
      <c r="MR18" s="329"/>
      <c r="MS18" s="329"/>
      <c r="MT18" s="329"/>
      <c r="MU18" s="329"/>
      <c r="MV18" s="329"/>
      <c r="MW18" s="329"/>
      <c r="MX18" s="329"/>
      <c r="MY18" s="329"/>
      <c r="MZ18" s="329"/>
      <c r="NA18" s="329"/>
      <c r="NB18" s="329"/>
      <c r="NC18" s="329"/>
      <c r="ND18" s="329"/>
      <c r="NE18" s="329"/>
      <c r="NF18" s="329"/>
      <c r="NG18" s="329"/>
      <c r="NH18" s="329"/>
      <c r="NI18" s="329"/>
      <c r="NJ18" s="329"/>
      <c r="NK18" s="329"/>
      <c r="NL18" s="329"/>
      <c r="NM18" s="329"/>
      <c r="NN18" s="329"/>
      <c r="NO18" s="329"/>
      <c r="NP18" s="329"/>
      <c r="NQ18" s="329"/>
      <c r="NR18" s="329"/>
      <c r="NS18" s="329"/>
      <c r="NT18" s="329"/>
      <c r="NU18" s="329"/>
      <c r="NV18" s="329"/>
      <c r="NW18" s="329"/>
      <c r="NX18" s="329"/>
      <c r="NY18" s="329"/>
      <c r="NZ18" s="329"/>
      <c r="OA18" s="329"/>
      <c r="OB18" s="329"/>
      <c r="OC18" s="329"/>
      <c r="OD18" s="329"/>
      <c r="OE18" s="329"/>
      <c r="OF18" s="329"/>
      <c r="OG18" s="329"/>
      <c r="OH18" s="329"/>
      <c r="OI18" s="329"/>
      <c r="OJ18" s="329"/>
      <c r="OK18" s="329"/>
      <c r="OL18" s="329"/>
    </row>
    <row r="19" spans="1:402" s="328" customFormat="1" ht="17.25" hidden="1" customHeight="1">
      <c r="A19" s="322"/>
      <c r="B19" s="303">
        <v>2008</v>
      </c>
      <c r="C19" s="478">
        <v>1457518</v>
      </c>
      <c r="D19" s="478">
        <v>224793</v>
      </c>
      <c r="E19" s="478">
        <v>160394</v>
      </c>
      <c r="F19" s="478">
        <v>4053</v>
      </c>
      <c r="G19" s="478">
        <v>647</v>
      </c>
      <c r="H19" s="478">
        <v>152697</v>
      </c>
      <c r="I19" s="479">
        <v>2000102</v>
      </c>
      <c r="J19" s="940"/>
      <c r="K19" s="940"/>
      <c r="BQ19" s="329"/>
      <c r="BR19" s="329"/>
      <c r="BS19" s="329"/>
      <c r="BT19" s="329"/>
      <c r="BU19" s="329"/>
      <c r="BV19" s="329"/>
      <c r="BW19" s="329"/>
      <c r="BX19" s="329"/>
      <c r="BY19" s="329"/>
      <c r="BZ19" s="329"/>
      <c r="CA19" s="329"/>
      <c r="CB19" s="329"/>
      <c r="CC19" s="329"/>
      <c r="CD19" s="329"/>
      <c r="CE19" s="329"/>
      <c r="CF19" s="329"/>
      <c r="CG19" s="329"/>
      <c r="CH19" s="329"/>
      <c r="CI19" s="329"/>
      <c r="CJ19" s="329"/>
      <c r="CK19" s="329"/>
      <c r="CL19" s="329"/>
      <c r="CM19" s="329"/>
      <c r="CN19" s="329"/>
      <c r="CO19" s="329"/>
      <c r="CP19" s="329"/>
      <c r="CQ19" s="329"/>
      <c r="CR19" s="329"/>
      <c r="CS19" s="329"/>
      <c r="CT19" s="329"/>
      <c r="CU19" s="329"/>
      <c r="CV19" s="329"/>
      <c r="CW19" s="329"/>
      <c r="CX19" s="329"/>
      <c r="CY19" s="329"/>
      <c r="CZ19" s="329"/>
      <c r="DA19" s="329"/>
      <c r="DB19" s="329"/>
      <c r="DC19" s="329"/>
      <c r="DD19" s="329"/>
      <c r="DE19" s="329"/>
      <c r="DF19" s="329"/>
      <c r="DG19" s="329"/>
      <c r="DH19" s="329"/>
      <c r="DI19" s="329"/>
      <c r="DJ19" s="329"/>
      <c r="DK19" s="329"/>
      <c r="DL19" s="329"/>
      <c r="DM19" s="329"/>
      <c r="DN19" s="329"/>
      <c r="DO19" s="329"/>
      <c r="DP19" s="329"/>
      <c r="DQ19" s="329"/>
      <c r="DR19" s="329"/>
      <c r="DS19" s="329"/>
      <c r="DT19" s="329"/>
      <c r="DU19" s="329"/>
      <c r="DV19" s="329"/>
      <c r="DW19" s="329"/>
      <c r="DX19" s="329"/>
      <c r="DY19" s="329"/>
      <c r="DZ19" s="329"/>
      <c r="EA19" s="329"/>
      <c r="EB19" s="329"/>
      <c r="EC19" s="329"/>
      <c r="ED19" s="329"/>
      <c r="EE19" s="329"/>
      <c r="EF19" s="329"/>
      <c r="EG19" s="329"/>
      <c r="EH19" s="329"/>
      <c r="EI19" s="329"/>
      <c r="EJ19" s="329"/>
      <c r="EK19" s="329"/>
      <c r="EL19" s="329"/>
      <c r="EM19" s="329"/>
      <c r="EN19" s="329"/>
      <c r="EO19" s="329"/>
      <c r="EP19" s="329"/>
      <c r="EQ19" s="329"/>
      <c r="ER19" s="329"/>
      <c r="ES19" s="329"/>
      <c r="ET19" s="329"/>
      <c r="EU19" s="329"/>
      <c r="EV19" s="329"/>
      <c r="EW19" s="329"/>
      <c r="EX19" s="329"/>
      <c r="EY19" s="329"/>
      <c r="EZ19" s="329"/>
      <c r="FA19" s="329"/>
      <c r="FB19" s="329"/>
      <c r="FC19" s="329"/>
      <c r="FD19" s="329"/>
      <c r="FE19" s="329"/>
      <c r="FF19" s="329"/>
      <c r="FG19" s="329"/>
      <c r="FH19" s="329"/>
      <c r="FI19" s="329"/>
      <c r="FJ19" s="329"/>
      <c r="FK19" s="329"/>
      <c r="FL19" s="329"/>
      <c r="FM19" s="329"/>
      <c r="FN19" s="329"/>
      <c r="FO19" s="329"/>
      <c r="FP19" s="329"/>
      <c r="FQ19" s="329"/>
      <c r="FR19" s="329"/>
      <c r="FS19" s="329"/>
      <c r="FT19" s="329"/>
      <c r="FU19" s="329"/>
      <c r="FV19" s="329"/>
      <c r="FW19" s="329"/>
      <c r="FX19" s="329"/>
      <c r="FY19" s="329"/>
      <c r="FZ19" s="329"/>
      <c r="GA19" s="329"/>
      <c r="GB19" s="329"/>
      <c r="GC19" s="329"/>
      <c r="GD19" s="329"/>
      <c r="GE19" s="329"/>
      <c r="GF19" s="329"/>
      <c r="GG19" s="329"/>
      <c r="GH19" s="329"/>
      <c r="GI19" s="329"/>
      <c r="GJ19" s="329"/>
      <c r="GK19" s="329"/>
      <c r="GL19" s="329"/>
      <c r="GM19" s="329"/>
      <c r="GN19" s="329"/>
      <c r="GO19" s="329"/>
      <c r="GP19" s="329"/>
      <c r="GQ19" s="329"/>
      <c r="GR19" s="329"/>
      <c r="GS19" s="329"/>
      <c r="GT19" s="329"/>
      <c r="GU19" s="329"/>
      <c r="GV19" s="329"/>
      <c r="GW19" s="329"/>
      <c r="GX19" s="329"/>
      <c r="GY19" s="329"/>
      <c r="GZ19" s="329"/>
      <c r="HA19" s="329"/>
      <c r="HB19" s="329"/>
      <c r="HC19" s="329"/>
      <c r="HD19" s="329"/>
      <c r="HE19" s="329"/>
      <c r="HF19" s="329"/>
      <c r="HG19" s="329"/>
      <c r="HH19" s="329"/>
      <c r="HI19" s="329"/>
      <c r="HJ19" s="329"/>
      <c r="HK19" s="329"/>
      <c r="HL19" s="329"/>
      <c r="HM19" s="329"/>
      <c r="HN19" s="329"/>
      <c r="HO19" s="329"/>
      <c r="HP19" s="329"/>
      <c r="HQ19" s="329"/>
      <c r="HR19" s="329"/>
      <c r="HS19" s="329"/>
      <c r="HT19" s="329"/>
      <c r="HU19" s="329"/>
      <c r="HV19" s="329"/>
      <c r="HW19" s="329"/>
      <c r="HX19" s="329"/>
      <c r="HY19" s="329"/>
      <c r="HZ19" s="329"/>
      <c r="IA19" s="329"/>
      <c r="IB19" s="329"/>
      <c r="IC19" s="329"/>
      <c r="ID19" s="329"/>
      <c r="IE19" s="329"/>
      <c r="IF19" s="329"/>
      <c r="IG19" s="329"/>
      <c r="IH19" s="329"/>
      <c r="II19" s="329"/>
      <c r="IJ19" s="329"/>
      <c r="IK19" s="329"/>
      <c r="IL19" s="329"/>
      <c r="IM19" s="329"/>
      <c r="IN19" s="329"/>
      <c r="IO19" s="329"/>
      <c r="IP19" s="329"/>
      <c r="IQ19" s="329"/>
      <c r="IR19" s="329"/>
      <c r="IS19" s="329"/>
      <c r="IT19" s="329"/>
      <c r="IU19" s="329"/>
      <c r="IV19" s="329"/>
      <c r="IW19" s="329"/>
      <c r="IX19" s="329"/>
      <c r="IY19" s="329"/>
      <c r="IZ19" s="329"/>
      <c r="JA19" s="329"/>
      <c r="JB19" s="329"/>
      <c r="JC19" s="329"/>
      <c r="JD19" s="329"/>
      <c r="JE19" s="329"/>
      <c r="JF19" s="329"/>
      <c r="JG19" s="329"/>
      <c r="JH19" s="329"/>
      <c r="JI19" s="329"/>
      <c r="JJ19" s="329"/>
      <c r="JK19" s="329"/>
      <c r="JL19" s="329"/>
      <c r="JM19" s="329"/>
      <c r="JN19" s="329"/>
      <c r="JO19" s="329"/>
      <c r="JP19" s="329"/>
      <c r="JQ19" s="329"/>
      <c r="JR19" s="329"/>
      <c r="JS19" s="329"/>
      <c r="JT19" s="329"/>
      <c r="JU19" s="329"/>
      <c r="JV19" s="329"/>
      <c r="JW19" s="329"/>
      <c r="JX19" s="329"/>
      <c r="JY19" s="329"/>
      <c r="JZ19" s="329"/>
      <c r="KA19" s="329"/>
      <c r="KB19" s="329"/>
      <c r="KC19" s="329"/>
      <c r="KD19" s="329"/>
      <c r="KE19" s="329"/>
      <c r="KF19" s="329"/>
      <c r="KG19" s="329"/>
      <c r="KH19" s="329"/>
      <c r="KI19" s="329"/>
      <c r="KJ19" s="329"/>
      <c r="KK19" s="329"/>
      <c r="KL19" s="329"/>
      <c r="KM19" s="329"/>
      <c r="KN19" s="329"/>
      <c r="KO19" s="329"/>
      <c r="KP19" s="329"/>
      <c r="KQ19" s="329"/>
      <c r="KR19" s="329"/>
      <c r="KS19" s="329"/>
      <c r="KT19" s="329"/>
      <c r="KU19" s="329"/>
      <c r="KV19" s="329"/>
      <c r="KW19" s="329"/>
      <c r="KX19" s="329"/>
      <c r="KY19" s="329"/>
      <c r="KZ19" s="329"/>
      <c r="LA19" s="329"/>
      <c r="LB19" s="329"/>
      <c r="LC19" s="329"/>
      <c r="LD19" s="329"/>
      <c r="LE19" s="329"/>
      <c r="LF19" s="329"/>
      <c r="LG19" s="329"/>
      <c r="LH19" s="329"/>
      <c r="LI19" s="329"/>
      <c r="LJ19" s="329"/>
      <c r="LK19" s="329"/>
      <c r="LL19" s="329"/>
      <c r="LM19" s="329"/>
      <c r="LN19" s="329"/>
      <c r="LO19" s="329"/>
      <c r="LP19" s="329"/>
      <c r="LQ19" s="329"/>
      <c r="LR19" s="329"/>
      <c r="LS19" s="329"/>
      <c r="LT19" s="329"/>
      <c r="LU19" s="329"/>
      <c r="LV19" s="329"/>
      <c r="LW19" s="329"/>
      <c r="LX19" s="329"/>
      <c r="LY19" s="329"/>
      <c r="LZ19" s="329"/>
      <c r="MA19" s="329"/>
      <c r="MB19" s="329"/>
      <c r="MC19" s="329"/>
      <c r="MD19" s="329"/>
      <c r="ME19" s="329"/>
      <c r="MF19" s="329"/>
      <c r="MG19" s="329"/>
      <c r="MH19" s="329"/>
      <c r="MI19" s="329"/>
      <c r="MJ19" s="329"/>
      <c r="MK19" s="329"/>
      <c r="ML19" s="329"/>
      <c r="MM19" s="329"/>
      <c r="MN19" s="329"/>
      <c r="MO19" s="329"/>
      <c r="MP19" s="329"/>
      <c r="MQ19" s="329"/>
      <c r="MR19" s="329"/>
      <c r="MS19" s="329"/>
      <c r="MT19" s="329"/>
      <c r="MU19" s="329"/>
      <c r="MV19" s="329"/>
      <c r="MW19" s="329"/>
      <c r="MX19" s="329"/>
      <c r="MY19" s="329"/>
      <c r="MZ19" s="329"/>
      <c r="NA19" s="329"/>
      <c r="NB19" s="329"/>
      <c r="NC19" s="329"/>
      <c r="ND19" s="329"/>
      <c r="NE19" s="329"/>
      <c r="NF19" s="329"/>
      <c r="NG19" s="329"/>
      <c r="NH19" s="329"/>
      <c r="NI19" s="329"/>
      <c r="NJ19" s="329"/>
      <c r="NK19" s="329"/>
      <c r="NL19" s="329"/>
      <c r="NM19" s="329"/>
      <c r="NN19" s="329"/>
      <c r="NO19" s="329"/>
      <c r="NP19" s="329"/>
      <c r="NQ19" s="329"/>
      <c r="NR19" s="329"/>
      <c r="NS19" s="329"/>
      <c r="NT19" s="329"/>
      <c r="NU19" s="329"/>
      <c r="NV19" s="329"/>
      <c r="NW19" s="329"/>
      <c r="NX19" s="329"/>
      <c r="NY19" s="329"/>
      <c r="NZ19" s="329"/>
      <c r="OA19" s="329"/>
      <c r="OB19" s="329"/>
      <c r="OC19" s="329"/>
      <c r="OD19" s="329"/>
      <c r="OE19" s="329"/>
      <c r="OF19" s="329"/>
      <c r="OG19" s="329"/>
      <c r="OH19" s="329"/>
      <c r="OI19" s="329"/>
      <c r="OJ19" s="329"/>
      <c r="OK19" s="329"/>
      <c r="OL19" s="329"/>
    </row>
    <row r="20" spans="1:402" s="328" customFormat="1" ht="17.25" hidden="1" customHeight="1">
      <c r="A20" s="322"/>
      <c r="B20" s="303">
        <v>2008</v>
      </c>
      <c r="C20" s="473">
        <v>1485107</v>
      </c>
      <c r="D20" s="473">
        <v>228665</v>
      </c>
      <c r="E20" s="473">
        <v>174880</v>
      </c>
      <c r="F20" s="473">
        <v>4746</v>
      </c>
      <c r="G20" s="473">
        <v>648</v>
      </c>
      <c r="H20" s="473">
        <v>153897</v>
      </c>
      <c r="I20" s="474">
        <v>2047942</v>
      </c>
      <c r="J20" s="940"/>
      <c r="K20" s="940"/>
      <c r="BQ20" s="329"/>
      <c r="BR20" s="329"/>
      <c r="BS20" s="329"/>
      <c r="BT20" s="329"/>
      <c r="BU20" s="329"/>
      <c r="BV20" s="329"/>
      <c r="BW20" s="329"/>
      <c r="BX20" s="329"/>
      <c r="BY20" s="329"/>
      <c r="BZ20" s="329"/>
      <c r="CA20" s="329"/>
      <c r="CB20" s="329"/>
      <c r="CC20" s="329"/>
      <c r="CD20" s="329"/>
      <c r="CE20" s="329"/>
      <c r="CF20" s="329"/>
      <c r="CG20" s="329"/>
      <c r="CH20" s="329"/>
      <c r="CI20" s="329"/>
      <c r="CJ20" s="329"/>
      <c r="CK20" s="329"/>
      <c r="CL20" s="329"/>
      <c r="CM20" s="329"/>
      <c r="CN20" s="329"/>
      <c r="CO20" s="329"/>
      <c r="CP20" s="329"/>
      <c r="CQ20" s="329"/>
      <c r="CR20" s="329"/>
      <c r="CS20" s="329"/>
      <c r="CT20" s="329"/>
      <c r="CU20" s="329"/>
      <c r="CV20" s="329"/>
      <c r="CW20" s="329"/>
      <c r="CX20" s="329"/>
      <c r="CY20" s="329"/>
      <c r="CZ20" s="329"/>
      <c r="DA20" s="329"/>
      <c r="DB20" s="329"/>
      <c r="DC20" s="329"/>
      <c r="DD20" s="329"/>
      <c r="DE20" s="329"/>
      <c r="DF20" s="329"/>
      <c r="DG20" s="329"/>
      <c r="DH20" s="329"/>
      <c r="DI20" s="329"/>
      <c r="DJ20" s="329"/>
      <c r="DK20" s="329"/>
      <c r="DL20" s="329"/>
      <c r="DM20" s="329"/>
      <c r="DN20" s="329"/>
      <c r="DO20" s="329"/>
      <c r="DP20" s="329"/>
      <c r="DQ20" s="329"/>
      <c r="DR20" s="329"/>
      <c r="DS20" s="329"/>
      <c r="DT20" s="329"/>
      <c r="DU20" s="329"/>
      <c r="DV20" s="329"/>
      <c r="DW20" s="329"/>
      <c r="DX20" s="329"/>
      <c r="DY20" s="329"/>
      <c r="DZ20" s="329"/>
      <c r="EA20" s="329"/>
      <c r="EB20" s="329"/>
      <c r="EC20" s="329"/>
      <c r="ED20" s="329"/>
      <c r="EE20" s="329"/>
      <c r="EF20" s="329"/>
      <c r="EG20" s="329"/>
      <c r="EH20" s="329"/>
      <c r="EI20" s="329"/>
      <c r="EJ20" s="329"/>
      <c r="EK20" s="329"/>
      <c r="EL20" s="329"/>
      <c r="EM20" s="329"/>
      <c r="EN20" s="329"/>
      <c r="EO20" s="329"/>
      <c r="EP20" s="329"/>
      <c r="EQ20" s="329"/>
      <c r="ER20" s="329"/>
      <c r="ES20" s="329"/>
      <c r="ET20" s="329"/>
      <c r="EU20" s="329"/>
      <c r="EV20" s="329"/>
      <c r="EW20" s="329"/>
      <c r="EX20" s="329"/>
      <c r="EY20" s="329"/>
      <c r="EZ20" s="329"/>
      <c r="FA20" s="329"/>
      <c r="FB20" s="329"/>
      <c r="FC20" s="329"/>
      <c r="FD20" s="329"/>
      <c r="FE20" s="329"/>
      <c r="FF20" s="329"/>
      <c r="FG20" s="329"/>
      <c r="FH20" s="329"/>
      <c r="FI20" s="329"/>
      <c r="FJ20" s="329"/>
      <c r="FK20" s="329"/>
      <c r="FL20" s="329"/>
      <c r="FM20" s="329"/>
      <c r="FN20" s="329"/>
      <c r="FO20" s="329"/>
      <c r="FP20" s="329"/>
      <c r="FQ20" s="329"/>
      <c r="FR20" s="329"/>
      <c r="FS20" s="329"/>
      <c r="FT20" s="329"/>
      <c r="FU20" s="329"/>
      <c r="FV20" s="329"/>
      <c r="FW20" s="329"/>
      <c r="FX20" s="329"/>
      <c r="FY20" s="329"/>
      <c r="FZ20" s="329"/>
      <c r="GA20" s="329"/>
      <c r="GB20" s="329"/>
      <c r="GC20" s="329"/>
      <c r="GD20" s="329"/>
      <c r="GE20" s="329"/>
      <c r="GF20" s="329"/>
      <c r="GG20" s="329"/>
      <c r="GH20" s="329"/>
      <c r="GI20" s="329"/>
      <c r="GJ20" s="329"/>
      <c r="GK20" s="329"/>
      <c r="GL20" s="329"/>
      <c r="GM20" s="329"/>
      <c r="GN20" s="329"/>
      <c r="GO20" s="329"/>
      <c r="GP20" s="329"/>
      <c r="GQ20" s="329"/>
      <c r="GR20" s="329"/>
      <c r="GS20" s="329"/>
      <c r="GT20" s="329"/>
      <c r="GU20" s="329"/>
      <c r="GV20" s="329"/>
      <c r="GW20" s="329"/>
      <c r="GX20" s="329"/>
      <c r="GY20" s="329"/>
      <c r="GZ20" s="329"/>
      <c r="HA20" s="329"/>
      <c r="HB20" s="329"/>
      <c r="HC20" s="329"/>
      <c r="HD20" s="329"/>
      <c r="HE20" s="329"/>
      <c r="HF20" s="329"/>
      <c r="HG20" s="329"/>
      <c r="HH20" s="329"/>
      <c r="HI20" s="329"/>
      <c r="HJ20" s="329"/>
      <c r="HK20" s="329"/>
      <c r="HL20" s="329"/>
      <c r="HM20" s="329"/>
      <c r="HN20" s="329"/>
      <c r="HO20" s="329"/>
      <c r="HP20" s="329"/>
      <c r="HQ20" s="329"/>
      <c r="HR20" s="329"/>
      <c r="HS20" s="329"/>
      <c r="HT20" s="329"/>
      <c r="HU20" s="329"/>
      <c r="HV20" s="329"/>
      <c r="HW20" s="329"/>
      <c r="HX20" s="329"/>
      <c r="HY20" s="329"/>
      <c r="HZ20" s="329"/>
      <c r="IA20" s="329"/>
      <c r="IB20" s="329"/>
      <c r="IC20" s="329"/>
      <c r="ID20" s="329"/>
      <c r="IE20" s="329"/>
      <c r="IF20" s="329"/>
      <c r="IG20" s="329"/>
      <c r="IH20" s="329"/>
      <c r="II20" s="329"/>
      <c r="IJ20" s="329"/>
      <c r="IK20" s="329"/>
      <c r="IL20" s="329"/>
      <c r="IM20" s="329"/>
      <c r="IN20" s="329"/>
      <c r="IO20" s="329"/>
      <c r="IP20" s="329"/>
      <c r="IQ20" s="329"/>
      <c r="IR20" s="329"/>
      <c r="IS20" s="329"/>
      <c r="IT20" s="329"/>
      <c r="IU20" s="329"/>
      <c r="IV20" s="329"/>
      <c r="IW20" s="329"/>
      <c r="IX20" s="329"/>
      <c r="IY20" s="329"/>
      <c r="IZ20" s="329"/>
      <c r="JA20" s="329"/>
      <c r="JB20" s="329"/>
      <c r="JC20" s="329"/>
      <c r="JD20" s="329"/>
      <c r="JE20" s="329"/>
      <c r="JF20" s="329"/>
      <c r="JG20" s="329"/>
      <c r="JH20" s="329"/>
      <c r="JI20" s="329"/>
      <c r="JJ20" s="329"/>
      <c r="JK20" s="329"/>
      <c r="JL20" s="329"/>
      <c r="JM20" s="329"/>
      <c r="JN20" s="329"/>
      <c r="JO20" s="329"/>
      <c r="JP20" s="329"/>
      <c r="JQ20" s="329"/>
      <c r="JR20" s="329"/>
      <c r="JS20" s="329"/>
      <c r="JT20" s="329"/>
      <c r="JU20" s="329"/>
      <c r="JV20" s="329"/>
      <c r="JW20" s="329"/>
      <c r="JX20" s="329"/>
      <c r="JY20" s="329"/>
      <c r="JZ20" s="329"/>
      <c r="KA20" s="329"/>
      <c r="KB20" s="329"/>
      <c r="KC20" s="329"/>
      <c r="KD20" s="329"/>
      <c r="KE20" s="329"/>
      <c r="KF20" s="329"/>
      <c r="KG20" s="329"/>
      <c r="KH20" s="329"/>
      <c r="KI20" s="329"/>
      <c r="KJ20" s="329"/>
      <c r="KK20" s="329"/>
      <c r="KL20" s="329"/>
      <c r="KM20" s="329"/>
      <c r="KN20" s="329"/>
      <c r="KO20" s="329"/>
      <c r="KP20" s="329"/>
      <c r="KQ20" s="329"/>
      <c r="KR20" s="329"/>
      <c r="KS20" s="329"/>
      <c r="KT20" s="329"/>
      <c r="KU20" s="329"/>
      <c r="KV20" s="329"/>
      <c r="KW20" s="329"/>
      <c r="KX20" s="329"/>
      <c r="KY20" s="329"/>
      <c r="KZ20" s="329"/>
      <c r="LA20" s="329"/>
      <c r="LB20" s="329"/>
      <c r="LC20" s="329"/>
      <c r="LD20" s="329"/>
      <c r="LE20" s="329"/>
      <c r="LF20" s="329"/>
      <c r="LG20" s="329"/>
      <c r="LH20" s="329"/>
      <c r="LI20" s="329"/>
      <c r="LJ20" s="329"/>
      <c r="LK20" s="329"/>
      <c r="LL20" s="329"/>
      <c r="LM20" s="329"/>
      <c r="LN20" s="329"/>
      <c r="LO20" s="329"/>
      <c r="LP20" s="329"/>
      <c r="LQ20" s="329"/>
      <c r="LR20" s="329"/>
      <c r="LS20" s="329"/>
      <c r="LT20" s="329"/>
      <c r="LU20" s="329"/>
      <c r="LV20" s="329"/>
      <c r="LW20" s="329"/>
      <c r="LX20" s="329"/>
      <c r="LY20" s="329"/>
      <c r="LZ20" s="329"/>
      <c r="MA20" s="329"/>
      <c r="MB20" s="329"/>
      <c r="MC20" s="329"/>
      <c r="MD20" s="329"/>
      <c r="ME20" s="329"/>
      <c r="MF20" s="329"/>
      <c r="MG20" s="329"/>
      <c r="MH20" s="329"/>
      <c r="MI20" s="329"/>
      <c r="MJ20" s="329"/>
      <c r="MK20" s="329"/>
      <c r="ML20" s="329"/>
      <c r="MM20" s="329"/>
      <c r="MN20" s="329"/>
      <c r="MO20" s="329"/>
      <c r="MP20" s="329"/>
      <c r="MQ20" s="329"/>
      <c r="MR20" s="329"/>
      <c r="MS20" s="329"/>
      <c r="MT20" s="329"/>
      <c r="MU20" s="329"/>
      <c r="MV20" s="329"/>
      <c r="MW20" s="329"/>
      <c r="MX20" s="329"/>
      <c r="MY20" s="329"/>
      <c r="MZ20" s="329"/>
      <c r="NA20" s="329"/>
      <c r="NB20" s="329"/>
      <c r="NC20" s="329"/>
      <c r="ND20" s="329"/>
      <c r="NE20" s="329"/>
      <c r="NF20" s="329"/>
      <c r="NG20" s="329"/>
      <c r="NH20" s="329"/>
      <c r="NI20" s="329"/>
      <c r="NJ20" s="329"/>
      <c r="NK20" s="329"/>
      <c r="NL20" s="329"/>
      <c r="NM20" s="329"/>
      <c r="NN20" s="329"/>
      <c r="NO20" s="329"/>
      <c r="NP20" s="329"/>
      <c r="NQ20" s="329"/>
      <c r="NR20" s="329"/>
      <c r="NS20" s="329"/>
      <c r="NT20" s="329"/>
      <c r="NU20" s="329"/>
      <c r="NV20" s="329"/>
      <c r="NW20" s="329"/>
      <c r="NX20" s="329"/>
      <c r="NY20" s="329"/>
      <c r="NZ20" s="329"/>
      <c r="OA20" s="329"/>
      <c r="OB20" s="329"/>
      <c r="OC20" s="329"/>
      <c r="OD20" s="329"/>
      <c r="OE20" s="329"/>
      <c r="OF20" s="329"/>
      <c r="OG20" s="329"/>
      <c r="OH20" s="329"/>
      <c r="OI20" s="329"/>
      <c r="OJ20" s="329"/>
      <c r="OK20" s="329"/>
      <c r="OL20" s="329"/>
    </row>
    <row r="21" spans="1:402" s="328" customFormat="1" ht="17.25" hidden="1" customHeight="1">
      <c r="A21" s="322"/>
      <c r="B21" s="303">
        <v>2008</v>
      </c>
      <c r="C21" s="473">
        <v>1503075</v>
      </c>
      <c r="D21" s="473">
        <v>232747</v>
      </c>
      <c r="E21" s="473">
        <v>180765</v>
      </c>
      <c r="F21" s="473">
        <v>5007</v>
      </c>
      <c r="G21" s="473">
        <v>643</v>
      </c>
      <c r="H21" s="473">
        <v>156476</v>
      </c>
      <c r="I21" s="474">
        <v>2078714</v>
      </c>
      <c r="J21" s="940"/>
      <c r="K21" s="940"/>
      <c r="BQ21" s="329"/>
      <c r="BR21" s="329"/>
      <c r="BS21" s="329"/>
      <c r="BT21" s="329"/>
      <c r="BU21" s="329"/>
      <c r="BV21" s="329"/>
      <c r="BW21" s="329"/>
      <c r="BX21" s="329"/>
      <c r="BY21" s="329"/>
      <c r="BZ21" s="329"/>
      <c r="CA21" s="329"/>
      <c r="CB21" s="329"/>
      <c r="CC21" s="329"/>
      <c r="CD21" s="329"/>
      <c r="CE21" s="329"/>
      <c r="CF21" s="329"/>
      <c r="CG21" s="329"/>
      <c r="CH21" s="329"/>
      <c r="CI21" s="329"/>
      <c r="CJ21" s="329"/>
      <c r="CK21" s="329"/>
      <c r="CL21" s="329"/>
      <c r="CM21" s="329"/>
      <c r="CN21" s="329"/>
      <c r="CO21" s="329"/>
      <c r="CP21" s="329"/>
      <c r="CQ21" s="329"/>
      <c r="CR21" s="329"/>
      <c r="CS21" s="329"/>
      <c r="CT21" s="329"/>
      <c r="CU21" s="329"/>
      <c r="CV21" s="329"/>
      <c r="CW21" s="329"/>
      <c r="CX21" s="329"/>
      <c r="CY21" s="329"/>
      <c r="CZ21" s="329"/>
      <c r="DA21" s="329"/>
      <c r="DB21" s="329"/>
      <c r="DC21" s="329"/>
      <c r="DD21" s="329"/>
      <c r="DE21" s="329"/>
      <c r="DF21" s="329"/>
      <c r="DG21" s="329"/>
      <c r="DH21" s="329"/>
      <c r="DI21" s="329"/>
      <c r="DJ21" s="329"/>
      <c r="DK21" s="329"/>
      <c r="DL21" s="329"/>
      <c r="DM21" s="329"/>
      <c r="DN21" s="329"/>
      <c r="DO21" s="329"/>
      <c r="DP21" s="329"/>
      <c r="DQ21" s="329"/>
      <c r="DR21" s="329"/>
      <c r="DS21" s="329"/>
      <c r="DT21" s="329"/>
      <c r="DU21" s="329"/>
      <c r="DV21" s="329"/>
      <c r="DW21" s="329"/>
      <c r="DX21" s="329"/>
      <c r="DY21" s="329"/>
      <c r="DZ21" s="329"/>
      <c r="EA21" s="329"/>
      <c r="EB21" s="329"/>
      <c r="EC21" s="329"/>
      <c r="ED21" s="329"/>
      <c r="EE21" s="329"/>
      <c r="EF21" s="329"/>
      <c r="EG21" s="329"/>
      <c r="EH21" s="329"/>
      <c r="EI21" s="329"/>
      <c r="EJ21" s="329"/>
      <c r="EK21" s="329"/>
      <c r="EL21" s="329"/>
      <c r="EM21" s="329"/>
      <c r="EN21" s="329"/>
      <c r="EO21" s="329"/>
      <c r="EP21" s="329"/>
      <c r="EQ21" s="329"/>
      <c r="ER21" s="329"/>
      <c r="ES21" s="329"/>
      <c r="ET21" s="329"/>
      <c r="EU21" s="329"/>
      <c r="EV21" s="329"/>
      <c r="EW21" s="329"/>
      <c r="EX21" s="329"/>
      <c r="EY21" s="329"/>
      <c r="EZ21" s="329"/>
      <c r="FA21" s="329"/>
      <c r="FB21" s="329"/>
      <c r="FC21" s="329"/>
      <c r="FD21" s="329"/>
      <c r="FE21" s="329"/>
      <c r="FF21" s="329"/>
      <c r="FG21" s="329"/>
      <c r="FH21" s="329"/>
      <c r="FI21" s="329"/>
      <c r="FJ21" s="329"/>
      <c r="FK21" s="329"/>
      <c r="FL21" s="329"/>
      <c r="FM21" s="329"/>
      <c r="FN21" s="329"/>
      <c r="FO21" s="329"/>
      <c r="FP21" s="329"/>
      <c r="FQ21" s="329"/>
      <c r="FR21" s="329"/>
      <c r="FS21" s="329"/>
      <c r="FT21" s="329"/>
      <c r="FU21" s="329"/>
      <c r="FV21" s="329"/>
      <c r="FW21" s="329"/>
      <c r="FX21" s="329"/>
      <c r="FY21" s="329"/>
      <c r="FZ21" s="329"/>
      <c r="GA21" s="329"/>
      <c r="GB21" s="329"/>
      <c r="GC21" s="329"/>
      <c r="GD21" s="329"/>
      <c r="GE21" s="329"/>
      <c r="GF21" s="329"/>
      <c r="GG21" s="329"/>
      <c r="GH21" s="329"/>
      <c r="GI21" s="329"/>
      <c r="GJ21" s="329"/>
      <c r="GK21" s="329"/>
      <c r="GL21" s="329"/>
      <c r="GM21" s="329"/>
      <c r="GN21" s="329"/>
      <c r="GO21" s="329"/>
      <c r="GP21" s="329"/>
      <c r="GQ21" s="329"/>
      <c r="GR21" s="329"/>
      <c r="GS21" s="329"/>
      <c r="GT21" s="329"/>
      <c r="GU21" s="329"/>
      <c r="GV21" s="329"/>
      <c r="GW21" s="329"/>
      <c r="GX21" s="329"/>
      <c r="GY21" s="329"/>
      <c r="GZ21" s="329"/>
      <c r="HA21" s="329"/>
      <c r="HB21" s="329"/>
      <c r="HC21" s="329"/>
      <c r="HD21" s="329"/>
      <c r="HE21" s="329"/>
      <c r="HF21" s="329"/>
      <c r="HG21" s="329"/>
      <c r="HH21" s="329"/>
      <c r="HI21" s="329"/>
      <c r="HJ21" s="329"/>
      <c r="HK21" s="329"/>
      <c r="HL21" s="329"/>
      <c r="HM21" s="329"/>
      <c r="HN21" s="329"/>
      <c r="HO21" s="329"/>
      <c r="HP21" s="329"/>
      <c r="HQ21" s="329"/>
      <c r="HR21" s="329"/>
      <c r="HS21" s="329"/>
      <c r="HT21" s="329"/>
      <c r="HU21" s="329"/>
      <c r="HV21" s="329"/>
      <c r="HW21" s="329"/>
      <c r="HX21" s="329"/>
      <c r="HY21" s="329"/>
      <c r="HZ21" s="329"/>
      <c r="IA21" s="329"/>
      <c r="IB21" s="329"/>
      <c r="IC21" s="329"/>
      <c r="ID21" s="329"/>
      <c r="IE21" s="329"/>
      <c r="IF21" s="329"/>
      <c r="IG21" s="329"/>
      <c r="IH21" s="329"/>
      <c r="II21" s="329"/>
      <c r="IJ21" s="329"/>
      <c r="IK21" s="329"/>
      <c r="IL21" s="329"/>
      <c r="IM21" s="329"/>
      <c r="IN21" s="329"/>
      <c r="IO21" s="329"/>
      <c r="IP21" s="329"/>
      <c r="IQ21" s="329"/>
      <c r="IR21" s="329"/>
      <c r="IS21" s="329"/>
      <c r="IT21" s="329"/>
      <c r="IU21" s="329"/>
      <c r="IV21" s="329"/>
      <c r="IW21" s="329"/>
      <c r="IX21" s="329"/>
      <c r="IY21" s="329"/>
      <c r="IZ21" s="329"/>
      <c r="JA21" s="329"/>
      <c r="JB21" s="329"/>
      <c r="JC21" s="329"/>
      <c r="JD21" s="329"/>
      <c r="JE21" s="329"/>
      <c r="JF21" s="329"/>
      <c r="JG21" s="329"/>
      <c r="JH21" s="329"/>
      <c r="JI21" s="329"/>
      <c r="JJ21" s="329"/>
      <c r="JK21" s="329"/>
      <c r="JL21" s="329"/>
      <c r="JM21" s="329"/>
      <c r="JN21" s="329"/>
      <c r="JO21" s="329"/>
      <c r="JP21" s="329"/>
      <c r="JQ21" s="329"/>
      <c r="JR21" s="329"/>
      <c r="JS21" s="329"/>
      <c r="JT21" s="329"/>
      <c r="JU21" s="329"/>
      <c r="JV21" s="329"/>
      <c r="JW21" s="329"/>
      <c r="JX21" s="329"/>
      <c r="JY21" s="329"/>
      <c r="JZ21" s="329"/>
      <c r="KA21" s="329"/>
      <c r="KB21" s="329"/>
      <c r="KC21" s="329"/>
      <c r="KD21" s="329"/>
      <c r="KE21" s="329"/>
      <c r="KF21" s="329"/>
      <c r="KG21" s="329"/>
      <c r="KH21" s="329"/>
      <c r="KI21" s="329"/>
      <c r="KJ21" s="329"/>
      <c r="KK21" s="329"/>
      <c r="KL21" s="329"/>
      <c r="KM21" s="329"/>
      <c r="KN21" s="329"/>
      <c r="KO21" s="329"/>
      <c r="KP21" s="329"/>
      <c r="KQ21" s="329"/>
      <c r="KR21" s="329"/>
      <c r="KS21" s="329"/>
      <c r="KT21" s="329"/>
      <c r="KU21" s="329"/>
      <c r="KV21" s="329"/>
      <c r="KW21" s="329"/>
      <c r="KX21" s="329"/>
      <c r="KY21" s="329"/>
      <c r="KZ21" s="329"/>
      <c r="LA21" s="329"/>
      <c r="LB21" s="329"/>
      <c r="LC21" s="329"/>
      <c r="LD21" s="329"/>
      <c r="LE21" s="329"/>
      <c r="LF21" s="329"/>
      <c r="LG21" s="329"/>
      <c r="LH21" s="329"/>
      <c r="LI21" s="329"/>
      <c r="LJ21" s="329"/>
      <c r="LK21" s="329"/>
      <c r="LL21" s="329"/>
      <c r="LM21" s="329"/>
      <c r="LN21" s="329"/>
      <c r="LO21" s="329"/>
      <c r="LP21" s="329"/>
      <c r="LQ21" s="329"/>
      <c r="LR21" s="329"/>
      <c r="LS21" s="329"/>
      <c r="LT21" s="329"/>
      <c r="LU21" s="329"/>
      <c r="LV21" s="329"/>
      <c r="LW21" s="329"/>
      <c r="LX21" s="329"/>
      <c r="LY21" s="329"/>
      <c r="LZ21" s="329"/>
      <c r="MA21" s="329"/>
      <c r="MB21" s="329"/>
      <c r="MC21" s="329"/>
      <c r="MD21" s="329"/>
      <c r="ME21" s="329"/>
      <c r="MF21" s="329"/>
      <c r="MG21" s="329"/>
      <c r="MH21" s="329"/>
      <c r="MI21" s="329"/>
      <c r="MJ21" s="329"/>
      <c r="MK21" s="329"/>
      <c r="ML21" s="329"/>
      <c r="MM21" s="329"/>
      <c r="MN21" s="329"/>
      <c r="MO21" s="329"/>
      <c r="MP21" s="329"/>
      <c r="MQ21" s="329"/>
      <c r="MR21" s="329"/>
      <c r="MS21" s="329"/>
      <c r="MT21" s="329"/>
      <c r="MU21" s="329"/>
      <c r="MV21" s="329"/>
      <c r="MW21" s="329"/>
      <c r="MX21" s="329"/>
      <c r="MY21" s="329"/>
      <c r="MZ21" s="329"/>
      <c r="NA21" s="329"/>
      <c r="NB21" s="329"/>
      <c r="NC21" s="329"/>
      <c r="ND21" s="329"/>
      <c r="NE21" s="329"/>
      <c r="NF21" s="329"/>
      <c r="NG21" s="329"/>
      <c r="NH21" s="329"/>
      <c r="NI21" s="329"/>
      <c r="NJ21" s="329"/>
      <c r="NK21" s="329"/>
      <c r="NL21" s="329"/>
      <c r="NM21" s="329"/>
      <c r="NN21" s="329"/>
      <c r="NO21" s="329"/>
      <c r="NP21" s="329"/>
      <c r="NQ21" s="329"/>
      <c r="NR21" s="329"/>
      <c r="NS21" s="329"/>
      <c r="NT21" s="329"/>
      <c r="NU21" s="329"/>
      <c r="NV21" s="329"/>
      <c r="NW21" s="329"/>
      <c r="NX21" s="329"/>
      <c r="NY21" s="329"/>
      <c r="NZ21" s="329"/>
      <c r="OA21" s="329"/>
      <c r="OB21" s="329"/>
      <c r="OC21" s="329"/>
      <c r="OD21" s="329"/>
      <c r="OE21" s="329"/>
      <c r="OF21" s="329"/>
      <c r="OG21" s="329"/>
      <c r="OH21" s="329"/>
      <c r="OI21" s="329"/>
      <c r="OJ21" s="329"/>
      <c r="OK21" s="329"/>
      <c r="OL21" s="329"/>
    </row>
    <row r="22" spans="1:402" s="322" customFormat="1" ht="17.25" hidden="1" customHeight="1">
      <c r="B22" s="303">
        <v>2008</v>
      </c>
      <c r="C22" s="473">
        <v>1521239</v>
      </c>
      <c r="D22" s="473">
        <v>235501</v>
      </c>
      <c r="E22" s="473">
        <v>187940</v>
      </c>
      <c r="F22" s="473">
        <v>5142</v>
      </c>
      <c r="G22" s="473">
        <v>651</v>
      </c>
      <c r="H22" s="473">
        <v>159355</v>
      </c>
      <c r="I22" s="474">
        <v>2109828</v>
      </c>
      <c r="J22" s="943"/>
      <c r="K22" s="943"/>
      <c r="BQ22" s="325"/>
      <c r="BR22" s="325"/>
      <c r="BS22" s="325"/>
      <c r="BT22" s="325"/>
      <c r="BU22" s="325"/>
      <c r="BV22" s="325"/>
      <c r="BW22" s="325"/>
      <c r="BX22" s="325"/>
      <c r="BY22" s="325"/>
      <c r="BZ22" s="325"/>
      <c r="CA22" s="325"/>
      <c r="CB22" s="325"/>
      <c r="CC22" s="325"/>
      <c r="CD22" s="325"/>
      <c r="CE22" s="325"/>
      <c r="CF22" s="325"/>
      <c r="CG22" s="325"/>
      <c r="CH22" s="325"/>
      <c r="CI22" s="325"/>
      <c r="CJ22" s="325"/>
      <c r="CK22" s="325"/>
      <c r="CL22" s="325"/>
      <c r="CM22" s="325"/>
      <c r="CN22" s="325"/>
      <c r="CO22" s="325"/>
      <c r="CP22" s="325"/>
      <c r="CQ22" s="325"/>
      <c r="CR22" s="325"/>
      <c r="CS22" s="325"/>
      <c r="CT22" s="325"/>
      <c r="CU22" s="325"/>
      <c r="CV22" s="325"/>
      <c r="CW22" s="325"/>
      <c r="CX22" s="325"/>
      <c r="CY22" s="325"/>
      <c r="CZ22" s="325"/>
      <c r="DA22" s="325"/>
      <c r="DB22" s="325"/>
      <c r="DC22" s="325"/>
      <c r="DD22" s="325"/>
      <c r="DE22" s="325"/>
      <c r="DF22" s="325"/>
      <c r="DG22" s="325"/>
      <c r="DH22" s="325"/>
      <c r="DI22" s="325"/>
      <c r="DJ22" s="325"/>
      <c r="DK22" s="325"/>
      <c r="DL22" s="325"/>
      <c r="DM22" s="325"/>
      <c r="DN22" s="325"/>
      <c r="DO22" s="325"/>
      <c r="DP22" s="325"/>
      <c r="DQ22" s="325"/>
      <c r="DR22" s="325"/>
      <c r="DS22" s="325"/>
      <c r="DT22" s="325"/>
      <c r="DU22" s="325"/>
      <c r="DV22" s="325"/>
      <c r="DW22" s="325"/>
      <c r="DX22" s="325"/>
      <c r="DY22" s="325"/>
      <c r="DZ22" s="325"/>
      <c r="EA22" s="325"/>
      <c r="EB22" s="325"/>
      <c r="EC22" s="325"/>
      <c r="ED22" s="325"/>
      <c r="EE22" s="325"/>
      <c r="EF22" s="325"/>
      <c r="EG22" s="325"/>
      <c r="EH22" s="325"/>
      <c r="EI22" s="325"/>
      <c r="EJ22" s="325"/>
      <c r="EK22" s="325"/>
      <c r="EL22" s="325"/>
      <c r="EM22" s="325"/>
      <c r="EN22" s="325"/>
      <c r="EO22" s="325"/>
      <c r="EP22" s="325"/>
      <c r="EQ22" s="325"/>
      <c r="ER22" s="325"/>
      <c r="ES22" s="325"/>
      <c r="ET22" s="325"/>
      <c r="EU22" s="325"/>
      <c r="EV22" s="325"/>
      <c r="EW22" s="325"/>
      <c r="EX22" s="325"/>
      <c r="EY22" s="325"/>
      <c r="EZ22" s="325"/>
      <c r="FA22" s="325"/>
      <c r="FB22" s="325"/>
      <c r="FC22" s="325"/>
      <c r="FD22" s="325"/>
      <c r="FE22" s="325"/>
      <c r="FF22" s="325"/>
      <c r="FG22" s="325"/>
      <c r="FH22" s="325"/>
      <c r="FI22" s="325"/>
      <c r="FJ22" s="325"/>
      <c r="FK22" s="325"/>
      <c r="FL22" s="325"/>
      <c r="FM22" s="325"/>
      <c r="FN22" s="325"/>
      <c r="FO22" s="325"/>
      <c r="FP22" s="325"/>
      <c r="FQ22" s="325"/>
      <c r="FR22" s="325"/>
      <c r="FS22" s="325"/>
      <c r="FT22" s="325"/>
      <c r="FU22" s="325"/>
      <c r="FV22" s="325"/>
      <c r="FW22" s="325"/>
      <c r="FX22" s="325"/>
      <c r="FY22" s="325"/>
      <c r="FZ22" s="325"/>
      <c r="GA22" s="325"/>
      <c r="GB22" s="325"/>
      <c r="GC22" s="325"/>
      <c r="GD22" s="325"/>
      <c r="GE22" s="325"/>
      <c r="GF22" s="325"/>
      <c r="GG22" s="325"/>
      <c r="GH22" s="325"/>
      <c r="GI22" s="325"/>
      <c r="GJ22" s="325"/>
      <c r="GK22" s="325"/>
      <c r="GL22" s="325"/>
      <c r="GM22" s="325"/>
      <c r="GN22" s="325"/>
      <c r="GO22" s="325"/>
      <c r="GP22" s="325"/>
      <c r="GQ22" s="325"/>
      <c r="GR22" s="325"/>
      <c r="GS22" s="325"/>
      <c r="GT22" s="325"/>
      <c r="GU22" s="325"/>
      <c r="GV22" s="325"/>
      <c r="GW22" s="325"/>
      <c r="GX22" s="325"/>
      <c r="GY22" s="325"/>
      <c r="GZ22" s="325"/>
      <c r="HA22" s="325"/>
      <c r="HB22" s="325"/>
      <c r="HC22" s="325"/>
      <c r="HD22" s="325"/>
      <c r="HE22" s="325"/>
      <c r="HF22" s="325"/>
      <c r="HG22" s="325"/>
      <c r="HH22" s="325"/>
      <c r="HI22" s="325"/>
      <c r="HJ22" s="325"/>
      <c r="HK22" s="325"/>
      <c r="HL22" s="325"/>
      <c r="HM22" s="325"/>
      <c r="HN22" s="325"/>
      <c r="HO22" s="325"/>
      <c r="HP22" s="325"/>
      <c r="HQ22" s="325"/>
      <c r="HR22" s="325"/>
      <c r="HS22" s="325"/>
      <c r="HT22" s="325"/>
      <c r="HU22" s="325"/>
      <c r="HV22" s="325"/>
      <c r="HW22" s="325"/>
      <c r="HX22" s="325"/>
      <c r="HY22" s="325"/>
      <c r="HZ22" s="325"/>
      <c r="IA22" s="325"/>
      <c r="IB22" s="325"/>
      <c r="IC22" s="325"/>
      <c r="ID22" s="325"/>
      <c r="IE22" s="325"/>
      <c r="IF22" s="325"/>
      <c r="IG22" s="325"/>
      <c r="IH22" s="325"/>
      <c r="II22" s="325"/>
      <c r="IJ22" s="325"/>
      <c r="IK22" s="325"/>
      <c r="IL22" s="325"/>
      <c r="IM22" s="325"/>
      <c r="IN22" s="325"/>
      <c r="IO22" s="325"/>
      <c r="IP22" s="325"/>
      <c r="IQ22" s="325"/>
      <c r="IR22" s="325"/>
      <c r="IS22" s="325"/>
      <c r="IT22" s="325"/>
      <c r="IU22" s="325"/>
      <c r="IV22" s="325"/>
      <c r="IW22" s="325"/>
      <c r="IX22" s="325"/>
      <c r="IY22" s="325"/>
      <c r="IZ22" s="325"/>
      <c r="JA22" s="325"/>
      <c r="JB22" s="325"/>
      <c r="JC22" s="325"/>
      <c r="JD22" s="325"/>
      <c r="JE22" s="325"/>
      <c r="JF22" s="325"/>
      <c r="JG22" s="325"/>
      <c r="JH22" s="325"/>
      <c r="JI22" s="325"/>
      <c r="JJ22" s="325"/>
      <c r="JK22" s="325"/>
      <c r="JL22" s="325"/>
      <c r="JM22" s="325"/>
      <c r="JN22" s="325"/>
      <c r="JO22" s="325"/>
      <c r="JP22" s="325"/>
      <c r="JQ22" s="325"/>
      <c r="JR22" s="325"/>
      <c r="JS22" s="325"/>
      <c r="JT22" s="325"/>
      <c r="JU22" s="325"/>
      <c r="JV22" s="325"/>
      <c r="JW22" s="325"/>
      <c r="JX22" s="325"/>
      <c r="JY22" s="325"/>
      <c r="JZ22" s="325"/>
      <c r="KA22" s="325"/>
      <c r="KB22" s="325"/>
      <c r="KC22" s="325"/>
      <c r="KD22" s="325"/>
      <c r="KE22" s="325"/>
      <c r="KF22" s="325"/>
      <c r="KG22" s="325"/>
      <c r="KH22" s="325"/>
      <c r="KI22" s="325"/>
      <c r="KJ22" s="325"/>
      <c r="KK22" s="325"/>
      <c r="KL22" s="325"/>
      <c r="KM22" s="325"/>
      <c r="KN22" s="325"/>
      <c r="KO22" s="325"/>
      <c r="KP22" s="325"/>
      <c r="KQ22" s="325"/>
      <c r="KR22" s="325"/>
      <c r="KS22" s="325"/>
      <c r="KT22" s="325"/>
      <c r="KU22" s="325"/>
      <c r="KV22" s="325"/>
      <c r="KW22" s="325"/>
      <c r="KX22" s="325"/>
      <c r="KY22" s="325"/>
      <c r="KZ22" s="325"/>
      <c r="LA22" s="325"/>
      <c r="LB22" s="325"/>
      <c r="LC22" s="325"/>
      <c r="LD22" s="325"/>
      <c r="LE22" s="325"/>
      <c r="LF22" s="325"/>
      <c r="LG22" s="325"/>
      <c r="LH22" s="325"/>
      <c r="LI22" s="325"/>
      <c r="LJ22" s="325"/>
      <c r="LK22" s="325"/>
      <c r="LL22" s="325"/>
      <c r="LM22" s="325"/>
      <c r="LN22" s="325"/>
      <c r="LO22" s="325"/>
      <c r="LP22" s="325"/>
      <c r="LQ22" s="325"/>
      <c r="LR22" s="325"/>
      <c r="LS22" s="325"/>
      <c r="LT22" s="325"/>
      <c r="LU22" s="325"/>
      <c r="LV22" s="325"/>
      <c r="LW22" s="325"/>
      <c r="LX22" s="325"/>
      <c r="LY22" s="325"/>
      <c r="LZ22" s="325"/>
      <c r="MA22" s="325"/>
      <c r="MB22" s="325"/>
      <c r="MC22" s="325"/>
      <c r="MD22" s="325"/>
      <c r="ME22" s="325"/>
      <c r="MF22" s="325"/>
      <c r="MG22" s="325"/>
      <c r="MH22" s="325"/>
      <c r="MI22" s="325"/>
      <c r="MJ22" s="325"/>
      <c r="MK22" s="325"/>
      <c r="ML22" s="325"/>
      <c r="MM22" s="325"/>
      <c r="MN22" s="325"/>
      <c r="MO22" s="325"/>
      <c r="MP22" s="325"/>
      <c r="MQ22" s="325"/>
      <c r="MR22" s="325"/>
      <c r="MS22" s="325"/>
      <c r="MT22" s="325"/>
      <c r="MU22" s="325"/>
      <c r="MV22" s="325"/>
      <c r="MW22" s="325"/>
      <c r="MX22" s="325"/>
      <c r="MY22" s="325"/>
      <c r="MZ22" s="325"/>
      <c r="NA22" s="325"/>
      <c r="NB22" s="325"/>
      <c r="NC22" s="325"/>
      <c r="ND22" s="325"/>
      <c r="NE22" s="325"/>
      <c r="NF22" s="325"/>
      <c r="NG22" s="325"/>
      <c r="NH22" s="325"/>
      <c r="NI22" s="325"/>
      <c r="NJ22" s="325"/>
      <c r="NK22" s="325"/>
      <c r="NL22" s="325"/>
      <c r="NM22" s="325"/>
      <c r="NN22" s="325"/>
      <c r="NO22" s="325"/>
      <c r="NP22" s="325"/>
      <c r="NQ22" s="325"/>
      <c r="NR22" s="325"/>
      <c r="NS22" s="325"/>
      <c r="NT22" s="325"/>
      <c r="NU22" s="325"/>
      <c r="NV22" s="325"/>
      <c r="NW22" s="325"/>
      <c r="NX22" s="325"/>
      <c r="NY22" s="325"/>
      <c r="NZ22" s="325"/>
      <c r="OA22" s="325"/>
      <c r="OB22" s="325"/>
      <c r="OC22" s="325"/>
      <c r="OD22" s="325"/>
      <c r="OE22" s="325"/>
      <c r="OF22" s="325"/>
      <c r="OG22" s="325"/>
      <c r="OH22" s="325"/>
      <c r="OI22" s="325"/>
      <c r="OJ22" s="325"/>
      <c r="OK22" s="325"/>
      <c r="OL22" s="325"/>
    </row>
    <row r="23" spans="1:402" s="328" customFormat="1" ht="17.25" hidden="1" customHeight="1">
      <c r="A23" s="322"/>
      <c r="B23" s="303">
        <v>2008</v>
      </c>
      <c r="C23" s="473">
        <v>1542888</v>
      </c>
      <c r="D23" s="473">
        <v>237063</v>
      </c>
      <c r="E23" s="473">
        <v>195130</v>
      </c>
      <c r="F23" s="473">
        <v>5419</v>
      </c>
      <c r="G23" s="473">
        <v>658</v>
      </c>
      <c r="H23" s="473">
        <v>162465</v>
      </c>
      <c r="I23" s="474">
        <v>2143623</v>
      </c>
      <c r="J23" s="940"/>
      <c r="K23" s="940"/>
      <c r="BQ23" s="329"/>
      <c r="BR23" s="329"/>
      <c r="BS23" s="329"/>
      <c r="BT23" s="329"/>
      <c r="BU23" s="329"/>
      <c r="BV23" s="329"/>
      <c r="BW23" s="329"/>
      <c r="BX23" s="329"/>
      <c r="BY23" s="329"/>
      <c r="BZ23" s="329"/>
      <c r="CA23" s="329"/>
      <c r="CB23" s="329"/>
      <c r="CC23" s="329"/>
      <c r="CD23" s="329"/>
      <c r="CE23" s="329"/>
      <c r="CF23" s="329"/>
      <c r="CG23" s="329"/>
      <c r="CH23" s="329"/>
      <c r="CI23" s="329"/>
      <c r="CJ23" s="329"/>
      <c r="CK23" s="329"/>
      <c r="CL23" s="329"/>
      <c r="CM23" s="329"/>
      <c r="CN23" s="329"/>
      <c r="CO23" s="329"/>
      <c r="CP23" s="329"/>
      <c r="CQ23" s="329"/>
      <c r="CR23" s="329"/>
      <c r="CS23" s="329"/>
      <c r="CT23" s="329"/>
      <c r="CU23" s="329"/>
      <c r="CV23" s="329"/>
      <c r="CW23" s="329"/>
      <c r="CX23" s="329"/>
      <c r="CY23" s="329"/>
      <c r="CZ23" s="329"/>
      <c r="DA23" s="329"/>
      <c r="DB23" s="329"/>
      <c r="DC23" s="329"/>
      <c r="DD23" s="329"/>
      <c r="DE23" s="329"/>
      <c r="DF23" s="329"/>
      <c r="DG23" s="329"/>
      <c r="DH23" s="329"/>
      <c r="DI23" s="329"/>
      <c r="DJ23" s="329"/>
      <c r="DK23" s="329"/>
      <c r="DL23" s="329"/>
      <c r="DM23" s="329"/>
      <c r="DN23" s="329"/>
      <c r="DO23" s="329"/>
      <c r="DP23" s="329"/>
      <c r="DQ23" s="329"/>
      <c r="DR23" s="329"/>
      <c r="DS23" s="329"/>
      <c r="DT23" s="329"/>
      <c r="DU23" s="329"/>
      <c r="DV23" s="329"/>
      <c r="DW23" s="329"/>
      <c r="DX23" s="329"/>
      <c r="DY23" s="329"/>
      <c r="DZ23" s="329"/>
      <c r="EA23" s="329"/>
      <c r="EB23" s="329"/>
      <c r="EC23" s="329"/>
      <c r="ED23" s="329"/>
      <c r="EE23" s="329"/>
      <c r="EF23" s="329"/>
      <c r="EG23" s="329"/>
      <c r="EH23" s="329"/>
      <c r="EI23" s="329"/>
      <c r="EJ23" s="329"/>
      <c r="EK23" s="329"/>
      <c r="EL23" s="329"/>
      <c r="EM23" s="329"/>
      <c r="EN23" s="329"/>
      <c r="EO23" s="329"/>
      <c r="EP23" s="329"/>
      <c r="EQ23" s="329"/>
      <c r="ER23" s="329"/>
      <c r="ES23" s="329"/>
      <c r="ET23" s="329"/>
      <c r="EU23" s="329"/>
      <c r="EV23" s="329"/>
      <c r="EW23" s="329"/>
      <c r="EX23" s="329"/>
      <c r="EY23" s="329"/>
      <c r="EZ23" s="329"/>
      <c r="FA23" s="329"/>
      <c r="FB23" s="329"/>
      <c r="FC23" s="329"/>
      <c r="FD23" s="329"/>
      <c r="FE23" s="329"/>
      <c r="FF23" s="329"/>
      <c r="FG23" s="329"/>
      <c r="FH23" s="329"/>
      <c r="FI23" s="329"/>
      <c r="FJ23" s="329"/>
      <c r="FK23" s="329"/>
      <c r="FL23" s="329"/>
      <c r="FM23" s="329"/>
      <c r="FN23" s="329"/>
      <c r="FO23" s="329"/>
      <c r="FP23" s="329"/>
      <c r="FQ23" s="329"/>
      <c r="FR23" s="329"/>
      <c r="FS23" s="329"/>
      <c r="FT23" s="329"/>
      <c r="FU23" s="329"/>
      <c r="FV23" s="329"/>
      <c r="FW23" s="329"/>
      <c r="FX23" s="329"/>
      <c r="FY23" s="329"/>
      <c r="FZ23" s="329"/>
      <c r="GA23" s="329"/>
      <c r="GB23" s="329"/>
      <c r="GC23" s="329"/>
      <c r="GD23" s="329"/>
      <c r="GE23" s="329"/>
      <c r="GF23" s="329"/>
      <c r="GG23" s="329"/>
      <c r="GH23" s="329"/>
      <c r="GI23" s="329"/>
      <c r="GJ23" s="329"/>
      <c r="GK23" s="329"/>
      <c r="GL23" s="329"/>
      <c r="GM23" s="329"/>
      <c r="GN23" s="329"/>
      <c r="GO23" s="329"/>
      <c r="GP23" s="329"/>
      <c r="GQ23" s="329"/>
      <c r="GR23" s="329"/>
      <c r="GS23" s="329"/>
      <c r="GT23" s="329"/>
      <c r="GU23" s="329"/>
      <c r="GV23" s="329"/>
      <c r="GW23" s="329"/>
      <c r="GX23" s="329"/>
      <c r="GY23" s="329"/>
      <c r="GZ23" s="329"/>
      <c r="HA23" s="329"/>
      <c r="HB23" s="329"/>
      <c r="HC23" s="329"/>
      <c r="HD23" s="329"/>
      <c r="HE23" s="329"/>
      <c r="HF23" s="329"/>
      <c r="HG23" s="329"/>
      <c r="HH23" s="329"/>
      <c r="HI23" s="329"/>
      <c r="HJ23" s="329"/>
      <c r="HK23" s="329"/>
      <c r="HL23" s="329"/>
      <c r="HM23" s="329"/>
      <c r="HN23" s="329"/>
      <c r="HO23" s="329"/>
      <c r="HP23" s="329"/>
      <c r="HQ23" s="329"/>
      <c r="HR23" s="329"/>
      <c r="HS23" s="329"/>
      <c r="HT23" s="329"/>
      <c r="HU23" s="329"/>
      <c r="HV23" s="329"/>
      <c r="HW23" s="329"/>
      <c r="HX23" s="329"/>
      <c r="HY23" s="329"/>
      <c r="HZ23" s="329"/>
      <c r="IA23" s="329"/>
      <c r="IB23" s="329"/>
      <c r="IC23" s="329"/>
      <c r="ID23" s="329"/>
      <c r="IE23" s="329"/>
      <c r="IF23" s="329"/>
      <c r="IG23" s="329"/>
      <c r="IH23" s="329"/>
      <c r="II23" s="329"/>
      <c r="IJ23" s="329"/>
      <c r="IK23" s="329"/>
      <c r="IL23" s="329"/>
      <c r="IM23" s="329"/>
      <c r="IN23" s="329"/>
      <c r="IO23" s="329"/>
      <c r="IP23" s="329"/>
      <c r="IQ23" s="329"/>
      <c r="IR23" s="329"/>
      <c r="IS23" s="329"/>
      <c r="IT23" s="329"/>
      <c r="IU23" s="329"/>
      <c r="IV23" s="329"/>
      <c r="IW23" s="329"/>
      <c r="IX23" s="329"/>
      <c r="IY23" s="329"/>
      <c r="IZ23" s="329"/>
      <c r="JA23" s="329"/>
      <c r="JB23" s="329"/>
      <c r="JC23" s="329"/>
      <c r="JD23" s="329"/>
      <c r="JE23" s="329"/>
      <c r="JF23" s="329"/>
      <c r="JG23" s="329"/>
      <c r="JH23" s="329"/>
      <c r="JI23" s="329"/>
      <c r="JJ23" s="329"/>
      <c r="JK23" s="329"/>
      <c r="JL23" s="329"/>
      <c r="JM23" s="329"/>
      <c r="JN23" s="329"/>
      <c r="JO23" s="329"/>
      <c r="JP23" s="329"/>
      <c r="JQ23" s="329"/>
      <c r="JR23" s="329"/>
      <c r="JS23" s="329"/>
      <c r="JT23" s="329"/>
      <c r="JU23" s="329"/>
      <c r="JV23" s="329"/>
      <c r="JW23" s="329"/>
      <c r="JX23" s="329"/>
      <c r="JY23" s="329"/>
      <c r="JZ23" s="329"/>
      <c r="KA23" s="329"/>
      <c r="KB23" s="329"/>
      <c r="KC23" s="329"/>
      <c r="KD23" s="329"/>
      <c r="KE23" s="329"/>
      <c r="KF23" s="329"/>
      <c r="KG23" s="329"/>
      <c r="KH23" s="329"/>
      <c r="KI23" s="329"/>
      <c r="KJ23" s="329"/>
      <c r="KK23" s="329"/>
      <c r="KL23" s="329"/>
      <c r="KM23" s="329"/>
      <c r="KN23" s="329"/>
      <c r="KO23" s="329"/>
      <c r="KP23" s="329"/>
      <c r="KQ23" s="329"/>
      <c r="KR23" s="329"/>
      <c r="KS23" s="329"/>
      <c r="KT23" s="329"/>
      <c r="KU23" s="329"/>
      <c r="KV23" s="329"/>
      <c r="KW23" s="329"/>
      <c r="KX23" s="329"/>
      <c r="KY23" s="329"/>
      <c r="KZ23" s="329"/>
      <c r="LA23" s="329"/>
      <c r="LB23" s="329"/>
      <c r="LC23" s="329"/>
      <c r="LD23" s="329"/>
      <c r="LE23" s="329"/>
      <c r="LF23" s="329"/>
      <c r="LG23" s="329"/>
      <c r="LH23" s="329"/>
      <c r="LI23" s="329"/>
      <c r="LJ23" s="329"/>
      <c r="LK23" s="329"/>
      <c r="LL23" s="329"/>
      <c r="LM23" s="329"/>
      <c r="LN23" s="329"/>
      <c r="LO23" s="329"/>
      <c r="LP23" s="329"/>
      <c r="LQ23" s="329"/>
      <c r="LR23" s="329"/>
      <c r="LS23" s="329"/>
      <c r="LT23" s="329"/>
      <c r="LU23" s="329"/>
      <c r="LV23" s="329"/>
      <c r="LW23" s="329"/>
      <c r="LX23" s="329"/>
      <c r="LY23" s="329"/>
      <c r="LZ23" s="329"/>
      <c r="MA23" s="329"/>
      <c r="MB23" s="329"/>
      <c r="MC23" s="329"/>
      <c r="MD23" s="329"/>
      <c r="ME23" s="329"/>
      <c r="MF23" s="329"/>
      <c r="MG23" s="329"/>
      <c r="MH23" s="329"/>
      <c r="MI23" s="329"/>
      <c r="MJ23" s="329"/>
      <c r="MK23" s="329"/>
      <c r="ML23" s="329"/>
      <c r="MM23" s="329"/>
      <c r="MN23" s="329"/>
      <c r="MO23" s="329"/>
      <c r="MP23" s="329"/>
      <c r="MQ23" s="329"/>
      <c r="MR23" s="329"/>
      <c r="MS23" s="329"/>
      <c r="MT23" s="329"/>
      <c r="MU23" s="329"/>
      <c r="MV23" s="329"/>
      <c r="MW23" s="329"/>
      <c r="MX23" s="329"/>
      <c r="MY23" s="329"/>
      <c r="MZ23" s="329"/>
      <c r="NA23" s="329"/>
      <c r="NB23" s="329"/>
      <c r="NC23" s="329"/>
      <c r="ND23" s="329"/>
      <c r="NE23" s="329"/>
      <c r="NF23" s="329"/>
      <c r="NG23" s="329"/>
      <c r="NH23" s="329"/>
      <c r="NI23" s="329"/>
      <c r="NJ23" s="329"/>
      <c r="NK23" s="329"/>
      <c r="NL23" s="329"/>
      <c r="NM23" s="329"/>
      <c r="NN23" s="329"/>
      <c r="NO23" s="329"/>
      <c r="NP23" s="329"/>
      <c r="NQ23" s="329"/>
      <c r="NR23" s="329"/>
      <c r="NS23" s="329"/>
      <c r="NT23" s="329"/>
      <c r="NU23" s="329"/>
      <c r="NV23" s="329"/>
      <c r="NW23" s="329"/>
      <c r="NX23" s="329"/>
      <c r="NY23" s="329"/>
      <c r="NZ23" s="329"/>
      <c r="OA23" s="329"/>
      <c r="OB23" s="329"/>
      <c r="OC23" s="329"/>
      <c r="OD23" s="329"/>
      <c r="OE23" s="329"/>
      <c r="OF23" s="329"/>
      <c r="OG23" s="329"/>
      <c r="OH23" s="329"/>
      <c r="OI23" s="329"/>
      <c r="OJ23" s="329"/>
      <c r="OK23" s="329"/>
      <c r="OL23" s="329"/>
    </row>
    <row r="24" spans="1:402" s="322" customFormat="1" ht="17.25" customHeight="1">
      <c r="B24" s="303">
        <v>2008</v>
      </c>
      <c r="C24" s="473">
        <v>1555074</v>
      </c>
      <c r="D24" s="473">
        <v>238627</v>
      </c>
      <c r="E24" s="473">
        <v>182630</v>
      </c>
      <c r="F24" s="473">
        <v>4998</v>
      </c>
      <c r="G24" s="473">
        <v>657</v>
      </c>
      <c r="H24" s="473">
        <v>165205</v>
      </c>
      <c r="I24" s="474">
        <v>2147191</v>
      </c>
      <c r="J24" s="943"/>
      <c r="K24" s="943"/>
      <c r="BQ24" s="325"/>
      <c r="BR24" s="325"/>
      <c r="BS24" s="325"/>
      <c r="BT24" s="325"/>
      <c r="BU24" s="325"/>
      <c r="BV24" s="325"/>
      <c r="BW24" s="325"/>
      <c r="BX24" s="325"/>
      <c r="BY24" s="325"/>
      <c r="BZ24" s="325"/>
      <c r="CA24" s="325"/>
      <c r="CB24" s="325"/>
      <c r="CC24" s="325"/>
      <c r="CD24" s="325"/>
      <c r="CE24" s="325"/>
      <c r="CF24" s="325"/>
      <c r="CG24" s="325"/>
      <c r="CH24" s="325"/>
      <c r="CI24" s="325"/>
      <c r="CJ24" s="325"/>
      <c r="CK24" s="325"/>
      <c r="CL24" s="325"/>
      <c r="CM24" s="325"/>
      <c r="CN24" s="325"/>
      <c r="CO24" s="325"/>
      <c r="CP24" s="325"/>
      <c r="CQ24" s="325"/>
      <c r="CR24" s="325"/>
      <c r="CS24" s="325"/>
      <c r="CT24" s="325"/>
      <c r="CU24" s="325"/>
      <c r="CV24" s="325"/>
      <c r="CW24" s="325"/>
      <c r="CX24" s="325"/>
      <c r="CY24" s="325"/>
      <c r="CZ24" s="325"/>
      <c r="DA24" s="325"/>
      <c r="DB24" s="325"/>
      <c r="DC24" s="325"/>
      <c r="DD24" s="325"/>
      <c r="DE24" s="325"/>
      <c r="DF24" s="325"/>
      <c r="DG24" s="325"/>
      <c r="DH24" s="325"/>
      <c r="DI24" s="325"/>
      <c r="DJ24" s="325"/>
      <c r="DK24" s="325"/>
      <c r="DL24" s="325"/>
      <c r="DM24" s="325"/>
      <c r="DN24" s="325"/>
      <c r="DO24" s="325"/>
      <c r="DP24" s="325"/>
      <c r="DQ24" s="325"/>
      <c r="DR24" s="325"/>
      <c r="DS24" s="325"/>
      <c r="DT24" s="325"/>
      <c r="DU24" s="325"/>
      <c r="DV24" s="325"/>
      <c r="DW24" s="325"/>
      <c r="DX24" s="325"/>
      <c r="DY24" s="325"/>
      <c r="DZ24" s="325"/>
      <c r="EA24" s="325"/>
      <c r="EB24" s="325"/>
      <c r="EC24" s="325"/>
      <c r="ED24" s="325"/>
      <c r="EE24" s="325"/>
      <c r="EF24" s="325"/>
      <c r="EG24" s="325"/>
      <c r="EH24" s="325"/>
      <c r="EI24" s="325"/>
      <c r="EJ24" s="325"/>
      <c r="EK24" s="325"/>
      <c r="EL24" s="325"/>
      <c r="EM24" s="325"/>
      <c r="EN24" s="325"/>
      <c r="EO24" s="325"/>
      <c r="EP24" s="325"/>
      <c r="EQ24" s="325"/>
      <c r="ER24" s="325"/>
      <c r="ES24" s="325"/>
      <c r="ET24" s="325"/>
      <c r="EU24" s="325"/>
      <c r="EV24" s="325"/>
      <c r="EW24" s="325"/>
      <c r="EX24" s="325"/>
      <c r="EY24" s="325"/>
      <c r="EZ24" s="325"/>
      <c r="FA24" s="325"/>
      <c r="FB24" s="325"/>
      <c r="FC24" s="325"/>
      <c r="FD24" s="325"/>
      <c r="FE24" s="325"/>
      <c r="FF24" s="325"/>
      <c r="FG24" s="325"/>
      <c r="FH24" s="325"/>
      <c r="FI24" s="325"/>
      <c r="FJ24" s="325"/>
      <c r="FK24" s="325"/>
      <c r="FL24" s="325"/>
      <c r="FM24" s="325"/>
      <c r="FN24" s="325"/>
      <c r="FO24" s="325"/>
      <c r="FP24" s="325"/>
      <c r="FQ24" s="325"/>
      <c r="FR24" s="325"/>
      <c r="FS24" s="325"/>
      <c r="FT24" s="325"/>
      <c r="FU24" s="325"/>
      <c r="FV24" s="325"/>
      <c r="FW24" s="325"/>
      <c r="FX24" s="325"/>
      <c r="FY24" s="325"/>
      <c r="FZ24" s="325"/>
      <c r="GA24" s="325"/>
      <c r="GB24" s="325"/>
      <c r="GC24" s="325"/>
      <c r="GD24" s="325"/>
      <c r="GE24" s="325"/>
      <c r="GF24" s="325"/>
      <c r="GG24" s="325"/>
      <c r="GH24" s="325"/>
      <c r="GI24" s="325"/>
      <c r="GJ24" s="325"/>
      <c r="GK24" s="325"/>
      <c r="GL24" s="325"/>
      <c r="GM24" s="325"/>
      <c r="GN24" s="325"/>
      <c r="GO24" s="325"/>
      <c r="GP24" s="325"/>
      <c r="GQ24" s="325"/>
      <c r="GR24" s="325"/>
      <c r="GS24" s="325"/>
      <c r="GT24" s="325"/>
      <c r="GU24" s="325"/>
      <c r="GV24" s="325"/>
      <c r="GW24" s="325"/>
      <c r="GX24" s="325"/>
      <c r="GY24" s="325"/>
      <c r="GZ24" s="325"/>
      <c r="HA24" s="325"/>
      <c r="HB24" s="325"/>
      <c r="HC24" s="325"/>
      <c r="HD24" s="325"/>
      <c r="HE24" s="325"/>
      <c r="HF24" s="325"/>
      <c r="HG24" s="325"/>
      <c r="HH24" s="325"/>
      <c r="HI24" s="325"/>
      <c r="HJ24" s="325"/>
      <c r="HK24" s="325"/>
      <c r="HL24" s="325"/>
      <c r="HM24" s="325"/>
      <c r="HN24" s="325"/>
      <c r="HO24" s="325"/>
      <c r="HP24" s="325"/>
      <c r="HQ24" s="325"/>
      <c r="HR24" s="325"/>
      <c r="HS24" s="325"/>
      <c r="HT24" s="325"/>
      <c r="HU24" s="325"/>
      <c r="HV24" s="325"/>
      <c r="HW24" s="325"/>
      <c r="HX24" s="325"/>
      <c r="HY24" s="325"/>
      <c r="HZ24" s="325"/>
      <c r="IA24" s="325"/>
      <c r="IB24" s="325"/>
      <c r="IC24" s="325"/>
      <c r="ID24" s="325"/>
      <c r="IE24" s="325"/>
      <c r="IF24" s="325"/>
      <c r="IG24" s="325"/>
      <c r="IH24" s="325"/>
      <c r="II24" s="325"/>
      <c r="IJ24" s="325"/>
      <c r="IK24" s="325"/>
      <c r="IL24" s="325"/>
      <c r="IM24" s="325"/>
      <c r="IN24" s="325"/>
      <c r="IO24" s="325"/>
      <c r="IP24" s="325"/>
      <c r="IQ24" s="325"/>
      <c r="IR24" s="325"/>
      <c r="IS24" s="325"/>
      <c r="IT24" s="325"/>
      <c r="IU24" s="325"/>
      <c r="IV24" s="325"/>
      <c r="IW24" s="325"/>
      <c r="IX24" s="325"/>
      <c r="IY24" s="325"/>
      <c r="IZ24" s="325"/>
      <c r="JA24" s="325"/>
      <c r="JB24" s="325"/>
      <c r="JC24" s="325"/>
      <c r="JD24" s="325"/>
      <c r="JE24" s="325"/>
      <c r="JF24" s="325"/>
      <c r="JG24" s="325"/>
      <c r="JH24" s="325"/>
      <c r="JI24" s="325"/>
      <c r="JJ24" s="325"/>
      <c r="JK24" s="325"/>
      <c r="JL24" s="325"/>
      <c r="JM24" s="325"/>
      <c r="JN24" s="325"/>
      <c r="JO24" s="325"/>
      <c r="JP24" s="325"/>
      <c r="JQ24" s="325"/>
      <c r="JR24" s="325"/>
      <c r="JS24" s="325"/>
      <c r="JT24" s="325"/>
      <c r="JU24" s="325"/>
      <c r="JV24" s="325"/>
      <c r="JW24" s="325"/>
      <c r="JX24" s="325"/>
      <c r="JY24" s="325"/>
      <c r="JZ24" s="325"/>
      <c r="KA24" s="325"/>
      <c r="KB24" s="325"/>
      <c r="KC24" s="325"/>
      <c r="KD24" s="325"/>
      <c r="KE24" s="325"/>
      <c r="KF24" s="325"/>
      <c r="KG24" s="325"/>
      <c r="KH24" s="325"/>
      <c r="KI24" s="325"/>
      <c r="KJ24" s="325"/>
      <c r="KK24" s="325"/>
      <c r="KL24" s="325"/>
      <c r="KM24" s="325"/>
      <c r="KN24" s="325"/>
      <c r="KO24" s="325"/>
      <c r="KP24" s="325"/>
      <c r="KQ24" s="325"/>
      <c r="KR24" s="325"/>
      <c r="KS24" s="325"/>
      <c r="KT24" s="325"/>
      <c r="KU24" s="325"/>
      <c r="KV24" s="325"/>
      <c r="KW24" s="325"/>
      <c r="KX24" s="325"/>
      <c r="KY24" s="325"/>
      <c r="KZ24" s="325"/>
      <c r="LA24" s="325"/>
      <c r="LB24" s="325"/>
      <c r="LC24" s="325"/>
      <c r="LD24" s="325"/>
      <c r="LE24" s="325"/>
      <c r="LF24" s="325"/>
      <c r="LG24" s="325"/>
      <c r="LH24" s="325"/>
      <c r="LI24" s="325"/>
      <c r="LJ24" s="325"/>
      <c r="LK24" s="325"/>
      <c r="LL24" s="325"/>
      <c r="LM24" s="325"/>
      <c r="LN24" s="325"/>
      <c r="LO24" s="325"/>
      <c r="LP24" s="325"/>
      <c r="LQ24" s="325"/>
      <c r="LR24" s="325"/>
      <c r="LS24" s="325"/>
      <c r="LT24" s="325"/>
      <c r="LU24" s="325"/>
      <c r="LV24" s="325"/>
      <c r="LW24" s="325"/>
      <c r="LX24" s="325"/>
      <c r="LY24" s="325"/>
      <c r="LZ24" s="325"/>
      <c r="MA24" s="325"/>
      <c r="MB24" s="325"/>
      <c r="MC24" s="325"/>
      <c r="MD24" s="325"/>
      <c r="ME24" s="325"/>
      <c r="MF24" s="325"/>
      <c r="MG24" s="325"/>
      <c r="MH24" s="325"/>
      <c r="MI24" s="325"/>
      <c r="MJ24" s="325"/>
      <c r="MK24" s="325"/>
      <c r="ML24" s="325"/>
      <c r="MM24" s="325"/>
      <c r="MN24" s="325"/>
      <c r="MO24" s="325"/>
      <c r="MP24" s="325"/>
      <c r="MQ24" s="325"/>
      <c r="MR24" s="325"/>
      <c r="MS24" s="325"/>
      <c r="MT24" s="325"/>
      <c r="MU24" s="325"/>
      <c r="MV24" s="325"/>
      <c r="MW24" s="325"/>
      <c r="MX24" s="325"/>
      <c r="MY24" s="325"/>
      <c r="MZ24" s="325"/>
      <c r="NA24" s="325"/>
      <c r="NB24" s="325"/>
      <c r="NC24" s="325"/>
      <c r="ND24" s="325"/>
      <c r="NE24" s="325"/>
      <c r="NF24" s="325"/>
      <c r="NG24" s="325"/>
      <c r="NH24" s="325"/>
      <c r="NI24" s="325"/>
      <c r="NJ24" s="325"/>
      <c r="NK24" s="325"/>
      <c r="NL24" s="325"/>
      <c r="NM24" s="325"/>
      <c r="NN24" s="325"/>
      <c r="NO24" s="325"/>
      <c r="NP24" s="325"/>
      <c r="NQ24" s="325"/>
      <c r="NR24" s="325"/>
      <c r="NS24" s="325"/>
      <c r="NT24" s="325"/>
      <c r="NU24" s="325"/>
      <c r="NV24" s="325"/>
      <c r="NW24" s="325"/>
      <c r="NX24" s="325"/>
      <c r="NY24" s="325"/>
      <c r="NZ24" s="325"/>
      <c r="OA24" s="325"/>
      <c r="OB24" s="325"/>
      <c r="OC24" s="325"/>
      <c r="OD24" s="325"/>
      <c r="OE24" s="325"/>
      <c r="OF24" s="325"/>
      <c r="OG24" s="325"/>
      <c r="OH24" s="325"/>
      <c r="OI24" s="325"/>
      <c r="OJ24" s="325"/>
      <c r="OK24" s="325"/>
      <c r="OL24" s="325"/>
    </row>
    <row r="25" spans="1:402" s="472" customFormat="1" ht="17.25" hidden="1" customHeight="1">
      <c r="A25" s="322"/>
      <c r="B25" s="303">
        <v>2008</v>
      </c>
      <c r="C25" s="473">
        <v>1569672</v>
      </c>
      <c r="D25" s="473">
        <v>237774</v>
      </c>
      <c r="E25" s="473">
        <v>171120</v>
      </c>
      <c r="F25" s="473">
        <v>5741</v>
      </c>
      <c r="G25" s="473">
        <v>664</v>
      </c>
      <c r="H25" s="473">
        <v>166909</v>
      </c>
      <c r="I25" s="474">
        <v>2151880</v>
      </c>
      <c r="J25" s="957"/>
      <c r="K25" s="957"/>
      <c r="BQ25" s="329"/>
      <c r="BR25" s="329"/>
      <c r="BS25" s="329"/>
      <c r="BT25" s="329"/>
      <c r="BU25" s="329"/>
      <c r="BV25" s="329"/>
      <c r="BW25" s="329"/>
      <c r="BX25" s="329"/>
      <c r="BY25" s="329"/>
      <c r="BZ25" s="329"/>
      <c r="CA25" s="329"/>
      <c r="CB25" s="329"/>
      <c r="CC25" s="329"/>
      <c r="CD25" s="329"/>
      <c r="CE25" s="329"/>
      <c r="CF25" s="329"/>
      <c r="CG25" s="329"/>
      <c r="CH25" s="329"/>
      <c r="CI25" s="329"/>
      <c r="CJ25" s="329"/>
      <c r="CK25" s="329"/>
      <c r="CL25" s="329"/>
      <c r="CM25" s="329"/>
      <c r="CN25" s="329"/>
      <c r="CO25" s="329"/>
      <c r="CP25" s="329"/>
      <c r="CQ25" s="329"/>
      <c r="CR25" s="329"/>
      <c r="CS25" s="329"/>
      <c r="CT25" s="329"/>
      <c r="CU25" s="329"/>
      <c r="CV25" s="329"/>
      <c r="CW25" s="329"/>
      <c r="CX25" s="329"/>
      <c r="CY25" s="329"/>
      <c r="CZ25" s="329"/>
      <c r="DA25" s="329"/>
      <c r="DB25" s="329"/>
      <c r="DC25" s="329"/>
      <c r="DD25" s="329"/>
      <c r="DE25" s="329"/>
      <c r="DF25" s="329"/>
      <c r="DG25" s="329"/>
      <c r="DH25" s="329"/>
      <c r="DI25" s="329"/>
      <c r="DJ25" s="329"/>
      <c r="DK25" s="329"/>
      <c r="DL25" s="329"/>
      <c r="DM25" s="329"/>
      <c r="DN25" s="329"/>
      <c r="DO25" s="329"/>
      <c r="DP25" s="329"/>
      <c r="DQ25" s="329"/>
      <c r="DR25" s="329"/>
      <c r="DS25" s="329"/>
      <c r="DT25" s="329"/>
      <c r="DU25" s="329"/>
      <c r="DV25" s="329"/>
      <c r="DW25" s="329"/>
      <c r="DX25" s="329"/>
      <c r="DY25" s="329"/>
      <c r="DZ25" s="329"/>
      <c r="EA25" s="329"/>
      <c r="EB25" s="329"/>
      <c r="EC25" s="329"/>
      <c r="ED25" s="329"/>
      <c r="EE25" s="329"/>
      <c r="EF25" s="329"/>
      <c r="EG25" s="329"/>
      <c r="EH25" s="329"/>
      <c r="EI25" s="329"/>
      <c r="EJ25" s="329"/>
      <c r="EK25" s="329"/>
      <c r="EL25" s="329"/>
      <c r="EM25" s="329"/>
      <c r="EN25" s="329"/>
      <c r="EO25" s="329"/>
      <c r="EP25" s="329"/>
      <c r="EQ25" s="329"/>
      <c r="ER25" s="329"/>
      <c r="ES25" s="329"/>
      <c r="ET25" s="329"/>
      <c r="EU25" s="329"/>
      <c r="EV25" s="329"/>
      <c r="EW25" s="329"/>
      <c r="EX25" s="329"/>
      <c r="EY25" s="329"/>
      <c r="EZ25" s="329"/>
      <c r="FA25" s="329"/>
      <c r="FB25" s="329"/>
      <c r="FC25" s="329"/>
      <c r="FD25" s="329"/>
      <c r="FE25" s="329"/>
      <c r="FF25" s="329"/>
      <c r="FG25" s="329"/>
      <c r="FH25" s="329"/>
      <c r="FI25" s="329"/>
      <c r="FJ25" s="329"/>
      <c r="FK25" s="329"/>
      <c r="FL25" s="329"/>
      <c r="FM25" s="329"/>
      <c r="FN25" s="329"/>
      <c r="FO25" s="329"/>
      <c r="FP25" s="329"/>
      <c r="FQ25" s="329"/>
      <c r="FR25" s="329"/>
      <c r="FS25" s="329"/>
      <c r="FT25" s="329"/>
      <c r="FU25" s="329"/>
      <c r="FV25" s="329"/>
      <c r="FW25" s="329"/>
      <c r="FX25" s="329"/>
      <c r="FY25" s="329"/>
      <c r="FZ25" s="329"/>
      <c r="GA25" s="329"/>
      <c r="GB25" s="329"/>
      <c r="GC25" s="329"/>
      <c r="GD25" s="329"/>
      <c r="GE25" s="329"/>
      <c r="GF25" s="329"/>
      <c r="GG25" s="329"/>
      <c r="GH25" s="329"/>
      <c r="GI25" s="329"/>
      <c r="GJ25" s="329"/>
      <c r="GK25" s="329"/>
      <c r="GL25" s="329"/>
      <c r="GM25" s="329"/>
      <c r="GN25" s="329"/>
      <c r="GO25" s="329"/>
      <c r="GP25" s="329"/>
      <c r="GQ25" s="329"/>
      <c r="GR25" s="329"/>
      <c r="GS25" s="329"/>
      <c r="GT25" s="329"/>
      <c r="GU25" s="329"/>
      <c r="GV25" s="329"/>
      <c r="GW25" s="329"/>
      <c r="GX25" s="329"/>
      <c r="GY25" s="329"/>
      <c r="GZ25" s="329"/>
      <c r="HA25" s="329"/>
      <c r="HB25" s="329"/>
      <c r="HC25" s="329"/>
      <c r="HD25" s="329"/>
      <c r="HE25" s="329"/>
      <c r="HF25" s="329"/>
      <c r="HG25" s="329"/>
      <c r="HH25" s="329"/>
      <c r="HI25" s="329"/>
      <c r="HJ25" s="329"/>
      <c r="HK25" s="329"/>
      <c r="HL25" s="329"/>
      <c r="HM25" s="329"/>
      <c r="HN25" s="329"/>
      <c r="HO25" s="329"/>
      <c r="HP25" s="329"/>
      <c r="HQ25" s="329"/>
      <c r="HR25" s="329"/>
      <c r="HS25" s="329"/>
      <c r="HT25" s="329"/>
      <c r="HU25" s="329"/>
      <c r="HV25" s="329"/>
      <c r="HW25" s="329"/>
      <c r="HX25" s="329"/>
      <c r="HY25" s="329"/>
      <c r="HZ25" s="329"/>
      <c r="IA25" s="329"/>
      <c r="IB25" s="329"/>
      <c r="IC25" s="329"/>
      <c r="ID25" s="329"/>
      <c r="IE25" s="329"/>
      <c r="IF25" s="329"/>
      <c r="IG25" s="329"/>
      <c r="IH25" s="329"/>
      <c r="II25" s="329"/>
      <c r="IJ25" s="329"/>
      <c r="IK25" s="329"/>
      <c r="IL25" s="329"/>
      <c r="IM25" s="329"/>
      <c r="IN25" s="329"/>
      <c r="IO25" s="329"/>
      <c r="IP25" s="329"/>
      <c r="IQ25" s="329"/>
      <c r="IR25" s="329"/>
      <c r="IS25" s="329"/>
      <c r="IT25" s="329"/>
      <c r="IU25" s="329"/>
      <c r="IV25" s="329"/>
      <c r="IW25" s="329"/>
      <c r="IX25" s="329"/>
      <c r="IY25" s="329"/>
      <c r="IZ25" s="329"/>
      <c r="JA25" s="329"/>
      <c r="JB25" s="329"/>
      <c r="JC25" s="329"/>
      <c r="JD25" s="329"/>
      <c r="JE25" s="329"/>
      <c r="JF25" s="329"/>
      <c r="JG25" s="329"/>
      <c r="JH25" s="329"/>
      <c r="JI25" s="329"/>
      <c r="JJ25" s="329"/>
      <c r="JK25" s="329"/>
      <c r="JL25" s="329"/>
      <c r="JM25" s="329"/>
      <c r="JN25" s="329"/>
      <c r="JO25" s="329"/>
      <c r="JP25" s="329"/>
      <c r="JQ25" s="329"/>
      <c r="JR25" s="329"/>
      <c r="JS25" s="329"/>
      <c r="JT25" s="329"/>
      <c r="JU25" s="329"/>
      <c r="JV25" s="329"/>
      <c r="JW25" s="329"/>
      <c r="JX25" s="329"/>
      <c r="JY25" s="329"/>
      <c r="JZ25" s="329"/>
      <c r="KA25" s="329"/>
      <c r="KB25" s="329"/>
      <c r="KC25" s="329"/>
      <c r="KD25" s="329"/>
      <c r="KE25" s="329"/>
      <c r="KF25" s="329"/>
      <c r="KG25" s="329"/>
      <c r="KH25" s="329"/>
      <c r="KI25" s="329"/>
      <c r="KJ25" s="329"/>
      <c r="KK25" s="329"/>
      <c r="KL25" s="329"/>
      <c r="KM25" s="329"/>
      <c r="KN25" s="329"/>
      <c r="KO25" s="329"/>
      <c r="KP25" s="329"/>
      <c r="KQ25" s="329"/>
      <c r="KR25" s="329"/>
      <c r="KS25" s="329"/>
      <c r="KT25" s="329"/>
      <c r="KU25" s="329"/>
      <c r="KV25" s="329"/>
      <c r="KW25" s="329"/>
      <c r="KX25" s="329"/>
      <c r="KY25" s="329"/>
      <c r="KZ25" s="329"/>
      <c r="LA25" s="329"/>
      <c r="LB25" s="329"/>
      <c r="LC25" s="329"/>
      <c r="LD25" s="329"/>
      <c r="LE25" s="329"/>
      <c r="LF25" s="329"/>
      <c r="LG25" s="329"/>
      <c r="LH25" s="329"/>
      <c r="LI25" s="329"/>
      <c r="LJ25" s="329"/>
      <c r="LK25" s="329"/>
      <c r="LL25" s="329"/>
      <c r="LM25" s="329"/>
      <c r="LN25" s="329"/>
      <c r="LO25" s="329"/>
      <c r="LP25" s="329"/>
      <c r="LQ25" s="329"/>
      <c r="LR25" s="329"/>
      <c r="LS25" s="329"/>
      <c r="LT25" s="329"/>
      <c r="LU25" s="329"/>
      <c r="LV25" s="329"/>
      <c r="LW25" s="329"/>
      <c r="LX25" s="329"/>
      <c r="LY25" s="329"/>
      <c r="LZ25" s="329"/>
      <c r="MA25" s="329"/>
      <c r="MB25" s="329"/>
      <c r="MC25" s="329"/>
      <c r="MD25" s="329"/>
      <c r="ME25" s="329"/>
      <c r="MF25" s="329"/>
      <c r="MG25" s="329"/>
      <c r="MH25" s="329"/>
      <c r="MI25" s="329"/>
      <c r="MJ25" s="329"/>
      <c r="MK25" s="329"/>
      <c r="ML25" s="329"/>
      <c r="MM25" s="329"/>
      <c r="MN25" s="329"/>
      <c r="MO25" s="329"/>
      <c r="MP25" s="329"/>
      <c r="MQ25" s="329"/>
      <c r="MR25" s="329"/>
      <c r="MS25" s="329"/>
      <c r="MT25" s="329"/>
      <c r="MU25" s="329"/>
      <c r="MV25" s="329"/>
      <c r="MW25" s="329"/>
      <c r="MX25" s="329"/>
      <c r="MY25" s="329"/>
      <c r="MZ25" s="329"/>
      <c r="NA25" s="329"/>
      <c r="NB25" s="329"/>
      <c r="NC25" s="329"/>
      <c r="ND25" s="329"/>
      <c r="NE25" s="329"/>
      <c r="NF25" s="329"/>
      <c r="NG25" s="329"/>
      <c r="NH25" s="329"/>
      <c r="NI25" s="329"/>
      <c r="NJ25" s="329"/>
      <c r="NK25" s="329"/>
      <c r="NL25" s="329"/>
      <c r="NM25" s="329"/>
      <c r="NN25" s="329"/>
      <c r="NO25" s="329"/>
      <c r="NP25" s="329"/>
      <c r="NQ25" s="329"/>
      <c r="NR25" s="329"/>
      <c r="NS25" s="329"/>
      <c r="NT25" s="329"/>
      <c r="NU25" s="329"/>
      <c r="NV25" s="329"/>
      <c r="NW25" s="329"/>
      <c r="NX25" s="329"/>
      <c r="NY25" s="329"/>
      <c r="NZ25" s="329"/>
      <c r="OA25" s="329"/>
      <c r="OB25" s="329"/>
      <c r="OC25" s="329"/>
      <c r="OD25" s="329"/>
      <c r="OE25" s="329"/>
      <c r="OF25" s="329"/>
      <c r="OG25" s="329"/>
      <c r="OH25" s="329"/>
      <c r="OI25" s="329"/>
      <c r="OJ25" s="329"/>
      <c r="OK25" s="329"/>
      <c r="OL25" s="329"/>
    </row>
    <row r="26" spans="1:402" s="328" customFormat="1" ht="17.25" hidden="1" customHeight="1">
      <c r="B26" s="303">
        <v>2008</v>
      </c>
      <c r="C26" s="473">
        <v>1533364</v>
      </c>
      <c r="D26" s="473">
        <v>235077</v>
      </c>
      <c r="E26" s="473">
        <v>169305</v>
      </c>
      <c r="F26" s="473">
        <v>5750</v>
      </c>
      <c r="G26" s="473">
        <v>716</v>
      </c>
      <c r="H26" s="473">
        <v>167666</v>
      </c>
      <c r="I26" s="474">
        <v>2111878</v>
      </c>
      <c r="J26" s="940"/>
      <c r="K26" s="940"/>
      <c r="BQ26" s="329"/>
      <c r="BR26" s="329"/>
      <c r="BS26" s="329"/>
      <c r="BT26" s="329"/>
      <c r="BU26" s="329"/>
      <c r="BV26" s="329"/>
      <c r="BW26" s="329"/>
      <c r="BX26" s="329"/>
      <c r="BY26" s="329"/>
      <c r="BZ26" s="329"/>
      <c r="CA26" s="329"/>
      <c r="CB26" s="329"/>
      <c r="CC26" s="329"/>
      <c r="CD26" s="329"/>
      <c r="CE26" s="329"/>
      <c r="CF26" s="329"/>
      <c r="CG26" s="329"/>
      <c r="CH26" s="329"/>
      <c r="CI26" s="329"/>
      <c r="CJ26" s="329"/>
      <c r="CK26" s="329"/>
      <c r="CL26" s="329"/>
      <c r="CM26" s="329"/>
      <c r="CN26" s="329"/>
      <c r="CO26" s="329"/>
      <c r="CP26" s="329"/>
      <c r="CQ26" s="329"/>
      <c r="CR26" s="329"/>
      <c r="CS26" s="329"/>
      <c r="CT26" s="329"/>
      <c r="CU26" s="329"/>
      <c r="CV26" s="329"/>
      <c r="CW26" s="329"/>
      <c r="CX26" s="329"/>
      <c r="CY26" s="329"/>
      <c r="CZ26" s="329"/>
      <c r="DA26" s="329"/>
      <c r="DB26" s="329"/>
      <c r="DC26" s="329"/>
      <c r="DD26" s="329"/>
      <c r="DE26" s="329"/>
      <c r="DF26" s="329"/>
      <c r="DG26" s="329"/>
      <c r="DH26" s="329"/>
      <c r="DI26" s="329"/>
      <c r="DJ26" s="329"/>
      <c r="DK26" s="329"/>
      <c r="DL26" s="329"/>
      <c r="DM26" s="329"/>
      <c r="DN26" s="329"/>
      <c r="DO26" s="329"/>
      <c r="DP26" s="329"/>
      <c r="DQ26" s="329"/>
      <c r="DR26" s="329"/>
      <c r="DS26" s="329"/>
      <c r="DT26" s="329"/>
      <c r="DU26" s="329"/>
      <c r="DV26" s="329"/>
      <c r="DW26" s="329"/>
      <c r="DX26" s="329"/>
      <c r="DY26" s="329"/>
      <c r="DZ26" s="329"/>
      <c r="EA26" s="329"/>
      <c r="EB26" s="329"/>
      <c r="EC26" s="329"/>
      <c r="ED26" s="329"/>
      <c r="EE26" s="329"/>
      <c r="EF26" s="329"/>
      <c r="EG26" s="329"/>
      <c r="EH26" s="329"/>
      <c r="EI26" s="329"/>
      <c r="EJ26" s="329"/>
      <c r="EK26" s="329"/>
      <c r="EL26" s="329"/>
      <c r="EM26" s="329"/>
      <c r="EN26" s="329"/>
      <c r="EO26" s="329"/>
      <c r="EP26" s="329"/>
      <c r="EQ26" s="329"/>
      <c r="ER26" s="329"/>
      <c r="ES26" s="329"/>
      <c r="ET26" s="329"/>
      <c r="EU26" s="329"/>
      <c r="EV26" s="329"/>
      <c r="EW26" s="329"/>
      <c r="EX26" s="329"/>
      <c r="EY26" s="329"/>
      <c r="EZ26" s="329"/>
      <c r="FA26" s="329"/>
      <c r="FB26" s="329"/>
      <c r="FC26" s="329"/>
      <c r="FD26" s="329"/>
      <c r="FE26" s="329"/>
      <c r="FF26" s="329"/>
      <c r="FG26" s="329"/>
      <c r="FH26" s="329"/>
      <c r="FI26" s="329"/>
      <c r="FJ26" s="329"/>
      <c r="FK26" s="329"/>
      <c r="FL26" s="329"/>
      <c r="FM26" s="329"/>
      <c r="FN26" s="329"/>
      <c r="FO26" s="329"/>
      <c r="FP26" s="329"/>
      <c r="FQ26" s="329"/>
      <c r="FR26" s="329"/>
      <c r="FS26" s="329"/>
      <c r="FT26" s="329"/>
      <c r="FU26" s="329"/>
      <c r="FV26" s="329"/>
      <c r="FW26" s="329"/>
      <c r="FX26" s="329"/>
      <c r="FY26" s="329"/>
      <c r="FZ26" s="329"/>
      <c r="GA26" s="329"/>
      <c r="GB26" s="329"/>
      <c r="GC26" s="329"/>
      <c r="GD26" s="329"/>
      <c r="GE26" s="329"/>
      <c r="GF26" s="329"/>
      <c r="GG26" s="329"/>
      <c r="GH26" s="329"/>
      <c r="GI26" s="329"/>
      <c r="GJ26" s="329"/>
      <c r="GK26" s="329"/>
      <c r="GL26" s="329"/>
      <c r="GM26" s="329"/>
      <c r="GN26" s="329"/>
      <c r="GO26" s="329"/>
      <c r="GP26" s="329"/>
      <c r="GQ26" s="329"/>
      <c r="GR26" s="329"/>
      <c r="GS26" s="329"/>
      <c r="GT26" s="329"/>
      <c r="GU26" s="329"/>
      <c r="GV26" s="329"/>
      <c r="GW26" s="329"/>
      <c r="GX26" s="329"/>
      <c r="GY26" s="329"/>
      <c r="GZ26" s="329"/>
      <c r="HA26" s="329"/>
      <c r="HB26" s="329"/>
      <c r="HC26" s="329"/>
      <c r="HD26" s="329"/>
      <c r="HE26" s="329"/>
      <c r="HF26" s="329"/>
      <c r="HG26" s="329"/>
      <c r="HH26" s="329"/>
      <c r="HI26" s="329"/>
      <c r="HJ26" s="329"/>
      <c r="HK26" s="329"/>
      <c r="HL26" s="329"/>
      <c r="HM26" s="329"/>
      <c r="HN26" s="329"/>
      <c r="HO26" s="329"/>
      <c r="HP26" s="329"/>
      <c r="HQ26" s="329"/>
      <c r="HR26" s="329"/>
      <c r="HS26" s="329"/>
      <c r="HT26" s="329"/>
      <c r="HU26" s="329"/>
      <c r="HV26" s="329"/>
      <c r="HW26" s="329"/>
      <c r="HX26" s="329"/>
      <c r="HY26" s="329"/>
      <c r="HZ26" s="329"/>
      <c r="IA26" s="329"/>
      <c r="IB26" s="329"/>
      <c r="IC26" s="329"/>
      <c r="ID26" s="329"/>
      <c r="IE26" s="329"/>
      <c r="IF26" s="329"/>
      <c r="IG26" s="329"/>
      <c r="IH26" s="329"/>
      <c r="II26" s="329"/>
      <c r="IJ26" s="329"/>
      <c r="IK26" s="329"/>
      <c r="IL26" s="329"/>
      <c r="IM26" s="329"/>
      <c r="IN26" s="329"/>
      <c r="IO26" s="329"/>
      <c r="IP26" s="329"/>
      <c r="IQ26" s="329"/>
      <c r="IR26" s="329"/>
      <c r="IS26" s="329"/>
      <c r="IT26" s="329"/>
      <c r="IU26" s="329"/>
      <c r="IV26" s="329"/>
      <c r="IW26" s="329"/>
      <c r="IX26" s="329"/>
      <c r="IY26" s="329"/>
      <c r="IZ26" s="329"/>
      <c r="JA26" s="329"/>
      <c r="JB26" s="329"/>
      <c r="JC26" s="329"/>
      <c r="JD26" s="329"/>
      <c r="JE26" s="329"/>
      <c r="JF26" s="329"/>
      <c r="JG26" s="329"/>
      <c r="JH26" s="329"/>
      <c r="JI26" s="329"/>
      <c r="JJ26" s="329"/>
      <c r="JK26" s="329"/>
      <c r="JL26" s="329"/>
      <c r="JM26" s="329"/>
      <c r="JN26" s="329"/>
      <c r="JO26" s="329"/>
      <c r="JP26" s="329"/>
      <c r="JQ26" s="329"/>
      <c r="JR26" s="329"/>
      <c r="JS26" s="329"/>
      <c r="JT26" s="329"/>
      <c r="JU26" s="329"/>
      <c r="JV26" s="329"/>
      <c r="JW26" s="329"/>
      <c r="JX26" s="329"/>
      <c r="JY26" s="329"/>
      <c r="JZ26" s="329"/>
      <c r="KA26" s="329"/>
      <c r="KB26" s="329"/>
      <c r="KC26" s="329"/>
      <c r="KD26" s="329"/>
      <c r="KE26" s="329"/>
      <c r="KF26" s="329"/>
      <c r="KG26" s="329"/>
      <c r="KH26" s="329"/>
      <c r="KI26" s="329"/>
      <c r="KJ26" s="329"/>
      <c r="KK26" s="329"/>
      <c r="KL26" s="329"/>
      <c r="KM26" s="329"/>
      <c r="KN26" s="329"/>
      <c r="KO26" s="329"/>
      <c r="KP26" s="329"/>
      <c r="KQ26" s="329"/>
      <c r="KR26" s="329"/>
      <c r="KS26" s="329"/>
      <c r="KT26" s="329"/>
      <c r="KU26" s="329"/>
      <c r="KV26" s="329"/>
      <c r="KW26" s="329"/>
      <c r="KX26" s="329"/>
      <c r="KY26" s="329"/>
      <c r="KZ26" s="329"/>
      <c r="LA26" s="329"/>
      <c r="LB26" s="329"/>
      <c r="LC26" s="329"/>
      <c r="LD26" s="329"/>
      <c r="LE26" s="329"/>
      <c r="LF26" s="329"/>
      <c r="LG26" s="329"/>
      <c r="LH26" s="329"/>
      <c r="LI26" s="329"/>
      <c r="LJ26" s="329"/>
      <c r="LK26" s="329"/>
      <c r="LL26" s="329"/>
      <c r="LM26" s="329"/>
      <c r="LN26" s="329"/>
      <c r="LO26" s="329"/>
      <c r="LP26" s="329"/>
      <c r="LQ26" s="329"/>
      <c r="LR26" s="329"/>
      <c r="LS26" s="329"/>
      <c r="LT26" s="329"/>
      <c r="LU26" s="329"/>
      <c r="LV26" s="329"/>
      <c r="LW26" s="329"/>
      <c r="LX26" s="329"/>
      <c r="LY26" s="329"/>
      <c r="LZ26" s="329"/>
      <c r="MA26" s="329"/>
      <c r="MB26" s="329"/>
      <c r="MC26" s="329"/>
      <c r="MD26" s="329"/>
      <c r="ME26" s="329"/>
      <c r="MF26" s="329"/>
      <c r="MG26" s="329"/>
      <c r="MH26" s="329"/>
      <c r="MI26" s="329"/>
      <c r="MJ26" s="329"/>
      <c r="MK26" s="329"/>
      <c r="ML26" s="329"/>
      <c r="MM26" s="329"/>
      <c r="MN26" s="329"/>
      <c r="MO26" s="329"/>
      <c r="MP26" s="329"/>
      <c r="MQ26" s="329"/>
      <c r="MR26" s="329"/>
      <c r="MS26" s="329"/>
      <c r="MT26" s="329"/>
      <c r="MU26" s="329"/>
      <c r="MV26" s="329"/>
      <c r="MW26" s="329"/>
      <c r="MX26" s="329"/>
      <c r="MY26" s="329"/>
      <c r="MZ26" s="329"/>
      <c r="NA26" s="329"/>
      <c r="NB26" s="329"/>
      <c r="NC26" s="329"/>
      <c r="ND26" s="329"/>
      <c r="NE26" s="329"/>
      <c r="NF26" s="329"/>
      <c r="NG26" s="329"/>
      <c r="NH26" s="329"/>
      <c r="NI26" s="329"/>
      <c r="NJ26" s="329"/>
      <c r="NK26" s="329"/>
      <c r="NL26" s="329"/>
      <c r="NM26" s="329"/>
      <c r="NN26" s="329"/>
      <c r="NO26" s="329"/>
      <c r="NP26" s="329"/>
      <c r="NQ26" s="329"/>
      <c r="NR26" s="329"/>
      <c r="NS26" s="329"/>
      <c r="NT26" s="329"/>
      <c r="NU26" s="329"/>
      <c r="NV26" s="329"/>
      <c r="NW26" s="329"/>
      <c r="NX26" s="329"/>
      <c r="NY26" s="329"/>
      <c r="NZ26" s="329"/>
      <c r="OA26" s="329"/>
      <c r="OB26" s="329"/>
      <c r="OC26" s="329"/>
      <c r="OD26" s="329"/>
      <c r="OE26" s="329"/>
      <c r="OF26" s="329"/>
      <c r="OG26" s="329"/>
      <c r="OH26" s="329"/>
      <c r="OI26" s="329"/>
      <c r="OJ26" s="329"/>
      <c r="OK26" s="329"/>
      <c r="OL26" s="329"/>
    </row>
    <row r="27" spans="1:402" s="328" customFormat="1" ht="17.25" hidden="1" customHeight="1">
      <c r="A27" s="322"/>
      <c r="B27" s="303">
        <v>2008</v>
      </c>
      <c r="C27" s="473">
        <v>1502998.18</v>
      </c>
      <c r="D27" s="473">
        <v>234108.68</v>
      </c>
      <c r="E27" s="473">
        <v>177797.9</v>
      </c>
      <c r="F27" s="473">
        <v>5692.09</v>
      </c>
      <c r="G27" s="473">
        <v>741.9</v>
      </c>
      <c r="H27" s="473">
        <v>167318.31</v>
      </c>
      <c r="I27" s="474">
        <v>2088657</v>
      </c>
      <c r="J27" s="940"/>
      <c r="K27" s="940"/>
      <c r="BQ27" s="329"/>
      <c r="BR27" s="329"/>
      <c r="BS27" s="329"/>
      <c r="BT27" s="329"/>
      <c r="BU27" s="329"/>
      <c r="BV27" s="329"/>
      <c r="BW27" s="329"/>
      <c r="BX27" s="329"/>
      <c r="BY27" s="329"/>
      <c r="BZ27" s="329"/>
      <c r="CA27" s="329"/>
      <c r="CB27" s="329"/>
      <c r="CC27" s="329"/>
      <c r="CD27" s="329"/>
      <c r="CE27" s="329"/>
      <c r="CF27" s="329"/>
      <c r="CG27" s="329"/>
      <c r="CH27" s="329"/>
      <c r="CI27" s="329"/>
      <c r="CJ27" s="329"/>
      <c r="CK27" s="329"/>
      <c r="CL27" s="329"/>
      <c r="CM27" s="329"/>
      <c r="CN27" s="329"/>
      <c r="CO27" s="329"/>
      <c r="CP27" s="329"/>
      <c r="CQ27" s="329"/>
      <c r="CR27" s="329"/>
      <c r="CS27" s="329"/>
      <c r="CT27" s="329"/>
      <c r="CU27" s="329"/>
      <c r="CV27" s="329"/>
      <c r="CW27" s="329"/>
      <c r="CX27" s="329"/>
      <c r="CY27" s="329"/>
      <c r="CZ27" s="329"/>
      <c r="DA27" s="329"/>
      <c r="DB27" s="329"/>
      <c r="DC27" s="329"/>
      <c r="DD27" s="329"/>
      <c r="DE27" s="329"/>
      <c r="DF27" s="329"/>
      <c r="DG27" s="329"/>
      <c r="DH27" s="329"/>
      <c r="DI27" s="329"/>
      <c r="DJ27" s="329"/>
      <c r="DK27" s="329"/>
      <c r="DL27" s="329"/>
      <c r="DM27" s="329"/>
      <c r="DN27" s="329"/>
      <c r="DO27" s="329"/>
      <c r="DP27" s="329"/>
      <c r="DQ27" s="329"/>
      <c r="DR27" s="329"/>
      <c r="DS27" s="329"/>
      <c r="DT27" s="329"/>
      <c r="DU27" s="329"/>
      <c r="DV27" s="329"/>
      <c r="DW27" s="329"/>
      <c r="DX27" s="329"/>
      <c r="DY27" s="329"/>
      <c r="DZ27" s="329"/>
      <c r="EA27" s="329"/>
      <c r="EB27" s="329"/>
      <c r="EC27" s="329"/>
      <c r="ED27" s="329"/>
      <c r="EE27" s="329"/>
      <c r="EF27" s="329"/>
      <c r="EG27" s="329"/>
      <c r="EH27" s="329"/>
      <c r="EI27" s="329"/>
      <c r="EJ27" s="329"/>
      <c r="EK27" s="329"/>
      <c r="EL27" s="329"/>
      <c r="EM27" s="329"/>
      <c r="EN27" s="329"/>
      <c r="EO27" s="329"/>
      <c r="EP27" s="329"/>
      <c r="EQ27" s="329"/>
      <c r="ER27" s="329"/>
      <c r="ES27" s="329"/>
      <c r="ET27" s="329"/>
      <c r="EU27" s="329"/>
      <c r="EV27" s="329"/>
      <c r="EW27" s="329"/>
      <c r="EX27" s="329"/>
      <c r="EY27" s="329"/>
      <c r="EZ27" s="329"/>
      <c r="FA27" s="329"/>
      <c r="FB27" s="329"/>
      <c r="FC27" s="329"/>
      <c r="FD27" s="329"/>
      <c r="FE27" s="329"/>
      <c r="FF27" s="329"/>
      <c r="FG27" s="329"/>
      <c r="FH27" s="329"/>
      <c r="FI27" s="329"/>
      <c r="FJ27" s="329"/>
      <c r="FK27" s="329"/>
      <c r="FL27" s="329"/>
      <c r="FM27" s="329"/>
      <c r="FN27" s="329"/>
      <c r="FO27" s="329"/>
      <c r="FP27" s="329"/>
      <c r="FQ27" s="329"/>
      <c r="FR27" s="329"/>
      <c r="FS27" s="329"/>
      <c r="FT27" s="329"/>
      <c r="FU27" s="329"/>
      <c r="FV27" s="329"/>
      <c r="FW27" s="329"/>
      <c r="FX27" s="329"/>
      <c r="FY27" s="329"/>
      <c r="FZ27" s="329"/>
      <c r="GA27" s="329"/>
      <c r="GB27" s="329"/>
      <c r="GC27" s="329"/>
      <c r="GD27" s="329"/>
      <c r="GE27" s="329"/>
      <c r="GF27" s="329"/>
      <c r="GG27" s="329"/>
      <c r="GH27" s="329"/>
      <c r="GI27" s="329"/>
      <c r="GJ27" s="329"/>
      <c r="GK27" s="329"/>
      <c r="GL27" s="329"/>
      <c r="GM27" s="329"/>
      <c r="GN27" s="329"/>
      <c r="GO27" s="329"/>
      <c r="GP27" s="329"/>
      <c r="GQ27" s="329"/>
      <c r="GR27" s="329"/>
      <c r="GS27" s="329"/>
      <c r="GT27" s="329"/>
      <c r="GU27" s="329"/>
      <c r="GV27" s="329"/>
      <c r="GW27" s="329"/>
      <c r="GX27" s="329"/>
      <c r="GY27" s="329"/>
      <c r="GZ27" s="329"/>
      <c r="HA27" s="329"/>
      <c r="HB27" s="329"/>
      <c r="HC27" s="329"/>
      <c r="HD27" s="329"/>
      <c r="HE27" s="329"/>
      <c r="HF27" s="329"/>
      <c r="HG27" s="329"/>
      <c r="HH27" s="329"/>
      <c r="HI27" s="329"/>
      <c r="HJ27" s="329"/>
      <c r="HK27" s="329"/>
      <c r="HL27" s="329"/>
      <c r="HM27" s="329"/>
      <c r="HN27" s="329"/>
      <c r="HO27" s="329"/>
      <c r="HP27" s="329"/>
      <c r="HQ27" s="329"/>
      <c r="HR27" s="329"/>
      <c r="HS27" s="329"/>
      <c r="HT27" s="329"/>
      <c r="HU27" s="329"/>
      <c r="HV27" s="329"/>
      <c r="HW27" s="329"/>
      <c r="HX27" s="329"/>
      <c r="HY27" s="329"/>
      <c r="HZ27" s="329"/>
      <c r="IA27" s="329"/>
      <c r="IB27" s="329"/>
      <c r="IC27" s="329"/>
      <c r="ID27" s="329"/>
      <c r="IE27" s="329"/>
      <c r="IF27" s="329"/>
      <c r="IG27" s="329"/>
      <c r="IH27" s="329"/>
      <c r="II27" s="329"/>
      <c r="IJ27" s="329"/>
      <c r="IK27" s="329"/>
      <c r="IL27" s="329"/>
      <c r="IM27" s="329"/>
      <c r="IN27" s="329"/>
      <c r="IO27" s="329"/>
      <c r="IP27" s="329"/>
      <c r="IQ27" s="329"/>
      <c r="IR27" s="329"/>
      <c r="IS27" s="329"/>
      <c r="IT27" s="329"/>
      <c r="IU27" s="329"/>
      <c r="IV27" s="329"/>
      <c r="IW27" s="329"/>
      <c r="IX27" s="329"/>
      <c r="IY27" s="329"/>
      <c r="IZ27" s="329"/>
      <c r="JA27" s="329"/>
      <c r="JB27" s="329"/>
      <c r="JC27" s="329"/>
      <c r="JD27" s="329"/>
      <c r="JE27" s="329"/>
      <c r="JF27" s="329"/>
      <c r="JG27" s="329"/>
      <c r="JH27" s="329"/>
      <c r="JI27" s="329"/>
      <c r="JJ27" s="329"/>
      <c r="JK27" s="329"/>
      <c r="JL27" s="329"/>
      <c r="JM27" s="329"/>
      <c r="JN27" s="329"/>
      <c r="JO27" s="329"/>
      <c r="JP27" s="329"/>
      <c r="JQ27" s="329"/>
      <c r="JR27" s="329"/>
      <c r="JS27" s="329"/>
      <c r="JT27" s="329"/>
      <c r="JU27" s="329"/>
      <c r="JV27" s="329"/>
      <c r="JW27" s="329"/>
      <c r="JX27" s="329"/>
      <c r="JY27" s="329"/>
      <c r="JZ27" s="329"/>
      <c r="KA27" s="329"/>
      <c r="KB27" s="329"/>
      <c r="KC27" s="329"/>
      <c r="KD27" s="329"/>
      <c r="KE27" s="329"/>
      <c r="KF27" s="329"/>
      <c r="KG27" s="329"/>
      <c r="KH27" s="329"/>
      <c r="KI27" s="329"/>
      <c r="KJ27" s="329"/>
      <c r="KK27" s="329"/>
      <c r="KL27" s="329"/>
      <c r="KM27" s="329"/>
      <c r="KN27" s="329"/>
      <c r="KO27" s="329"/>
      <c r="KP27" s="329"/>
      <c r="KQ27" s="329"/>
      <c r="KR27" s="329"/>
      <c r="KS27" s="329"/>
      <c r="KT27" s="329"/>
      <c r="KU27" s="329"/>
      <c r="KV27" s="329"/>
      <c r="KW27" s="329"/>
      <c r="KX27" s="329"/>
      <c r="KY27" s="329"/>
      <c r="KZ27" s="329"/>
      <c r="LA27" s="329"/>
      <c r="LB27" s="329"/>
      <c r="LC27" s="329"/>
      <c r="LD27" s="329"/>
      <c r="LE27" s="329"/>
      <c r="LF27" s="329"/>
      <c r="LG27" s="329"/>
      <c r="LH27" s="329"/>
      <c r="LI27" s="329"/>
      <c r="LJ27" s="329"/>
      <c r="LK27" s="329"/>
      <c r="LL27" s="329"/>
      <c r="LM27" s="329"/>
      <c r="LN27" s="329"/>
      <c r="LO27" s="329"/>
      <c r="LP27" s="329"/>
      <c r="LQ27" s="329"/>
      <c r="LR27" s="329"/>
      <c r="LS27" s="329"/>
      <c r="LT27" s="329"/>
      <c r="LU27" s="329"/>
      <c r="LV27" s="329"/>
      <c r="LW27" s="329"/>
      <c r="LX27" s="329"/>
      <c r="LY27" s="329"/>
      <c r="LZ27" s="329"/>
      <c r="MA27" s="329"/>
      <c r="MB27" s="329"/>
      <c r="MC27" s="329"/>
      <c r="MD27" s="329"/>
      <c r="ME27" s="329"/>
      <c r="MF27" s="329"/>
      <c r="MG27" s="329"/>
      <c r="MH27" s="329"/>
      <c r="MI27" s="329"/>
      <c r="MJ27" s="329"/>
      <c r="MK27" s="329"/>
      <c r="ML27" s="329"/>
      <c r="MM27" s="329"/>
      <c r="MN27" s="329"/>
      <c r="MO27" s="329"/>
      <c r="MP27" s="329"/>
      <c r="MQ27" s="329"/>
      <c r="MR27" s="329"/>
      <c r="MS27" s="329"/>
      <c r="MT27" s="329"/>
      <c r="MU27" s="329"/>
      <c r="MV27" s="329"/>
      <c r="MW27" s="329"/>
      <c r="MX27" s="329"/>
      <c r="MY27" s="329"/>
      <c r="MZ27" s="329"/>
      <c r="NA27" s="329"/>
      <c r="NB27" s="329"/>
      <c r="NC27" s="329"/>
      <c r="ND27" s="329"/>
      <c r="NE27" s="329"/>
      <c r="NF27" s="329"/>
      <c r="NG27" s="329"/>
      <c r="NH27" s="329"/>
      <c r="NI27" s="329"/>
      <c r="NJ27" s="329"/>
      <c r="NK27" s="329"/>
      <c r="NL27" s="329"/>
      <c r="NM27" s="329"/>
      <c r="NN27" s="329"/>
      <c r="NO27" s="329"/>
      <c r="NP27" s="329"/>
      <c r="NQ27" s="329"/>
      <c r="NR27" s="329"/>
      <c r="NS27" s="329"/>
      <c r="NT27" s="329"/>
      <c r="NU27" s="329"/>
      <c r="NV27" s="329"/>
      <c r="NW27" s="329"/>
      <c r="NX27" s="329"/>
      <c r="NY27" s="329"/>
      <c r="NZ27" s="329"/>
      <c r="OA27" s="329"/>
      <c r="OB27" s="329"/>
      <c r="OC27" s="329"/>
      <c r="OD27" s="329"/>
      <c r="OE27" s="329"/>
      <c r="OF27" s="329"/>
      <c r="OG27" s="329"/>
      <c r="OH27" s="329"/>
      <c r="OI27" s="329"/>
      <c r="OJ27" s="329"/>
      <c r="OK27" s="329"/>
      <c r="OL27" s="329"/>
    </row>
    <row r="28" spans="1:402" s="328" customFormat="1" ht="17.25" hidden="1" customHeight="1">
      <c r="A28" s="322"/>
      <c r="B28" s="303">
        <v>2008</v>
      </c>
      <c r="C28" s="473">
        <v>1451237.82</v>
      </c>
      <c r="D28" s="473">
        <v>232241.8</v>
      </c>
      <c r="E28" s="473">
        <v>201737.3</v>
      </c>
      <c r="F28" s="473">
        <v>5267.08</v>
      </c>
      <c r="G28" s="473">
        <v>725.56</v>
      </c>
      <c r="H28" s="473">
        <v>168337.52</v>
      </c>
      <c r="I28" s="474">
        <v>2059547.17</v>
      </c>
      <c r="J28" s="940"/>
      <c r="K28" s="940"/>
      <c r="BQ28" s="329"/>
      <c r="BR28" s="329"/>
      <c r="BS28" s="329"/>
      <c r="BT28" s="329"/>
      <c r="BU28" s="329"/>
      <c r="BV28" s="329"/>
      <c r="BW28" s="329"/>
      <c r="BX28" s="329"/>
      <c r="BY28" s="329"/>
      <c r="BZ28" s="329"/>
      <c r="CA28" s="329"/>
      <c r="CB28" s="329"/>
      <c r="CC28" s="329"/>
      <c r="CD28" s="329"/>
      <c r="CE28" s="329"/>
      <c r="CF28" s="329"/>
      <c r="CG28" s="329"/>
      <c r="CH28" s="329"/>
      <c r="CI28" s="329"/>
      <c r="CJ28" s="329"/>
      <c r="CK28" s="329"/>
      <c r="CL28" s="329"/>
      <c r="CM28" s="329"/>
      <c r="CN28" s="329"/>
      <c r="CO28" s="329"/>
      <c r="CP28" s="329"/>
      <c r="CQ28" s="329"/>
      <c r="CR28" s="329"/>
      <c r="CS28" s="329"/>
      <c r="CT28" s="329"/>
      <c r="CU28" s="329"/>
      <c r="CV28" s="329"/>
      <c r="CW28" s="329"/>
      <c r="CX28" s="329"/>
      <c r="CY28" s="329"/>
      <c r="CZ28" s="329"/>
      <c r="DA28" s="329"/>
      <c r="DB28" s="329"/>
      <c r="DC28" s="329"/>
      <c r="DD28" s="329"/>
      <c r="DE28" s="329"/>
      <c r="DF28" s="329"/>
      <c r="DG28" s="329"/>
      <c r="DH28" s="329"/>
      <c r="DI28" s="329"/>
      <c r="DJ28" s="329"/>
      <c r="DK28" s="329"/>
      <c r="DL28" s="329"/>
      <c r="DM28" s="329"/>
      <c r="DN28" s="329"/>
      <c r="DO28" s="329"/>
      <c r="DP28" s="329"/>
      <c r="DQ28" s="329"/>
      <c r="DR28" s="329"/>
      <c r="DS28" s="329"/>
      <c r="DT28" s="329"/>
      <c r="DU28" s="329"/>
      <c r="DV28" s="329"/>
      <c r="DW28" s="329"/>
      <c r="DX28" s="329"/>
      <c r="DY28" s="329"/>
      <c r="DZ28" s="329"/>
      <c r="EA28" s="329"/>
      <c r="EB28" s="329"/>
      <c r="EC28" s="329"/>
      <c r="ED28" s="329"/>
      <c r="EE28" s="329"/>
      <c r="EF28" s="329"/>
      <c r="EG28" s="329"/>
      <c r="EH28" s="329"/>
      <c r="EI28" s="329"/>
      <c r="EJ28" s="329"/>
      <c r="EK28" s="329"/>
      <c r="EL28" s="329"/>
      <c r="EM28" s="329"/>
      <c r="EN28" s="329"/>
      <c r="EO28" s="329"/>
      <c r="EP28" s="329"/>
      <c r="EQ28" s="329"/>
      <c r="ER28" s="329"/>
      <c r="ES28" s="329"/>
      <c r="ET28" s="329"/>
      <c r="EU28" s="329"/>
      <c r="EV28" s="329"/>
      <c r="EW28" s="329"/>
      <c r="EX28" s="329"/>
      <c r="EY28" s="329"/>
      <c r="EZ28" s="329"/>
      <c r="FA28" s="329"/>
      <c r="FB28" s="329"/>
      <c r="FC28" s="329"/>
      <c r="FD28" s="329"/>
      <c r="FE28" s="329"/>
      <c r="FF28" s="329"/>
      <c r="FG28" s="329"/>
      <c r="FH28" s="329"/>
      <c r="FI28" s="329"/>
      <c r="FJ28" s="329"/>
      <c r="FK28" s="329"/>
      <c r="FL28" s="329"/>
      <c r="FM28" s="329"/>
      <c r="FN28" s="329"/>
      <c r="FO28" s="329"/>
      <c r="FP28" s="329"/>
      <c r="FQ28" s="329"/>
      <c r="FR28" s="329"/>
      <c r="FS28" s="329"/>
      <c r="FT28" s="329"/>
      <c r="FU28" s="329"/>
      <c r="FV28" s="329"/>
      <c r="FW28" s="329"/>
      <c r="FX28" s="329"/>
      <c r="FY28" s="329"/>
      <c r="FZ28" s="329"/>
      <c r="GA28" s="329"/>
      <c r="GB28" s="329"/>
      <c r="GC28" s="329"/>
      <c r="GD28" s="329"/>
      <c r="GE28" s="329"/>
      <c r="GF28" s="329"/>
      <c r="GG28" s="329"/>
      <c r="GH28" s="329"/>
      <c r="GI28" s="329"/>
      <c r="GJ28" s="329"/>
      <c r="GK28" s="329"/>
      <c r="GL28" s="329"/>
      <c r="GM28" s="329"/>
      <c r="GN28" s="329"/>
      <c r="GO28" s="329"/>
      <c r="GP28" s="329"/>
      <c r="GQ28" s="329"/>
      <c r="GR28" s="329"/>
      <c r="GS28" s="329"/>
      <c r="GT28" s="329"/>
      <c r="GU28" s="329"/>
      <c r="GV28" s="329"/>
      <c r="GW28" s="329"/>
      <c r="GX28" s="329"/>
      <c r="GY28" s="329"/>
      <c r="GZ28" s="329"/>
      <c r="HA28" s="329"/>
      <c r="HB28" s="329"/>
      <c r="HC28" s="329"/>
      <c r="HD28" s="329"/>
      <c r="HE28" s="329"/>
      <c r="HF28" s="329"/>
      <c r="HG28" s="329"/>
      <c r="HH28" s="329"/>
      <c r="HI28" s="329"/>
      <c r="HJ28" s="329"/>
      <c r="HK28" s="329"/>
      <c r="HL28" s="329"/>
      <c r="HM28" s="329"/>
      <c r="HN28" s="329"/>
      <c r="HO28" s="329"/>
      <c r="HP28" s="329"/>
      <c r="HQ28" s="329"/>
      <c r="HR28" s="329"/>
      <c r="HS28" s="329"/>
      <c r="HT28" s="329"/>
      <c r="HU28" s="329"/>
      <c r="HV28" s="329"/>
      <c r="HW28" s="329"/>
      <c r="HX28" s="329"/>
      <c r="HY28" s="329"/>
      <c r="HZ28" s="329"/>
      <c r="IA28" s="329"/>
      <c r="IB28" s="329"/>
      <c r="IC28" s="329"/>
      <c r="ID28" s="329"/>
      <c r="IE28" s="329"/>
      <c r="IF28" s="329"/>
      <c r="IG28" s="329"/>
      <c r="IH28" s="329"/>
      <c r="II28" s="329"/>
      <c r="IJ28" s="329"/>
      <c r="IK28" s="329"/>
      <c r="IL28" s="329"/>
      <c r="IM28" s="329"/>
      <c r="IN28" s="329"/>
      <c r="IO28" s="329"/>
      <c r="IP28" s="329"/>
      <c r="IQ28" s="329"/>
      <c r="IR28" s="329"/>
      <c r="IS28" s="329"/>
      <c r="IT28" s="329"/>
      <c r="IU28" s="329"/>
      <c r="IV28" s="329"/>
      <c r="IW28" s="329"/>
      <c r="IX28" s="329"/>
      <c r="IY28" s="329"/>
      <c r="IZ28" s="329"/>
      <c r="JA28" s="329"/>
      <c r="JB28" s="329"/>
      <c r="JC28" s="329"/>
      <c r="JD28" s="329"/>
      <c r="JE28" s="329"/>
      <c r="JF28" s="329"/>
      <c r="JG28" s="329"/>
      <c r="JH28" s="329"/>
      <c r="JI28" s="329"/>
      <c r="JJ28" s="329"/>
      <c r="JK28" s="329"/>
      <c r="JL28" s="329"/>
      <c r="JM28" s="329"/>
      <c r="JN28" s="329"/>
      <c r="JO28" s="329"/>
      <c r="JP28" s="329"/>
      <c r="JQ28" s="329"/>
      <c r="JR28" s="329"/>
      <c r="JS28" s="329"/>
      <c r="JT28" s="329"/>
      <c r="JU28" s="329"/>
      <c r="JV28" s="329"/>
      <c r="JW28" s="329"/>
      <c r="JX28" s="329"/>
      <c r="JY28" s="329"/>
      <c r="JZ28" s="329"/>
      <c r="KA28" s="329"/>
      <c r="KB28" s="329"/>
      <c r="KC28" s="329"/>
      <c r="KD28" s="329"/>
      <c r="KE28" s="329"/>
      <c r="KF28" s="329"/>
      <c r="KG28" s="329"/>
      <c r="KH28" s="329"/>
      <c r="KI28" s="329"/>
      <c r="KJ28" s="329"/>
      <c r="KK28" s="329"/>
      <c r="KL28" s="329"/>
      <c r="KM28" s="329"/>
      <c r="KN28" s="329"/>
      <c r="KO28" s="329"/>
      <c r="KP28" s="329"/>
      <c r="KQ28" s="329"/>
      <c r="KR28" s="329"/>
      <c r="KS28" s="329"/>
      <c r="KT28" s="329"/>
      <c r="KU28" s="329"/>
      <c r="KV28" s="329"/>
      <c r="KW28" s="329"/>
      <c r="KX28" s="329"/>
      <c r="KY28" s="329"/>
      <c r="KZ28" s="329"/>
      <c r="LA28" s="329"/>
      <c r="LB28" s="329"/>
      <c r="LC28" s="329"/>
      <c r="LD28" s="329"/>
      <c r="LE28" s="329"/>
      <c r="LF28" s="329"/>
      <c r="LG28" s="329"/>
      <c r="LH28" s="329"/>
      <c r="LI28" s="329"/>
      <c r="LJ28" s="329"/>
      <c r="LK28" s="329"/>
      <c r="LL28" s="329"/>
      <c r="LM28" s="329"/>
      <c r="LN28" s="329"/>
      <c r="LO28" s="329"/>
      <c r="LP28" s="329"/>
      <c r="LQ28" s="329"/>
      <c r="LR28" s="329"/>
      <c r="LS28" s="329"/>
      <c r="LT28" s="329"/>
      <c r="LU28" s="329"/>
      <c r="LV28" s="329"/>
      <c r="LW28" s="329"/>
      <c r="LX28" s="329"/>
      <c r="LY28" s="329"/>
      <c r="LZ28" s="329"/>
      <c r="MA28" s="329"/>
      <c r="MB28" s="329"/>
      <c r="MC28" s="329"/>
      <c r="MD28" s="329"/>
      <c r="ME28" s="329"/>
      <c r="MF28" s="329"/>
      <c r="MG28" s="329"/>
      <c r="MH28" s="329"/>
      <c r="MI28" s="329"/>
      <c r="MJ28" s="329"/>
      <c r="MK28" s="329"/>
      <c r="ML28" s="329"/>
      <c r="MM28" s="329"/>
      <c r="MN28" s="329"/>
      <c r="MO28" s="329"/>
      <c r="MP28" s="329"/>
      <c r="MQ28" s="329"/>
      <c r="MR28" s="329"/>
      <c r="MS28" s="329"/>
      <c r="MT28" s="329"/>
      <c r="MU28" s="329"/>
      <c r="MV28" s="329"/>
      <c r="MW28" s="329"/>
      <c r="MX28" s="329"/>
      <c r="MY28" s="329"/>
      <c r="MZ28" s="329"/>
      <c r="NA28" s="329"/>
      <c r="NB28" s="329"/>
      <c r="NC28" s="329"/>
      <c r="ND28" s="329"/>
      <c r="NE28" s="329"/>
      <c r="NF28" s="329"/>
      <c r="NG28" s="329"/>
      <c r="NH28" s="329"/>
      <c r="NI28" s="329"/>
      <c r="NJ28" s="329"/>
      <c r="NK28" s="329"/>
      <c r="NL28" s="329"/>
      <c r="NM28" s="329"/>
      <c r="NN28" s="329"/>
      <c r="NO28" s="329"/>
      <c r="NP28" s="329"/>
      <c r="NQ28" s="329"/>
      <c r="NR28" s="329"/>
      <c r="NS28" s="329"/>
      <c r="NT28" s="329"/>
      <c r="NU28" s="329"/>
      <c r="NV28" s="329"/>
      <c r="NW28" s="329"/>
      <c r="NX28" s="329"/>
      <c r="NY28" s="329"/>
      <c r="NZ28" s="329"/>
      <c r="OA28" s="329"/>
      <c r="OB28" s="329"/>
      <c r="OC28" s="329"/>
      <c r="OD28" s="329"/>
      <c r="OE28" s="329"/>
      <c r="OF28" s="329"/>
      <c r="OG28" s="329"/>
      <c r="OH28" s="329"/>
      <c r="OI28" s="329"/>
      <c r="OJ28" s="329"/>
      <c r="OK28" s="329"/>
      <c r="OL28" s="329"/>
    </row>
    <row r="29" spans="1:402" s="480" customFormat="1" ht="17.25" hidden="1" customHeight="1">
      <c r="A29" s="322"/>
      <c r="B29" s="303">
        <v>2008</v>
      </c>
      <c r="C29" s="473">
        <v>1393175.8</v>
      </c>
      <c r="D29" s="473">
        <v>228554.4</v>
      </c>
      <c r="E29" s="473">
        <v>197992.4</v>
      </c>
      <c r="F29" s="473">
        <v>5164.95</v>
      </c>
      <c r="G29" s="473">
        <v>711</v>
      </c>
      <c r="H29" s="473">
        <v>169692.35</v>
      </c>
      <c r="I29" s="474">
        <v>1995290.9</v>
      </c>
      <c r="J29" s="958"/>
      <c r="K29" s="958"/>
    </row>
    <row r="30" spans="1:402" s="460" customFormat="1" ht="17.25" hidden="1" customHeight="1">
      <c r="A30" s="322"/>
      <c r="B30" s="303">
        <v>2008</v>
      </c>
      <c r="C30" s="473">
        <v>1337571.68</v>
      </c>
      <c r="D30" s="473">
        <v>224156</v>
      </c>
      <c r="E30" s="473">
        <v>201379.26</v>
      </c>
      <c r="F30" s="473">
        <v>4399.8900000000003</v>
      </c>
      <c r="G30" s="473">
        <v>679.47</v>
      </c>
      <c r="H30" s="473">
        <v>170445.63</v>
      </c>
      <c r="I30" s="474">
        <v>1938631.94</v>
      </c>
      <c r="J30" s="941"/>
      <c r="K30" s="941"/>
      <c r="BQ30" s="481"/>
      <c r="BR30" s="481"/>
      <c r="BS30" s="481"/>
      <c r="BT30" s="481"/>
      <c r="BU30" s="481"/>
      <c r="BV30" s="481"/>
      <c r="BW30" s="481"/>
      <c r="BX30" s="481"/>
      <c r="BY30" s="481"/>
      <c r="BZ30" s="481"/>
      <c r="CA30" s="481"/>
      <c r="CB30" s="481"/>
      <c r="CC30" s="481"/>
      <c r="CD30" s="481"/>
      <c r="CE30" s="481"/>
      <c r="CF30" s="481"/>
      <c r="CG30" s="481"/>
      <c r="CH30" s="481"/>
      <c r="CI30" s="481"/>
      <c r="CJ30" s="481"/>
      <c r="CK30" s="481"/>
      <c r="CL30" s="481"/>
      <c r="CM30" s="481"/>
      <c r="CN30" s="481"/>
      <c r="CO30" s="481"/>
      <c r="CP30" s="481"/>
      <c r="CQ30" s="481"/>
      <c r="CR30" s="481"/>
      <c r="CS30" s="481"/>
      <c r="CT30" s="481"/>
      <c r="CU30" s="481"/>
      <c r="CV30" s="481"/>
      <c r="CW30" s="481"/>
      <c r="CX30" s="481"/>
      <c r="CY30" s="481"/>
      <c r="CZ30" s="481"/>
      <c r="DA30" s="481"/>
      <c r="DB30" s="481"/>
      <c r="DC30" s="481"/>
      <c r="DD30" s="481"/>
      <c r="DE30" s="481"/>
      <c r="DF30" s="481"/>
      <c r="DG30" s="481"/>
      <c r="DH30" s="481"/>
      <c r="DI30" s="481"/>
      <c r="DJ30" s="481"/>
      <c r="DK30" s="481"/>
      <c r="DL30" s="481"/>
      <c r="DM30" s="481"/>
      <c r="DN30" s="481"/>
      <c r="DO30" s="481"/>
      <c r="DP30" s="481"/>
      <c r="DQ30" s="481"/>
      <c r="DR30" s="481"/>
      <c r="DS30" s="481"/>
      <c r="DT30" s="481"/>
      <c r="DU30" s="481"/>
      <c r="DV30" s="481"/>
      <c r="DW30" s="481"/>
      <c r="DX30" s="481"/>
      <c r="DY30" s="481"/>
      <c r="DZ30" s="481"/>
      <c r="EA30" s="481"/>
      <c r="EB30" s="481"/>
      <c r="EC30" s="481"/>
      <c r="ED30" s="481"/>
      <c r="EE30" s="481"/>
      <c r="EF30" s="481"/>
      <c r="EG30" s="481"/>
      <c r="EH30" s="481"/>
      <c r="EI30" s="481"/>
      <c r="EJ30" s="481"/>
      <c r="EK30" s="481"/>
      <c r="EL30" s="481"/>
      <c r="EM30" s="481"/>
      <c r="EN30" s="481"/>
      <c r="EO30" s="481"/>
      <c r="EP30" s="481"/>
      <c r="EQ30" s="481"/>
      <c r="ER30" s="481"/>
      <c r="ES30" s="481"/>
      <c r="ET30" s="481"/>
      <c r="EU30" s="481"/>
      <c r="EV30" s="481"/>
      <c r="EW30" s="481"/>
      <c r="EX30" s="481"/>
      <c r="EY30" s="481"/>
      <c r="EZ30" s="481"/>
      <c r="FA30" s="481"/>
      <c r="FB30" s="481"/>
      <c r="FC30" s="481"/>
      <c r="FD30" s="481"/>
      <c r="FE30" s="481"/>
      <c r="FF30" s="481"/>
      <c r="FG30" s="481"/>
      <c r="FH30" s="481"/>
      <c r="FI30" s="481"/>
      <c r="FJ30" s="481"/>
      <c r="FK30" s="481"/>
      <c r="FL30" s="481"/>
      <c r="FM30" s="481"/>
      <c r="FN30" s="481"/>
      <c r="FO30" s="481"/>
      <c r="FP30" s="481"/>
      <c r="FQ30" s="481"/>
      <c r="FR30" s="481"/>
      <c r="FS30" s="481"/>
      <c r="FT30" s="481"/>
      <c r="FU30" s="481"/>
      <c r="FV30" s="481"/>
      <c r="FW30" s="481"/>
      <c r="FX30" s="481"/>
      <c r="FY30" s="481"/>
      <c r="FZ30" s="481"/>
      <c r="GA30" s="481"/>
      <c r="GB30" s="481"/>
      <c r="GC30" s="481"/>
      <c r="GD30" s="481"/>
      <c r="GE30" s="481"/>
      <c r="GF30" s="481"/>
      <c r="GG30" s="481"/>
      <c r="GH30" s="481"/>
      <c r="GI30" s="481"/>
      <c r="GJ30" s="481"/>
      <c r="GK30" s="481"/>
      <c r="GL30" s="481"/>
      <c r="GM30" s="481"/>
      <c r="GN30" s="481"/>
      <c r="GO30" s="481"/>
      <c r="GP30" s="481"/>
      <c r="GQ30" s="481"/>
      <c r="GR30" s="481"/>
      <c r="GS30" s="481"/>
      <c r="GT30" s="481"/>
      <c r="GU30" s="481"/>
      <c r="GV30" s="481"/>
      <c r="GW30" s="481"/>
      <c r="GX30" s="481"/>
      <c r="GY30" s="481"/>
      <c r="GZ30" s="481"/>
      <c r="HA30" s="481"/>
      <c r="HB30" s="481"/>
      <c r="HC30" s="481"/>
      <c r="HD30" s="481"/>
      <c r="HE30" s="481"/>
      <c r="HF30" s="481"/>
      <c r="HG30" s="481"/>
      <c r="HH30" s="481"/>
      <c r="HI30" s="481"/>
      <c r="HJ30" s="481"/>
      <c r="HK30" s="481"/>
      <c r="HL30" s="481"/>
      <c r="HM30" s="481"/>
      <c r="HN30" s="481"/>
      <c r="HO30" s="481"/>
      <c r="HP30" s="481"/>
      <c r="HQ30" s="481"/>
      <c r="HR30" s="481"/>
      <c r="HS30" s="481"/>
      <c r="HT30" s="481"/>
      <c r="HU30" s="481"/>
      <c r="HV30" s="481"/>
      <c r="HW30" s="481"/>
      <c r="HX30" s="481"/>
      <c r="HY30" s="481"/>
      <c r="HZ30" s="481"/>
      <c r="IA30" s="481"/>
      <c r="IB30" s="481"/>
      <c r="IC30" s="481"/>
      <c r="ID30" s="481"/>
      <c r="IE30" s="481"/>
      <c r="IF30" s="481"/>
      <c r="IG30" s="481"/>
      <c r="IH30" s="481"/>
      <c r="II30" s="481"/>
      <c r="IJ30" s="481"/>
      <c r="IK30" s="481"/>
      <c r="IL30" s="481"/>
      <c r="IM30" s="481"/>
      <c r="IN30" s="481"/>
      <c r="IO30" s="481"/>
      <c r="IP30" s="481"/>
      <c r="IQ30" s="481"/>
      <c r="IR30" s="481"/>
      <c r="IS30" s="481"/>
      <c r="IT30" s="481"/>
      <c r="IU30" s="481"/>
      <c r="IV30" s="481"/>
      <c r="IW30" s="481"/>
      <c r="IX30" s="481"/>
      <c r="IY30" s="481"/>
      <c r="IZ30" s="481"/>
      <c r="JA30" s="481"/>
      <c r="JB30" s="481"/>
      <c r="JC30" s="481"/>
      <c r="JD30" s="481"/>
      <c r="JE30" s="481"/>
      <c r="JF30" s="481"/>
      <c r="JG30" s="481"/>
      <c r="JH30" s="481"/>
      <c r="JI30" s="481"/>
      <c r="JJ30" s="481"/>
      <c r="JK30" s="481"/>
      <c r="JL30" s="481"/>
      <c r="JM30" s="481"/>
      <c r="JN30" s="481"/>
      <c r="JO30" s="481"/>
      <c r="JP30" s="481"/>
      <c r="JQ30" s="481"/>
      <c r="JR30" s="481"/>
      <c r="JS30" s="481"/>
      <c r="JT30" s="481"/>
      <c r="JU30" s="481"/>
      <c r="JV30" s="481"/>
      <c r="JW30" s="481"/>
      <c r="JX30" s="481"/>
      <c r="JY30" s="481"/>
      <c r="JZ30" s="481"/>
      <c r="KA30" s="481"/>
      <c r="KB30" s="481"/>
      <c r="KC30" s="481"/>
      <c r="KD30" s="481"/>
      <c r="KE30" s="481"/>
      <c r="KF30" s="481"/>
      <c r="KG30" s="481"/>
      <c r="KH30" s="481"/>
      <c r="KI30" s="481"/>
      <c r="KJ30" s="481"/>
      <c r="KK30" s="481"/>
      <c r="KL30" s="481"/>
      <c r="KM30" s="481"/>
      <c r="KN30" s="481"/>
      <c r="KO30" s="481"/>
      <c r="KP30" s="481"/>
      <c r="KQ30" s="481"/>
      <c r="KR30" s="481"/>
      <c r="KS30" s="481"/>
      <c r="KT30" s="481"/>
      <c r="KU30" s="481"/>
      <c r="KV30" s="481"/>
      <c r="KW30" s="481"/>
      <c r="KX30" s="481"/>
      <c r="KY30" s="481"/>
      <c r="KZ30" s="481"/>
      <c r="LA30" s="481"/>
      <c r="LB30" s="481"/>
      <c r="LC30" s="481"/>
      <c r="LD30" s="481"/>
      <c r="LE30" s="481"/>
      <c r="LF30" s="481"/>
      <c r="LG30" s="481"/>
      <c r="LH30" s="481"/>
      <c r="LI30" s="481"/>
      <c r="LJ30" s="481"/>
      <c r="LK30" s="481"/>
      <c r="LL30" s="481"/>
      <c r="LM30" s="481"/>
      <c r="LN30" s="481"/>
      <c r="LO30" s="481"/>
      <c r="LP30" s="481"/>
      <c r="LQ30" s="481"/>
      <c r="LR30" s="481"/>
      <c r="LS30" s="481"/>
      <c r="LT30" s="481"/>
      <c r="LU30" s="481"/>
      <c r="LV30" s="481"/>
      <c r="LW30" s="481"/>
      <c r="LX30" s="481"/>
      <c r="LY30" s="481"/>
      <c r="LZ30" s="481"/>
      <c r="MA30" s="481"/>
      <c r="MB30" s="481"/>
      <c r="MC30" s="481"/>
      <c r="MD30" s="481"/>
      <c r="ME30" s="481"/>
      <c r="MF30" s="481"/>
      <c r="MG30" s="481"/>
      <c r="MH30" s="481"/>
      <c r="MI30" s="481"/>
      <c r="MJ30" s="481"/>
      <c r="MK30" s="481"/>
      <c r="ML30" s="481"/>
      <c r="MM30" s="481"/>
      <c r="MN30" s="481"/>
      <c r="MO30" s="481"/>
      <c r="MP30" s="481"/>
      <c r="MQ30" s="481"/>
      <c r="MR30" s="481"/>
      <c r="MS30" s="481"/>
      <c r="MT30" s="481"/>
      <c r="MU30" s="481"/>
      <c r="MV30" s="481"/>
      <c r="MW30" s="481"/>
      <c r="MX30" s="481"/>
      <c r="MY30" s="481"/>
      <c r="MZ30" s="481"/>
      <c r="NA30" s="481"/>
      <c r="NB30" s="481"/>
      <c r="NC30" s="481"/>
      <c r="ND30" s="481"/>
      <c r="NE30" s="481"/>
      <c r="NF30" s="481"/>
      <c r="NG30" s="481"/>
      <c r="NH30" s="481"/>
      <c r="NI30" s="481"/>
      <c r="NJ30" s="481"/>
      <c r="NK30" s="481"/>
      <c r="NL30" s="481"/>
      <c r="NM30" s="481"/>
      <c r="NN30" s="481"/>
      <c r="NO30" s="481"/>
      <c r="NP30" s="481"/>
      <c r="NQ30" s="481"/>
      <c r="NR30" s="481"/>
      <c r="NS30" s="481"/>
      <c r="NT30" s="481"/>
      <c r="NU30" s="481"/>
      <c r="NV30" s="481"/>
      <c r="NW30" s="481"/>
      <c r="NX30" s="481"/>
      <c r="NY30" s="481"/>
      <c r="NZ30" s="481"/>
      <c r="OA30" s="481"/>
      <c r="OB30" s="481"/>
      <c r="OC30" s="481"/>
      <c r="OD30" s="481"/>
      <c r="OE30" s="481"/>
      <c r="OF30" s="481"/>
      <c r="OG30" s="481"/>
      <c r="OH30" s="481"/>
      <c r="OI30" s="481"/>
      <c r="OJ30" s="481"/>
      <c r="OK30" s="481"/>
      <c r="OL30" s="481"/>
    </row>
    <row r="31" spans="1:402" s="328" customFormat="1" ht="17.25" hidden="1" customHeight="1">
      <c r="A31" s="325"/>
      <c r="B31" s="303">
        <v>2008</v>
      </c>
      <c r="C31" s="473"/>
      <c r="D31" s="473"/>
      <c r="E31" s="473"/>
      <c r="F31" s="473"/>
      <c r="G31" s="473"/>
      <c r="H31" s="473"/>
      <c r="I31" s="474"/>
      <c r="J31" s="940"/>
      <c r="K31" s="940"/>
      <c r="BQ31" s="329"/>
      <c r="BR31" s="329"/>
      <c r="BS31" s="329"/>
      <c r="BT31" s="329"/>
      <c r="BU31" s="329"/>
      <c r="BV31" s="329"/>
      <c r="BW31" s="329"/>
      <c r="BX31" s="329"/>
      <c r="BY31" s="329"/>
      <c r="BZ31" s="329"/>
      <c r="CA31" s="329"/>
      <c r="CB31" s="329"/>
      <c r="CC31" s="329"/>
      <c r="CD31" s="329"/>
      <c r="CE31" s="329"/>
      <c r="CF31" s="329"/>
      <c r="CG31" s="329"/>
      <c r="CH31" s="329"/>
      <c r="CI31" s="329"/>
      <c r="CJ31" s="329"/>
      <c r="CK31" s="329"/>
      <c r="CL31" s="329"/>
      <c r="CM31" s="329"/>
      <c r="CN31" s="329"/>
      <c r="CO31" s="329"/>
      <c r="CP31" s="329"/>
      <c r="CQ31" s="329"/>
      <c r="CR31" s="329"/>
      <c r="CS31" s="329"/>
      <c r="CT31" s="329"/>
      <c r="CU31" s="329"/>
      <c r="CV31" s="329"/>
      <c r="CW31" s="329"/>
      <c r="CX31" s="329"/>
      <c r="CY31" s="329"/>
      <c r="CZ31" s="329"/>
      <c r="DA31" s="329"/>
      <c r="DB31" s="329"/>
      <c r="DC31" s="329"/>
      <c r="DD31" s="329"/>
      <c r="DE31" s="329"/>
      <c r="DF31" s="329"/>
      <c r="DG31" s="329"/>
      <c r="DH31" s="329"/>
      <c r="DI31" s="329"/>
      <c r="DJ31" s="329"/>
      <c r="DK31" s="329"/>
      <c r="DL31" s="329"/>
      <c r="DM31" s="329"/>
      <c r="DN31" s="329"/>
      <c r="DO31" s="329"/>
      <c r="DP31" s="329"/>
      <c r="DQ31" s="329"/>
      <c r="DR31" s="329"/>
      <c r="DS31" s="329"/>
      <c r="DT31" s="329"/>
      <c r="DU31" s="329"/>
      <c r="DV31" s="329"/>
      <c r="DW31" s="329"/>
      <c r="DX31" s="329"/>
      <c r="DY31" s="329"/>
      <c r="DZ31" s="329"/>
      <c r="EA31" s="329"/>
      <c r="EB31" s="329"/>
      <c r="EC31" s="329"/>
      <c r="ED31" s="329"/>
      <c r="EE31" s="329"/>
      <c r="EF31" s="329"/>
      <c r="EG31" s="329"/>
      <c r="EH31" s="329"/>
      <c r="EI31" s="329"/>
      <c r="EJ31" s="329"/>
      <c r="EK31" s="329"/>
      <c r="EL31" s="329"/>
      <c r="EM31" s="329"/>
      <c r="EN31" s="329"/>
      <c r="EO31" s="329"/>
      <c r="EP31" s="329"/>
      <c r="EQ31" s="329"/>
      <c r="ER31" s="329"/>
      <c r="ES31" s="329"/>
      <c r="ET31" s="329"/>
      <c r="EU31" s="329"/>
      <c r="EV31" s="329"/>
      <c r="EW31" s="329"/>
      <c r="EX31" s="329"/>
      <c r="EY31" s="329"/>
      <c r="EZ31" s="329"/>
      <c r="FA31" s="329"/>
      <c r="FB31" s="329"/>
      <c r="FC31" s="329"/>
      <c r="FD31" s="329"/>
      <c r="FE31" s="329"/>
      <c r="FF31" s="329"/>
      <c r="FG31" s="329"/>
      <c r="FH31" s="329"/>
      <c r="FI31" s="329"/>
      <c r="FJ31" s="329"/>
      <c r="FK31" s="329"/>
      <c r="FL31" s="329"/>
      <c r="FM31" s="329"/>
      <c r="FN31" s="329"/>
      <c r="FO31" s="329"/>
      <c r="FP31" s="329"/>
      <c r="FQ31" s="329"/>
      <c r="FR31" s="329"/>
      <c r="FS31" s="329"/>
      <c r="FT31" s="329"/>
      <c r="FU31" s="329"/>
      <c r="FV31" s="329"/>
      <c r="FW31" s="329"/>
      <c r="FX31" s="329"/>
      <c r="FY31" s="329"/>
      <c r="FZ31" s="329"/>
      <c r="GA31" s="329"/>
      <c r="GB31" s="329"/>
      <c r="GC31" s="329"/>
      <c r="GD31" s="329"/>
      <c r="GE31" s="329"/>
      <c r="GF31" s="329"/>
      <c r="GG31" s="329"/>
      <c r="GH31" s="329"/>
      <c r="GI31" s="329"/>
      <c r="GJ31" s="329"/>
      <c r="GK31" s="329"/>
      <c r="GL31" s="329"/>
      <c r="GM31" s="329"/>
      <c r="GN31" s="329"/>
      <c r="GO31" s="329"/>
      <c r="GP31" s="329"/>
      <c r="GQ31" s="329"/>
      <c r="GR31" s="329"/>
      <c r="GS31" s="329"/>
      <c r="GT31" s="329"/>
      <c r="GU31" s="329"/>
      <c r="GV31" s="329"/>
      <c r="GW31" s="329"/>
      <c r="GX31" s="329"/>
      <c r="GY31" s="329"/>
      <c r="GZ31" s="329"/>
      <c r="HA31" s="329"/>
      <c r="HB31" s="329"/>
      <c r="HC31" s="329"/>
      <c r="HD31" s="329"/>
      <c r="HE31" s="329"/>
      <c r="HF31" s="329"/>
      <c r="HG31" s="329"/>
      <c r="HH31" s="329"/>
      <c r="HI31" s="329"/>
      <c r="HJ31" s="329"/>
      <c r="HK31" s="329"/>
      <c r="HL31" s="329"/>
      <c r="HM31" s="329"/>
      <c r="HN31" s="329"/>
      <c r="HO31" s="329"/>
      <c r="HP31" s="329"/>
      <c r="HQ31" s="329"/>
      <c r="HR31" s="329"/>
      <c r="HS31" s="329"/>
      <c r="HT31" s="329"/>
      <c r="HU31" s="329"/>
      <c r="HV31" s="329"/>
      <c r="HW31" s="329"/>
      <c r="HX31" s="329"/>
      <c r="HY31" s="329"/>
      <c r="HZ31" s="329"/>
      <c r="IA31" s="329"/>
      <c r="IB31" s="329"/>
      <c r="IC31" s="329"/>
      <c r="ID31" s="329"/>
      <c r="IE31" s="329"/>
      <c r="IF31" s="329"/>
      <c r="IG31" s="329"/>
      <c r="IH31" s="329"/>
      <c r="II31" s="329"/>
      <c r="IJ31" s="329"/>
      <c r="IK31" s="329"/>
      <c r="IL31" s="329"/>
      <c r="IM31" s="329"/>
      <c r="IN31" s="329"/>
      <c r="IO31" s="329"/>
      <c r="IP31" s="329"/>
      <c r="IQ31" s="329"/>
      <c r="IR31" s="329"/>
      <c r="IS31" s="329"/>
      <c r="IT31" s="329"/>
      <c r="IU31" s="329"/>
      <c r="IV31" s="329"/>
      <c r="IW31" s="329"/>
      <c r="IX31" s="329"/>
      <c r="IY31" s="329"/>
      <c r="IZ31" s="329"/>
      <c r="JA31" s="329"/>
      <c r="JB31" s="329"/>
      <c r="JC31" s="329"/>
      <c r="JD31" s="329"/>
      <c r="JE31" s="329"/>
      <c r="JF31" s="329"/>
      <c r="JG31" s="329"/>
      <c r="JH31" s="329"/>
      <c r="JI31" s="329"/>
      <c r="JJ31" s="329"/>
      <c r="JK31" s="329"/>
      <c r="JL31" s="329"/>
      <c r="JM31" s="329"/>
      <c r="JN31" s="329"/>
      <c r="JO31" s="329"/>
      <c r="JP31" s="329"/>
      <c r="JQ31" s="329"/>
      <c r="JR31" s="329"/>
      <c r="JS31" s="329"/>
      <c r="JT31" s="329"/>
      <c r="JU31" s="329"/>
      <c r="JV31" s="329"/>
      <c r="JW31" s="329"/>
      <c r="JX31" s="329"/>
      <c r="JY31" s="329"/>
      <c r="JZ31" s="329"/>
      <c r="KA31" s="329"/>
      <c r="KB31" s="329"/>
      <c r="KC31" s="329"/>
      <c r="KD31" s="329"/>
      <c r="KE31" s="329"/>
      <c r="KF31" s="329"/>
      <c r="KG31" s="329"/>
      <c r="KH31" s="329"/>
      <c r="KI31" s="329"/>
      <c r="KJ31" s="329"/>
      <c r="KK31" s="329"/>
      <c r="KL31" s="329"/>
      <c r="KM31" s="329"/>
      <c r="KN31" s="329"/>
      <c r="KO31" s="329"/>
      <c r="KP31" s="329"/>
      <c r="KQ31" s="329"/>
      <c r="KR31" s="329"/>
      <c r="KS31" s="329"/>
      <c r="KT31" s="329"/>
      <c r="KU31" s="329"/>
      <c r="KV31" s="329"/>
      <c r="KW31" s="329"/>
      <c r="KX31" s="329"/>
      <c r="KY31" s="329"/>
      <c r="KZ31" s="329"/>
      <c r="LA31" s="329"/>
      <c r="LB31" s="329"/>
      <c r="LC31" s="329"/>
      <c r="LD31" s="329"/>
      <c r="LE31" s="329"/>
      <c r="LF31" s="329"/>
      <c r="LG31" s="329"/>
      <c r="LH31" s="329"/>
      <c r="LI31" s="329"/>
      <c r="LJ31" s="329"/>
      <c r="LK31" s="329"/>
      <c r="LL31" s="329"/>
      <c r="LM31" s="329"/>
      <c r="LN31" s="329"/>
      <c r="LO31" s="329"/>
      <c r="LP31" s="329"/>
      <c r="LQ31" s="329"/>
      <c r="LR31" s="329"/>
      <c r="LS31" s="329"/>
      <c r="LT31" s="329"/>
      <c r="LU31" s="329"/>
      <c r="LV31" s="329"/>
      <c r="LW31" s="329"/>
      <c r="LX31" s="329"/>
      <c r="LY31" s="329"/>
      <c r="LZ31" s="329"/>
      <c r="MA31" s="329"/>
      <c r="MB31" s="329"/>
      <c r="MC31" s="329"/>
      <c r="MD31" s="329"/>
      <c r="ME31" s="329"/>
      <c r="MF31" s="329"/>
      <c r="MG31" s="329"/>
      <c r="MH31" s="329"/>
      <c r="MI31" s="329"/>
      <c r="MJ31" s="329"/>
      <c r="MK31" s="329"/>
      <c r="ML31" s="329"/>
      <c r="MM31" s="329"/>
      <c r="MN31" s="329"/>
      <c r="MO31" s="329"/>
      <c r="MP31" s="329"/>
      <c r="MQ31" s="329"/>
      <c r="MR31" s="329"/>
      <c r="MS31" s="329"/>
      <c r="MT31" s="329"/>
      <c r="MU31" s="329"/>
      <c r="MV31" s="329"/>
      <c r="MW31" s="329"/>
      <c r="MX31" s="329"/>
      <c r="MY31" s="329"/>
      <c r="MZ31" s="329"/>
      <c r="NA31" s="329"/>
      <c r="NB31" s="329"/>
      <c r="NC31" s="329"/>
      <c r="ND31" s="329"/>
      <c r="NE31" s="329"/>
      <c r="NF31" s="329"/>
      <c r="NG31" s="329"/>
      <c r="NH31" s="329"/>
      <c r="NI31" s="329"/>
      <c r="NJ31" s="329"/>
      <c r="NK31" s="329"/>
      <c r="NL31" s="329"/>
      <c r="NM31" s="329"/>
      <c r="NN31" s="329"/>
      <c r="NO31" s="329"/>
      <c r="NP31" s="329"/>
      <c r="NQ31" s="329"/>
      <c r="NR31" s="329"/>
      <c r="NS31" s="329"/>
      <c r="NT31" s="329"/>
      <c r="NU31" s="329"/>
      <c r="NV31" s="329"/>
      <c r="NW31" s="329"/>
      <c r="NX31" s="329"/>
      <c r="NY31" s="329"/>
      <c r="NZ31" s="329"/>
      <c r="OA31" s="329"/>
      <c r="OB31" s="329"/>
      <c r="OC31" s="329"/>
      <c r="OD31" s="329"/>
      <c r="OE31" s="329"/>
      <c r="OF31" s="329"/>
      <c r="OG31" s="329"/>
      <c r="OH31" s="329"/>
      <c r="OI31" s="329"/>
      <c r="OJ31" s="329"/>
      <c r="OK31" s="329"/>
      <c r="OL31" s="329"/>
    </row>
    <row r="32" spans="1:402" s="328" customFormat="1" ht="17.25" hidden="1" customHeight="1">
      <c r="A32" s="322"/>
      <c r="B32" s="303">
        <v>2009</v>
      </c>
      <c r="C32" s="478">
        <v>1276804.95</v>
      </c>
      <c r="D32" s="478">
        <v>216814.25</v>
      </c>
      <c r="E32" s="478">
        <v>207147.85</v>
      </c>
      <c r="F32" s="478">
        <v>4122.7</v>
      </c>
      <c r="G32" s="478">
        <v>684.35</v>
      </c>
      <c r="H32" s="478">
        <v>170784.35</v>
      </c>
      <c r="I32" s="479">
        <v>1876358.45</v>
      </c>
      <c r="J32" s="940"/>
      <c r="K32" s="940"/>
      <c r="BQ32" s="329"/>
      <c r="BR32" s="329"/>
      <c r="BS32" s="329"/>
      <c r="BT32" s="329"/>
      <c r="BU32" s="329"/>
      <c r="BV32" s="329"/>
      <c r="BW32" s="329"/>
      <c r="BX32" s="329"/>
      <c r="BY32" s="329"/>
      <c r="BZ32" s="329"/>
      <c r="CA32" s="329"/>
      <c r="CB32" s="329"/>
      <c r="CC32" s="329"/>
      <c r="CD32" s="329"/>
      <c r="CE32" s="329"/>
      <c r="CF32" s="329"/>
      <c r="CG32" s="329"/>
      <c r="CH32" s="329"/>
      <c r="CI32" s="329"/>
      <c r="CJ32" s="329"/>
      <c r="CK32" s="329"/>
      <c r="CL32" s="329"/>
      <c r="CM32" s="329"/>
      <c r="CN32" s="329"/>
      <c r="CO32" s="329"/>
      <c r="CP32" s="329"/>
      <c r="CQ32" s="329"/>
      <c r="CR32" s="329"/>
      <c r="CS32" s="329"/>
      <c r="CT32" s="329"/>
      <c r="CU32" s="329"/>
      <c r="CV32" s="329"/>
      <c r="CW32" s="329"/>
      <c r="CX32" s="329"/>
      <c r="CY32" s="329"/>
      <c r="CZ32" s="329"/>
      <c r="DA32" s="329"/>
      <c r="DB32" s="329"/>
      <c r="DC32" s="329"/>
      <c r="DD32" s="329"/>
      <c r="DE32" s="329"/>
      <c r="DF32" s="329"/>
      <c r="DG32" s="329"/>
      <c r="DH32" s="329"/>
      <c r="DI32" s="329"/>
      <c r="DJ32" s="329"/>
      <c r="DK32" s="329"/>
      <c r="DL32" s="329"/>
      <c r="DM32" s="329"/>
      <c r="DN32" s="329"/>
      <c r="DO32" s="329"/>
      <c r="DP32" s="329"/>
      <c r="DQ32" s="329"/>
      <c r="DR32" s="329"/>
      <c r="DS32" s="329"/>
      <c r="DT32" s="329"/>
      <c r="DU32" s="329"/>
      <c r="DV32" s="329"/>
      <c r="DW32" s="329"/>
      <c r="DX32" s="329"/>
      <c r="DY32" s="329"/>
      <c r="DZ32" s="329"/>
      <c r="EA32" s="329"/>
      <c r="EB32" s="329"/>
      <c r="EC32" s="329"/>
      <c r="ED32" s="329"/>
      <c r="EE32" s="329"/>
      <c r="EF32" s="329"/>
      <c r="EG32" s="329"/>
      <c r="EH32" s="329"/>
      <c r="EI32" s="329"/>
      <c r="EJ32" s="329"/>
      <c r="EK32" s="329"/>
      <c r="EL32" s="329"/>
      <c r="EM32" s="329"/>
      <c r="EN32" s="329"/>
      <c r="EO32" s="329"/>
      <c r="EP32" s="329"/>
      <c r="EQ32" s="329"/>
      <c r="ER32" s="329"/>
      <c r="ES32" s="329"/>
      <c r="ET32" s="329"/>
      <c r="EU32" s="329"/>
      <c r="EV32" s="329"/>
      <c r="EW32" s="329"/>
      <c r="EX32" s="329"/>
      <c r="EY32" s="329"/>
      <c r="EZ32" s="329"/>
      <c r="FA32" s="329"/>
      <c r="FB32" s="329"/>
      <c r="FC32" s="329"/>
      <c r="FD32" s="329"/>
      <c r="FE32" s="329"/>
      <c r="FF32" s="329"/>
      <c r="FG32" s="329"/>
      <c r="FH32" s="329"/>
      <c r="FI32" s="329"/>
      <c r="FJ32" s="329"/>
      <c r="FK32" s="329"/>
      <c r="FL32" s="329"/>
      <c r="FM32" s="329"/>
      <c r="FN32" s="329"/>
      <c r="FO32" s="329"/>
      <c r="FP32" s="329"/>
      <c r="FQ32" s="329"/>
      <c r="FR32" s="329"/>
      <c r="FS32" s="329"/>
      <c r="FT32" s="329"/>
      <c r="FU32" s="329"/>
      <c r="FV32" s="329"/>
      <c r="FW32" s="329"/>
      <c r="FX32" s="329"/>
      <c r="FY32" s="329"/>
      <c r="FZ32" s="329"/>
      <c r="GA32" s="329"/>
      <c r="GB32" s="329"/>
      <c r="GC32" s="329"/>
      <c r="GD32" s="329"/>
      <c r="GE32" s="329"/>
      <c r="GF32" s="329"/>
      <c r="GG32" s="329"/>
      <c r="GH32" s="329"/>
      <c r="GI32" s="329"/>
      <c r="GJ32" s="329"/>
      <c r="GK32" s="329"/>
      <c r="GL32" s="329"/>
      <c r="GM32" s="329"/>
      <c r="GN32" s="329"/>
      <c r="GO32" s="329"/>
      <c r="GP32" s="329"/>
      <c r="GQ32" s="329"/>
      <c r="GR32" s="329"/>
      <c r="GS32" s="329"/>
      <c r="GT32" s="329"/>
      <c r="GU32" s="329"/>
      <c r="GV32" s="329"/>
      <c r="GW32" s="329"/>
      <c r="GX32" s="329"/>
      <c r="GY32" s="329"/>
      <c r="GZ32" s="329"/>
      <c r="HA32" s="329"/>
      <c r="HB32" s="329"/>
      <c r="HC32" s="329"/>
      <c r="HD32" s="329"/>
      <c r="HE32" s="329"/>
      <c r="HF32" s="329"/>
      <c r="HG32" s="329"/>
      <c r="HH32" s="329"/>
      <c r="HI32" s="329"/>
      <c r="HJ32" s="329"/>
      <c r="HK32" s="329"/>
      <c r="HL32" s="329"/>
      <c r="HM32" s="329"/>
      <c r="HN32" s="329"/>
      <c r="HO32" s="329"/>
      <c r="HP32" s="329"/>
      <c r="HQ32" s="329"/>
      <c r="HR32" s="329"/>
      <c r="HS32" s="329"/>
      <c r="HT32" s="329"/>
      <c r="HU32" s="329"/>
      <c r="HV32" s="329"/>
      <c r="HW32" s="329"/>
      <c r="HX32" s="329"/>
      <c r="HY32" s="329"/>
      <c r="HZ32" s="329"/>
      <c r="IA32" s="329"/>
      <c r="IB32" s="329"/>
      <c r="IC32" s="329"/>
      <c r="ID32" s="329"/>
      <c r="IE32" s="329"/>
      <c r="IF32" s="329"/>
      <c r="IG32" s="329"/>
      <c r="IH32" s="329"/>
      <c r="II32" s="329"/>
      <c r="IJ32" s="329"/>
      <c r="IK32" s="329"/>
      <c r="IL32" s="329"/>
      <c r="IM32" s="329"/>
      <c r="IN32" s="329"/>
      <c r="IO32" s="329"/>
      <c r="IP32" s="329"/>
      <c r="IQ32" s="329"/>
      <c r="IR32" s="329"/>
      <c r="IS32" s="329"/>
      <c r="IT32" s="329"/>
      <c r="IU32" s="329"/>
      <c r="IV32" s="329"/>
      <c r="IW32" s="329"/>
      <c r="IX32" s="329"/>
      <c r="IY32" s="329"/>
      <c r="IZ32" s="329"/>
      <c r="JA32" s="329"/>
      <c r="JB32" s="329"/>
      <c r="JC32" s="329"/>
      <c r="JD32" s="329"/>
      <c r="JE32" s="329"/>
      <c r="JF32" s="329"/>
      <c r="JG32" s="329"/>
      <c r="JH32" s="329"/>
      <c r="JI32" s="329"/>
      <c r="JJ32" s="329"/>
      <c r="JK32" s="329"/>
      <c r="JL32" s="329"/>
      <c r="JM32" s="329"/>
      <c r="JN32" s="329"/>
      <c r="JO32" s="329"/>
      <c r="JP32" s="329"/>
      <c r="JQ32" s="329"/>
      <c r="JR32" s="329"/>
      <c r="JS32" s="329"/>
      <c r="JT32" s="329"/>
      <c r="JU32" s="329"/>
      <c r="JV32" s="329"/>
      <c r="JW32" s="329"/>
      <c r="JX32" s="329"/>
      <c r="JY32" s="329"/>
      <c r="JZ32" s="329"/>
      <c r="KA32" s="329"/>
      <c r="KB32" s="329"/>
      <c r="KC32" s="329"/>
      <c r="KD32" s="329"/>
      <c r="KE32" s="329"/>
      <c r="KF32" s="329"/>
      <c r="KG32" s="329"/>
      <c r="KH32" s="329"/>
      <c r="KI32" s="329"/>
      <c r="KJ32" s="329"/>
      <c r="KK32" s="329"/>
      <c r="KL32" s="329"/>
      <c r="KM32" s="329"/>
      <c r="KN32" s="329"/>
      <c r="KO32" s="329"/>
      <c r="KP32" s="329"/>
      <c r="KQ32" s="329"/>
      <c r="KR32" s="329"/>
      <c r="KS32" s="329"/>
      <c r="KT32" s="329"/>
      <c r="KU32" s="329"/>
      <c r="KV32" s="329"/>
      <c r="KW32" s="329"/>
      <c r="KX32" s="329"/>
      <c r="KY32" s="329"/>
      <c r="KZ32" s="329"/>
      <c r="LA32" s="329"/>
      <c r="LB32" s="329"/>
      <c r="LC32" s="329"/>
      <c r="LD32" s="329"/>
      <c r="LE32" s="329"/>
      <c r="LF32" s="329"/>
      <c r="LG32" s="329"/>
      <c r="LH32" s="329"/>
      <c r="LI32" s="329"/>
      <c r="LJ32" s="329"/>
      <c r="LK32" s="329"/>
      <c r="LL32" s="329"/>
      <c r="LM32" s="329"/>
      <c r="LN32" s="329"/>
      <c r="LO32" s="329"/>
      <c r="LP32" s="329"/>
      <c r="LQ32" s="329"/>
      <c r="LR32" s="329"/>
      <c r="LS32" s="329"/>
      <c r="LT32" s="329"/>
      <c r="LU32" s="329"/>
      <c r="LV32" s="329"/>
      <c r="LW32" s="329"/>
      <c r="LX32" s="329"/>
      <c r="LY32" s="329"/>
      <c r="LZ32" s="329"/>
      <c r="MA32" s="329"/>
      <c r="MB32" s="329"/>
      <c r="MC32" s="329"/>
      <c r="MD32" s="329"/>
      <c r="ME32" s="329"/>
      <c r="MF32" s="329"/>
      <c r="MG32" s="329"/>
      <c r="MH32" s="329"/>
      <c r="MI32" s="329"/>
      <c r="MJ32" s="329"/>
      <c r="MK32" s="329"/>
      <c r="ML32" s="329"/>
      <c r="MM32" s="329"/>
      <c r="MN32" s="329"/>
      <c r="MO32" s="329"/>
      <c r="MP32" s="329"/>
      <c r="MQ32" s="329"/>
      <c r="MR32" s="329"/>
      <c r="MS32" s="329"/>
      <c r="MT32" s="329"/>
      <c r="MU32" s="329"/>
      <c r="MV32" s="329"/>
      <c r="MW32" s="329"/>
      <c r="MX32" s="329"/>
      <c r="MY32" s="329"/>
      <c r="MZ32" s="329"/>
      <c r="NA32" s="329"/>
      <c r="NB32" s="329"/>
      <c r="NC32" s="329"/>
      <c r="ND32" s="329"/>
      <c r="NE32" s="329"/>
      <c r="NF32" s="329"/>
      <c r="NG32" s="329"/>
      <c r="NH32" s="329"/>
      <c r="NI32" s="329"/>
      <c r="NJ32" s="329"/>
      <c r="NK32" s="329"/>
      <c r="NL32" s="329"/>
      <c r="NM32" s="329"/>
      <c r="NN32" s="329"/>
      <c r="NO32" s="329"/>
      <c r="NP32" s="329"/>
      <c r="NQ32" s="329"/>
      <c r="NR32" s="329"/>
      <c r="NS32" s="329"/>
      <c r="NT32" s="329"/>
      <c r="NU32" s="329"/>
      <c r="NV32" s="329"/>
      <c r="NW32" s="329"/>
      <c r="NX32" s="329"/>
      <c r="NY32" s="329"/>
      <c r="NZ32" s="329"/>
      <c r="OA32" s="329"/>
      <c r="OB32" s="329"/>
      <c r="OC32" s="329"/>
      <c r="OD32" s="329"/>
      <c r="OE32" s="329"/>
      <c r="OF32" s="329"/>
      <c r="OG32" s="329"/>
      <c r="OH32" s="329"/>
      <c r="OI32" s="329"/>
      <c r="OJ32" s="329"/>
      <c r="OK32" s="329"/>
      <c r="OL32" s="329"/>
    </row>
    <row r="33" spans="1:402" s="322" customFormat="1" ht="17.25" hidden="1" customHeight="1">
      <c r="B33" s="303">
        <v>2009</v>
      </c>
      <c r="C33" s="473">
        <v>1271601.3500000001</v>
      </c>
      <c r="D33" s="473">
        <v>211260.95</v>
      </c>
      <c r="E33" s="473">
        <v>212481.7</v>
      </c>
      <c r="F33" s="473">
        <v>4752.05</v>
      </c>
      <c r="G33" s="473">
        <v>707.25</v>
      </c>
      <c r="H33" s="473">
        <v>172147.20000000001</v>
      </c>
      <c r="I33" s="474">
        <v>1872950.5</v>
      </c>
      <c r="J33" s="943"/>
      <c r="K33" s="943"/>
      <c r="BQ33" s="325"/>
      <c r="BR33" s="325"/>
      <c r="BS33" s="325"/>
      <c r="BT33" s="325"/>
      <c r="BU33" s="325"/>
      <c r="BV33" s="325"/>
      <c r="BW33" s="325"/>
      <c r="BX33" s="325"/>
      <c r="BY33" s="325"/>
      <c r="BZ33" s="325"/>
      <c r="CA33" s="325"/>
      <c r="CB33" s="325"/>
      <c r="CC33" s="325"/>
      <c r="CD33" s="325"/>
      <c r="CE33" s="325"/>
      <c r="CF33" s="325"/>
      <c r="CG33" s="325"/>
      <c r="CH33" s="325"/>
      <c r="CI33" s="325"/>
      <c r="CJ33" s="325"/>
      <c r="CK33" s="325"/>
      <c r="CL33" s="325"/>
      <c r="CM33" s="325"/>
      <c r="CN33" s="325"/>
      <c r="CO33" s="325"/>
      <c r="CP33" s="325"/>
      <c r="CQ33" s="325"/>
      <c r="CR33" s="325"/>
      <c r="CS33" s="325"/>
      <c r="CT33" s="325"/>
      <c r="CU33" s="325"/>
      <c r="CV33" s="325"/>
      <c r="CW33" s="325"/>
      <c r="CX33" s="325"/>
      <c r="CY33" s="325"/>
      <c r="CZ33" s="325"/>
      <c r="DA33" s="325"/>
      <c r="DB33" s="325"/>
      <c r="DC33" s="325"/>
      <c r="DD33" s="325"/>
      <c r="DE33" s="325"/>
      <c r="DF33" s="325"/>
      <c r="DG33" s="325"/>
      <c r="DH33" s="325"/>
      <c r="DI33" s="325"/>
      <c r="DJ33" s="325"/>
      <c r="DK33" s="325"/>
      <c r="DL33" s="325"/>
      <c r="DM33" s="325"/>
      <c r="DN33" s="325"/>
      <c r="DO33" s="325"/>
      <c r="DP33" s="325"/>
      <c r="DQ33" s="325"/>
      <c r="DR33" s="325"/>
      <c r="DS33" s="325"/>
      <c r="DT33" s="325"/>
      <c r="DU33" s="325"/>
      <c r="DV33" s="325"/>
      <c r="DW33" s="325"/>
      <c r="DX33" s="325"/>
      <c r="DY33" s="325"/>
      <c r="DZ33" s="325"/>
      <c r="EA33" s="325"/>
      <c r="EB33" s="325"/>
      <c r="EC33" s="325"/>
      <c r="ED33" s="325"/>
      <c r="EE33" s="325"/>
      <c r="EF33" s="325"/>
      <c r="EG33" s="325"/>
      <c r="EH33" s="325"/>
      <c r="EI33" s="325"/>
      <c r="EJ33" s="325"/>
      <c r="EK33" s="325"/>
      <c r="EL33" s="325"/>
      <c r="EM33" s="325"/>
      <c r="EN33" s="325"/>
      <c r="EO33" s="325"/>
      <c r="EP33" s="325"/>
      <c r="EQ33" s="325"/>
      <c r="ER33" s="325"/>
      <c r="ES33" s="325"/>
      <c r="ET33" s="325"/>
      <c r="EU33" s="325"/>
      <c r="EV33" s="325"/>
      <c r="EW33" s="325"/>
      <c r="EX33" s="325"/>
      <c r="EY33" s="325"/>
      <c r="EZ33" s="325"/>
      <c r="FA33" s="325"/>
      <c r="FB33" s="325"/>
      <c r="FC33" s="325"/>
      <c r="FD33" s="325"/>
      <c r="FE33" s="325"/>
      <c r="FF33" s="325"/>
      <c r="FG33" s="325"/>
      <c r="FH33" s="325"/>
      <c r="FI33" s="325"/>
      <c r="FJ33" s="325"/>
      <c r="FK33" s="325"/>
      <c r="FL33" s="325"/>
      <c r="FM33" s="325"/>
      <c r="FN33" s="325"/>
      <c r="FO33" s="325"/>
      <c r="FP33" s="325"/>
      <c r="FQ33" s="325"/>
      <c r="FR33" s="325"/>
      <c r="FS33" s="325"/>
      <c r="FT33" s="325"/>
      <c r="FU33" s="325"/>
      <c r="FV33" s="325"/>
      <c r="FW33" s="325"/>
      <c r="FX33" s="325"/>
      <c r="FY33" s="325"/>
      <c r="FZ33" s="325"/>
      <c r="GA33" s="325"/>
      <c r="GB33" s="325"/>
      <c r="GC33" s="325"/>
      <c r="GD33" s="325"/>
      <c r="GE33" s="325"/>
      <c r="GF33" s="325"/>
      <c r="GG33" s="325"/>
      <c r="GH33" s="325"/>
      <c r="GI33" s="325"/>
      <c r="GJ33" s="325"/>
      <c r="GK33" s="325"/>
      <c r="GL33" s="325"/>
      <c r="GM33" s="325"/>
      <c r="GN33" s="325"/>
      <c r="GO33" s="325"/>
      <c r="GP33" s="325"/>
      <c r="GQ33" s="325"/>
      <c r="GR33" s="325"/>
      <c r="GS33" s="325"/>
      <c r="GT33" s="325"/>
      <c r="GU33" s="325"/>
      <c r="GV33" s="325"/>
      <c r="GW33" s="325"/>
      <c r="GX33" s="325"/>
      <c r="GY33" s="325"/>
      <c r="GZ33" s="325"/>
      <c r="HA33" s="325"/>
      <c r="HB33" s="325"/>
      <c r="HC33" s="325"/>
      <c r="HD33" s="325"/>
      <c r="HE33" s="325"/>
      <c r="HF33" s="325"/>
      <c r="HG33" s="325"/>
      <c r="HH33" s="325"/>
      <c r="HI33" s="325"/>
      <c r="HJ33" s="325"/>
      <c r="HK33" s="325"/>
      <c r="HL33" s="325"/>
      <c r="HM33" s="325"/>
      <c r="HN33" s="325"/>
      <c r="HO33" s="325"/>
      <c r="HP33" s="325"/>
      <c r="HQ33" s="325"/>
      <c r="HR33" s="325"/>
      <c r="HS33" s="325"/>
      <c r="HT33" s="325"/>
      <c r="HU33" s="325"/>
      <c r="HV33" s="325"/>
      <c r="HW33" s="325"/>
      <c r="HX33" s="325"/>
      <c r="HY33" s="325"/>
      <c r="HZ33" s="325"/>
      <c r="IA33" s="325"/>
      <c r="IB33" s="325"/>
      <c r="IC33" s="325"/>
      <c r="ID33" s="325"/>
      <c r="IE33" s="325"/>
      <c r="IF33" s="325"/>
      <c r="IG33" s="325"/>
      <c r="IH33" s="325"/>
      <c r="II33" s="325"/>
      <c r="IJ33" s="325"/>
      <c r="IK33" s="325"/>
      <c r="IL33" s="325"/>
      <c r="IM33" s="325"/>
      <c r="IN33" s="325"/>
      <c r="IO33" s="325"/>
      <c r="IP33" s="325"/>
      <c r="IQ33" s="325"/>
      <c r="IR33" s="325"/>
      <c r="IS33" s="325"/>
      <c r="IT33" s="325"/>
      <c r="IU33" s="325"/>
      <c r="IV33" s="325"/>
      <c r="IW33" s="325"/>
      <c r="IX33" s="325"/>
      <c r="IY33" s="325"/>
      <c r="IZ33" s="325"/>
      <c r="JA33" s="325"/>
      <c r="JB33" s="325"/>
      <c r="JC33" s="325"/>
      <c r="JD33" s="325"/>
      <c r="JE33" s="325"/>
      <c r="JF33" s="325"/>
      <c r="JG33" s="325"/>
      <c r="JH33" s="325"/>
      <c r="JI33" s="325"/>
      <c r="JJ33" s="325"/>
      <c r="JK33" s="325"/>
      <c r="JL33" s="325"/>
      <c r="JM33" s="325"/>
      <c r="JN33" s="325"/>
      <c r="JO33" s="325"/>
      <c r="JP33" s="325"/>
      <c r="JQ33" s="325"/>
      <c r="JR33" s="325"/>
      <c r="JS33" s="325"/>
      <c r="JT33" s="325"/>
      <c r="JU33" s="325"/>
      <c r="JV33" s="325"/>
      <c r="JW33" s="325"/>
      <c r="JX33" s="325"/>
      <c r="JY33" s="325"/>
      <c r="JZ33" s="325"/>
      <c r="KA33" s="325"/>
      <c r="KB33" s="325"/>
      <c r="KC33" s="325"/>
      <c r="KD33" s="325"/>
      <c r="KE33" s="325"/>
      <c r="KF33" s="325"/>
      <c r="KG33" s="325"/>
      <c r="KH33" s="325"/>
      <c r="KI33" s="325"/>
      <c r="KJ33" s="325"/>
      <c r="KK33" s="325"/>
      <c r="KL33" s="325"/>
      <c r="KM33" s="325"/>
      <c r="KN33" s="325"/>
      <c r="KO33" s="325"/>
      <c r="KP33" s="325"/>
      <c r="KQ33" s="325"/>
      <c r="KR33" s="325"/>
      <c r="KS33" s="325"/>
      <c r="KT33" s="325"/>
      <c r="KU33" s="325"/>
      <c r="KV33" s="325"/>
      <c r="KW33" s="325"/>
      <c r="KX33" s="325"/>
      <c r="KY33" s="325"/>
      <c r="KZ33" s="325"/>
      <c r="LA33" s="325"/>
      <c r="LB33" s="325"/>
      <c r="LC33" s="325"/>
      <c r="LD33" s="325"/>
      <c r="LE33" s="325"/>
      <c r="LF33" s="325"/>
      <c r="LG33" s="325"/>
      <c r="LH33" s="325"/>
      <c r="LI33" s="325"/>
      <c r="LJ33" s="325"/>
      <c r="LK33" s="325"/>
      <c r="LL33" s="325"/>
      <c r="LM33" s="325"/>
      <c r="LN33" s="325"/>
      <c r="LO33" s="325"/>
      <c r="LP33" s="325"/>
      <c r="LQ33" s="325"/>
      <c r="LR33" s="325"/>
      <c r="LS33" s="325"/>
      <c r="LT33" s="325"/>
      <c r="LU33" s="325"/>
      <c r="LV33" s="325"/>
      <c r="LW33" s="325"/>
      <c r="LX33" s="325"/>
      <c r="LY33" s="325"/>
      <c r="LZ33" s="325"/>
      <c r="MA33" s="325"/>
      <c r="MB33" s="325"/>
      <c r="MC33" s="325"/>
      <c r="MD33" s="325"/>
      <c r="ME33" s="325"/>
      <c r="MF33" s="325"/>
      <c r="MG33" s="325"/>
      <c r="MH33" s="325"/>
      <c r="MI33" s="325"/>
      <c r="MJ33" s="325"/>
      <c r="MK33" s="325"/>
      <c r="ML33" s="325"/>
      <c r="MM33" s="325"/>
      <c r="MN33" s="325"/>
      <c r="MO33" s="325"/>
      <c r="MP33" s="325"/>
      <c r="MQ33" s="325"/>
      <c r="MR33" s="325"/>
      <c r="MS33" s="325"/>
      <c r="MT33" s="325"/>
      <c r="MU33" s="325"/>
      <c r="MV33" s="325"/>
      <c r="MW33" s="325"/>
      <c r="MX33" s="325"/>
      <c r="MY33" s="325"/>
      <c r="MZ33" s="325"/>
      <c r="NA33" s="325"/>
      <c r="NB33" s="325"/>
      <c r="NC33" s="325"/>
      <c r="ND33" s="325"/>
      <c r="NE33" s="325"/>
      <c r="NF33" s="325"/>
      <c r="NG33" s="325"/>
      <c r="NH33" s="325"/>
      <c r="NI33" s="325"/>
      <c r="NJ33" s="325"/>
      <c r="NK33" s="325"/>
      <c r="NL33" s="325"/>
      <c r="NM33" s="325"/>
      <c r="NN33" s="325"/>
      <c r="NO33" s="325"/>
      <c r="NP33" s="325"/>
      <c r="NQ33" s="325"/>
      <c r="NR33" s="325"/>
      <c r="NS33" s="325"/>
      <c r="NT33" s="325"/>
      <c r="NU33" s="325"/>
      <c r="NV33" s="325"/>
      <c r="NW33" s="325"/>
      <c r="NX33" s="325"/>
      <c r="NY33" s="325"/>
      <c r="NZ33" s="325"/>
      <c r="OA33" s="325"/>
      <c r="OB33" s="325"/>
      <c r="OC33" s="325"/>
      <c r="OD33" s="325"/>
      <c r="OE33" s="325"/>
      <c r="OF33" s="325"/>
      <c r="OG33" s="325"/>
      <c r="OH33" s="325"/>
      <c r="OI33" s="325"/>
      <c r="OJ33" s="325"/>
      <c r="OK33" s="325"/>
      <c r="OL33" s="325"/>
    </row>
    <row r="34" spans="1:402" s="328" customFormat="1" ht="17.25" hidden="1" customHeight="1">
      <c r="B34" s="303">
        <v>2009</v>
      </c>
      <c r="C34" s="473">
        <v>1265703.18</v>
      </c>
      <c r="D34" s="473">
        <v>209052.77</v>
      </c>
      <c r="E34" s="473">
        <v>219727.81</v>
      </c>
      <c r="F34" s="473">
        <v>5066.5</v>
      </c>
      <c r="G34" s="473">
        <v>719.81</v>
      </c>
      <c r="H34" s="473">
        <v>173700.86</v>
      </c>
      <c r="I34" s="474">
        <v>1873970.93</v>
      </c>
      <c r="J34" s="940"/>
      <c r="K34" s="940"/>
      <c r="BQ34" s="329"/>
      <c r="BR34" s="329"/>
      <c r="BS34" s="329"/>
      <c r="BT34" s="329"/>
      <c r="BU34" s="329"/>
      <c r="BV34" s="329"/>
      <c r="BW34" s="329"/>
      <c r="BX34" s="329"/>
      <c r="BY34" s="329"/>
      <c r="BZ34" s="329"/>
      <c r="CA34" s="329"/>
      <c r="CB34" s="329"/>
      <c r="CC34" s="329"/>
      <c r="CD34" s="329"/>
      <c r="CE34" s="329"/>
      <c r="CF34" s="329"/>
      <c r="CG34" s="329"/>
      <c r="CH34" s="329"/>
      <c r="CI34" s="329"/>
      <c r="CJ34" s="329"/>
      <c r="CK34" s="329"/>
      <c r="CL34" s="329"/>
      <c r="CM34" s="329"/>
      <c r="CN34" s="329"/>
      <c r="CO34" s="329"/>
      <c r="CP34" s="329"/>
      <c r="CQ34" s="329"/>
      <c r="CR34" s="329"/>
      <c r="CS34" s="329"/>
      <c r="CT34" s="329"/>
      <c r="CU34" s="329"/>
      <c r="CV34" s="329"/>
      <c r="CW34" s="329"/>
      <c r="CX34" s="329"/>
      <c r="CY34" s="329"/>
      <c r="CZ34" s="329"/>
      <c r="DA34" s="329"/>
      <c r="DB34" s="329"/>
      <c r="DC34" s="329"/>
      <c r="DD34" s="329"/>
      <c r="DE34" s="329"/>
      <c r="DF34" s="329"/>
      <c r="DG34" s="329"/>
      <c r="DH34" s="329"/>
      <c r="DI34" s="329"/>
      <c r="DJ34" s="329"/>
      <c r="DK34" s="329"/>
      <c r="DL34" s="329"/>
      <c r="DM34" s="329"/>
      <c r="DN34" s="329"/>
      <c r="DO34" s="329"/>
      <c r="DP34" s="329"/>
      <c r="DQ34" s="329"/>
      <c r="DR34" s="329"/>
      <c r="DS34" s="329"/>
      <c r="DT34" s="329"/>
      <c r="DU34" s="329"/>
      <c r="DV34" s="329"/>
      <c r="DW34" s="329"/>
      <c r="DX34" s="329"/>
      <c r="DY34" s="329"/>
      <c r="DZ34" s="329"/>
      <c r="EA34" s="329"/>
      <c r="EB34" s="329"/>
      <c r="EC34" s="329"/>
      <c r="ED34" s="329"/>
      <c r="EE34" s="329"/>
      <c r="EF34" s="329"/>
      <c r="EG34" s="329"/>
      <c r="EH34" s="329"/>
      <c r="EI34" s="329"/>
      <c r="EJ34" s="329"/>
      <c r="EK34" s="329"/>
      <c r="EL34" s="329"/>
      <c r="EM34" s="329"/>
      <c r="EN34" s="329"/>
      <c r="EO34" s="329"/>
      <c r="EP34" s="329"/>
      <c r="EQ34" s="329"/>
      <c r="ER34" s="329"/>
      <c r="ES34" s="329"/>
      <c r="ET34" s="329"/>
      <c r="EU34" s="329"/>
      <c r="EV34" s="329"/>
      <c r="EW34" s="329"/>
      <c r="EX34" s="329"/>
      <c r="EY34" s="329"/>
      <c r="EZ34" s="329"/>
      <c r="FA34" s="329"/>
      <c r="FB34" s="329"/>
      <c r="FC34" s="329"/>
      <c r="FD34" s="329"/>
      <c r="FE34" s="329"/>
      <c r="FF34" s="329"/>
      <c r="FG34" s="329"/>
      <c r="FH34" s="329"/>
      <c r="FI34" s="329"/>
      <c r="FJ34" s="329"/>
      <c r="FK34" s="329"/>
      <c r="FL34" s="329"/>
      <c r="FM34" s="329"/>
      <c r="FN34" s="329"/>
      <c r="FO34" s="329"/>
      <c r="FP34" s="329"/>
      <c r="FQ34" s="329"/>
      <c r="FR34" s="329"/>
      <c r="FS34" s="329"/>
      <c r="FT34" s="329"/>
      <c r="FU34" s="329"/>
      <c r="FV34" s="329"/>
      <c r="FW34" s="329"/>
      <c r="FX34" s="329"/>
      <c r="FY34" s="329"/>
      <c r="FZ34" s="329"/>
      <c r="GA34" s="329"/>
      <c r="GB34" s="329"/>
      <c r="GC34" s="329"/>
      <c r="GD34" s="329"/>
      <c r="GE34" s="329"/>
      <c r="GF34" s="329"/>
      <c r="GG34" s="329"/>
      <c r="GH34" s="329"/>
      <c r="GI34" s="329"/>
      <c r="GJ34" s="329"/>
      <c r="GK34" s="329"/>
      <c r="GL34" s="329"/>
      <c r="GM34" s="329"/>
      <c r="GN34" s="329"/>
      <c r="GO34" s="329"/>
      <c r="GP34" s="329"/>
      <c r="GQ34" s="329"/>
      <c r="GR34" s="329"/>
      <c r="GS34" s="329"/>
      <c r="GT34" s="329"/>
      <c r="GU34" s="329"/>
      <c r="GV34" s="329"/>
      <c r="GW34" s="329"/>
      <c r="GX34" s="329"/>
      <c r="GY34" s="329"/>
      <c r="GZ34" s="329"/>
      <c r="HA34" s="329"/>
      <c r="HB34" s="329"/>
      <c r="HC34" s="329"/>
      <c r="HD34" s="329"/>
      <c r="HE34" s="329"/>
      <c r="HF34" s="329"/>
      <c r="HG34" s="329"/>
      <c r="HH34" s="329"/>
      <c r="HI34" s="329"/>
      <c r="HJ34" s="329"/>
      <c r="HK34" s="329"/>
      <c r="HL34" s="329"/>
      <c r="HM34" s="329"/>
      <c r="HN34" s="329"/>
      <c r="HO34" s="329"/>
      <c r="HP34" s="329"/>
      <c r="HQ34" s="329"/>
      <c r="HR34" s="329"/>
      <c r="HS34" s="329"/>
      <c r="HT34" s="329"/>
      <c r="HU34" s="329"/>
      <c r="HV34" s="329"/>
      <c r="HW34" s="329"/>
      <c r="HX34" s="329"/>
      <c r="HY34" s="329"/>
      <c r="HZ34" s="329"/>
      <c r="IA34" s="329"/>
      <c r="IB34" s="329"/>
      <c r="IC34" s="329"/>
      <c r="ID34" s="329"/>
      <c r="IE34" s="329"/>
      <c r="IF34" s="329"/>
      <c r="IG34" s="329"/>
      <c r="IH34" s="329"/>
      <c r="II34" s="329"/>
      <c r="IJ34" s="329"/>
      <c r="IK34" s="329"/>
      <c r="IL34" s="329"/>
      <c r="IM34" s="329"/>
      <c r="IN34" s="329"/>
      <c r="IO34" s="329"/>
      <c r="IP34" s="329"/>
      <c r="IQ34" s="329"/>
      <c r="IR34" s="329"/>
      <c r="IS34" s="329"/>
      <c r="IT34" s="329"/>
      <c r="IU34" s="329"/>
      <c r="IV34" s="329"/>
      <c r="IW34" s="329"/>
      <c r="IX34" s="329"/>
      <c r="IY34" s="329"/>
      <c r="IZ34" s="329"/>
      <c r="JA34" s="329"/>
      <c r="JB34" s="329"/>
      <c r="JC34" s="329"/>
      <c r="JD34" s="329"/>
      <c r="JE34" s="329"/>
      <c r="JF34" s="329"/>
      <c r="JG34" s="329"/>
      <c r="JH34" s="329"/>
      <c r="JI34" s="329"/>
      <c r="JJ34" s="329"/>
      <c r="JK34" s="329"/>
      <c r="JL34" s="329"/>
      <c r="JM34" s="329"/>
      <c r="JN34" s="329"/>
      <c r="JO34" s="329"/>
      <c r="JP34" s="329"/>
      <c r="JQ34" s="329"/>
      <c r="JR34" s="329"/>
      <c r="JS34" s="329"/>
      <c r="JT34" s="329"/>
      <c r="JU34" s="329"/>
      <c r="JV34" s="329"/>
      <c r="JW34" s="329"/>
      <c r="JX34" s="329"/>
      <c r="JY34" s="329"/>
      <c r="JZ34" s="329"/>
      <c r="KA34" s="329"/>
      <c r="KB34" s="329"/>
      <c r="KC34" s="329"/>
      <c r="KD34" s="329"/>
      <c r="KE34" s="329"/>
      <c r="KF34" s="329"/>
      <c r="KG34" s="329"/>
      <c r="KH34" s="329"/>
      <c r="KI34" s="329"/>
      <c r="KJ34" s="329"/>
      <c r="KK34" s="329"/>
      <c r="KL34" s="329"/>
      <c r="KM34" s="329"/>
      <c r="KN34" s="329"/>
      <c r="KO34" s="329"/>
      <c r="KP34" s="329"/>
      <c r="KQ34" s="329"/>
      <c r="KR34" s="329"/>
      <c r="KS34" s="329"/>
      <c r="KT34" s="329"/>
      <c r="KU34" s="329"/>
      <c r="KV34" s="329"/>
      <c r="KW34" s="329"/>
      <c r="KX34" s="329"/>
      <c r="KY34" s="329"/>
      <c r="KZ34" s="329"/>
      <c r="LA34" s="329"/>
      <c r="LB34" s="329"/>
      <c r="LC34" s="329"/>
      <c r="LD34" s="329"/>
      <c r="LE34" s="329"/>
      <c r="LF34" s="329"/>
      <c r="LG34" s="329"/>
      <c r="LH34" s="329"/>
      <c r="LI34" s="329"/>
      <c r="LJ34" s="329"/>
      <c r="LK34" s="329"/>
      <c r="LL34" s="329"/>
      <c r="LM34" s="329"/>
      <c r="LN34" s="329"/>
      <c r="LO34" s="329"/>
      <c r="LP34" s="329"/>
      <c r="LQ34" s="329"/>
      <c r="LR34" s="329"/>
      <c r="LS34" s="329"/>
      <c r="LT34" s="329"/>
      <c r="LU34" s="329"/>
      <c r="LV34" s="329"/>
      <c r="LW34" s="329"/>
      <c r="LX34" s="329"/>
      <c r="LY34" s="329"/>
      <c r="LZ34" s="329"/>
      <c r="MA34" s="329"/>
      <c r="MB34" s="329"/>
      <c r="MC34" s="329"/>
      <c r="MD34" s="329"/>
      <c r="ME34" s="329"/>
      <c r="MF34" s="329"/>
      <c r="MG34" s="329"/>
      <c r="MH34" s="329"/>
      <c r="MI34" s="329"/>
      <c r="MJ34" s="329"/>
      <c r="MK34" s="329"/>
      <c r="ML34" s="329"/>
      <c r="MM34" s="329"/>
      <c r="MN34" s="329"/>
      <c r="MO34" s="329"/>
      <c r="MP34" s="329"/>
      <c r="MQ34" s="329"/>
      <c r="MR34" s="329"/>
      <c r="MS34" s="329"/>
      <c r="MT34" s="329"/>
      <c r="MU34" s="329"/>
      <c r="MV34" s="329"/>
      <c r="MW34" s="329"/>
      <c r="MX34" s="329"/>
      <c r="MY34" s="329"/>
      <c r="MZ34" s="329"/>
      <c r="NA34" s="329"/>
      <c r="NB34" s="329"/>
      <c r="NC34" s="329"/>
      <c r="ND34" s="329"/>
      <c r="NE34" s="329"/>
      <c r="NF34" s="329"/>
      <c r="NG34" s="329"/>
      <c r="NH34" s="329"/>
      <c r="NI34" s="329"/>
      <c r="NJ34" s="329"/>
      <c r="NK34" s="329"/>
      <c r="NL34" s="329"/>
      <c r="NM34" s="329"/>
      <c r="NN34" s="329"/>
      <c r="NO34" s="329"/>
      <c r="NP34" s="329"/>
      <c r="NQ34" s="329"/>
      <c r="NR34" s="329"/>
      <c r="NS34" s="329"/>
      <c r="NT34" s="329"/>
      <c r="NU34" s="329"/>
      <c r="NV34" s="329"/>
      <c r="NW34" s="329"/>
      <c r="NX34" s="329"/>
      <c r="NY34" s="329"/>
      <c r="NZ34" s="329"/>
      <c r="OA34" s="329"/>
      <c r="OB34" s="329"/>
      <c r="OC34" s="329"/>
      <c r="OD34" s="329"/>
      <c r="OE34" s="329"/>
      <c r="OF34" s="329"/>
      <c r="OG34" s="329"/>
      <c r="OH34" s="329"/>
      <c r="OI34" s="329"/>
      <c r="OJ34" s="329"/>
      <c r="OK34" s="329"/>
      <c r="OL34" s="329"/>
    </row>
    <row r="35" spans="1:402" s="328" customFormat="1" ht="17.25" hidden="1" customHeight="1">
      <c r="A35" s="322"/>
      <c r="B35" s="303">
        <v>2009</v>
      </c>
      <c r="C35" s="473">
        <v>1269399.55</v>
      </c>
      <c r="D35" s="473">
        <v>207689.75</v>
      </c>
      <c r="E35" s="473">
        <v>229749</v>
      </c>
      <c r="F35" s="473">
        <v>5146.3999999999996</v>
      </c>
      <c r="G35" s="473">
        <v>720.45</v>
      </c>
      <c r="H35" s="473">
        <v>174686.55</v>
      </c>
      <c r="I35" s="474">
        <v>1887391.7</v>
      </c>
      <c r="J35" s="940"/>
      <c r="K35" s="940"/>
      <c r="BQ35" s="329"/>
      <c r="BR35" s="329"/>
      <c r="BS35" s="329"/>
      <c r="BT35" s="329"/>
      <c r="BU35" s="329"/>
      <c r="BV35" s="329"/>
      <c r="BW35" s="329"/>
      <c r="BX35" s="329"/>
      <c r="BY35" s="329"/>
      <c r="BZ35" s="329"/>
      <c r="CA35" s="329"/>
      <c r="CB35" s="329"/>
      <c r="CC35" s="329"/>
      <c r="CD35" s="329"/>
      <c r="CE35" s="329"/>
      <c r="CF35" s="329"/>
      <c r="CG35" s="329"/>
      <c r="CH35" s="329"/>
      <c r="CI35" s="329"/>
      <c r="CJ35" s="329"/>
      <c r="CK35" s="329"/>
      <c r="CL35" s="329"/>
      <c r="CM35" s="329"/>
      <c r="CN35" s="329"/>
      <c r="CO35" s="329"/>
      <c r="CP35" s="329"/>
      <c r="CQ35" s="329"/>
      <c r="CR35" s="329"/>
      <c r="CS35" s="329"/>
      <c r="CT35" s="329"/>
      <c r="CU35" s="329"/>
      <c r="CV35" s="329"/>
      <c r="CW35" s="329"/>
      <c r="CX35" s="329"/>
      <c r="CY35" s="329"/>
      <c r="CZ35" s="329"/>
      <c r="DA35" s="329"/>
      <c r="DB35" s="329"/>
      <c r="DC35" s="329"/>
      <c r="DD35" s="329"/>
      <c r="DE35" s="329"/>
      <c r="DF35" s="329"/>
      <c r="DG35" s="329"/>
      <c r="DH35" s="329"/>
      <c r="DI35" s="329"/>
      <c r="DJ35" s="329"/>
      <c r="DK35" s="329"/>
      <c r="DL35" s="329"/>
      <c r="DM35" s="329"/>
      <c r="DN35" s="329"/>
      <c r="DO35" s="329"/>
      <c r="DP35" s="329"/>
      <c r="DQ35" s="329"/>
      <c r="DR35" s="329"/>
      <c r="DS35" s="329"/>
      <c r="DT35" s="329"/>
      <c r="DU35" s="329"/>
      <c r="DV35" s="329"/>
      <c r="DW35" s="329"/>
      <c r="DX35" s="329"/>
      <c r="DY35" s="329"/>
      <c r="DZ35" s="329"/>
      <c r="EA35" s="329"/>
      <c r="EB35" s="329"/>
      <c r="EC35" s="329"/>
      <c r="ED35" s="329"/>
      <c r="EE35" s="329"/>
      <c r="EF35" s="329"/>
      <c r="EG35" s="329"/>
      <c r="EH35" s="329"/>
      <c r="EI35" s="329"/>
      <c r="EJ35" s="329"/>
      <c r="EK35" s="329"/>
      <c r="EL35" s="329"/>
      <c r="EM35" s="329"/>
      <c r="EN35" s="329"/>
      <c r="EO35" s="329"/>
      <c r="EP35" s="329"/>
      <c r="EQ35" s="329"/>
      <c r="ER35" s="329"/>
      <c r="ES35" s="329"/>
      <c r="ET35" s="329"/>
      <c r="EU35" s="329"/>
      <c r="EV35" s="329"/>
      <c r="EW35" s="329"/>
      <c r="EX35" s="329"/>
      <c r="EY35" s="329"/>
      <c r="EZ35" s="329"/>
      <c r="FA35" s="329"/>
      <c r="FB35" s="329"/>
      <c r="FC35" s="329"/>
      <c r="FD35" s="329"/>
      <c r="FE35" s="329"/>
      <c r="FF35" s="329"/>
      <c r="FG35" s="329"/>
      <c r="FH35" s="329"/>
      <c r="FI35" s="329"/>
      <c r="FJ35" s="329"/>
      <c r="FK35" s="329"/>
      <c r="FL35" s="329"/>
      <c r="FM35" s="329"/>
      <c r="FN35" s="329"/>
      <c r="FO35" s="329"/>
      <c r="FP35" s="329"/>
      <c r="FQ35" s="329"/>
      <c r="FR35" s="329"/>
      <c r="FS35" s="329"/>
      <c r="FT35" s="329"/>
      <c r="FU35" s="329"/>
      <c r="FV35" s="329"/>
      <c r="FW35" s="329"/>
      <c r="FX35" s="329"/>
      <c r="FY35" s="329"/>
      <c r="FZ35" s="329"/>
      <c r="GA35" s="329"/>
      <c r="GB35" s="329"/>
      <c r="GC35" s="329"/>
      <c r="GD35" s="329"/>
      <c r="GE35" s="329"/>
      <c r="GF35" s="329"/>
      <c r="GG35" s="329"/>
      <c r="GH35" s="329"/>
      <c r="GI35" s="329"/>
      <c r="GJ35" s="329"/>
      <c r="GK35" s="329"/>
      <c r="GL35" s="329"/>
      <c r="GM35" s="329"/>
      <c r="GN35" s="329"/>
      <c r="GO35" s="329"/>
      <c r="GP35" s="329"/>
      <c r="GQ35" s="329"/>
      <c r="GR35" s="329"/>
      <c r="GS35" s="329"/>
      <c r="GT35" s="329"/>
      <c r="GU35" s="329"/>
      <c r="GV35" s="329"/>
      <c r="GW35" s="329"/>
      <c r="GX35" s="329"/>
      <c r="GY35" s="329"/>
      <c r="GZ35" s="329"/>
      <c r="HA35" s="329"/>
      <c r="HB35" s="329"/>
      <c r="HC35" s="329"/>
      <c r="HD35" s="329"/>
      <c r="HE35" s="329"/>
      <c r="HF35" s="329"/>
      <c r="HG35" s="329"/>
      <c r="HH35" s="329"/>
      <c r="HI35" s="329"/>
      <c r="HJ35" s="329"/>
      <c r="HK35" s="329"/>
      <c r="HL35" s="329"/>
      <c r="HM35" s="329"/>
      <c r="HN35" s="329"/>
      <c r="HO35" s="329"/>
      <c r="HP35" s="329"/>
      <c r="HQ35" s="329"/>
      <c r="HR35" s="329"/>
      <c r="HS35" s="329"/>
      <c r="HT35" s="329"/>
      <c r="HU35" s="329"/>
      <c r="HV35" s="329"/>
      <c r="HW35" s="329"/>
      <c r="HX35" s="329"/>
      <c r="HY35" s="329"/>
      <c r="HZ35" s="329"/>
      <c r="IA35" s="329"/>
      <c r="IB35" s="329"/>
      <c r="IC35" s="329"/>
      <c r="ID35" s="329"/>
      <c r="IE35" s="329"/>
      <c r="IF35" s="329"/>
      <c r="IG35" s="329"/>
      <c r="IH35" s="329"/>
      <c r="II35" s="329"/>
      <c r="IJ35" s="329"/>
      <c r="IK35" s="329"/>
      <c r="IL35" s="329"/>
      <c r="IM35" s="329"/>
      <c r="IN35" s="329"/>
      <c r="IO35" s="329"/>
      <c r="IP35" s="329"/>
      <c r="IQ35" s="329"/>
      <c r="IR35" s="329"/>
      <c r="IS35" s="329"/>
      <c r="IT35" s="329"/>
      <c r="IU35" s="329"/>
      <c r="IV35" s="329"/>
      <c r="IW35" s="329"/>
      <c r="IX35" s="329"/>
      <c r="IY35" s="329"/>
      <c r="IZ35" s="329"/>
      <c r="JA35" s="329"/>
      <c r="JB35" s="329"/>
      <c r="JC35" s="329"/>
      <c r="JD35" s="329"/>
      <c r="JE35" s="329"/>
      <c r="JF35" s="329"/>
      <c r="JG35" s="329"/>
      <c r="JH35" s="329"/>
      <c r="JI35" s="329"/>
      <c r="JJ35" s="329"/>
      <c r="JK35" s="329"/>
      <c r="JL35" s="329"/>
      <c r="JM35" s="329"/>
      <c r="JN35" s="329"/>
      <c r="JO35" s="329"/>
      <c r="JP35" s="329"/>
      <c r="JQ35" s="329"/>
      <c r="JR35" s="329"/>
      <c r="JS35" s="329"/>
      <c r="JT35" s="329"/>
      <c r="JU35" s="329"/>
      <c r="JV35" s="329"/>
      <c r="JW35" s="329"/>
      <c r="JX35" s="329"/>
      <c r="JY35" s="329"/>
      <c r="JZ35" s="329"/>
      <c r="KA35" s="329"/>
      <c r="KB35" s="329"/>
      <c r="KC35" s="329"/>
      <c r="KD35" s="329"/>
      <c r="KE35" s="329"/>
      <c r="KF35" s="329"/>
      <c r="KG35" s="329"/>
      <c r="KH35" s="329"/>
      <c r="KI35" s="329"/>
      <c r="KJ35" s="329"/>
      <c r="KK35" s="329"/>
      <c r="KL35" s="329"/>
      <c r="KM35" s="329"/>
      <c r="KN35" s="329"/>
      <c r="KO35" s="329"/>
      <c r="KP35" s="329"/>
      <c r="KQ35" s="329"/>
      <c r="KR35" s="329"/>
      <c r="KS35" s="329"/>
      <c r="KT35" s="329"/>
      <c r="KU35" s="329"/>
      <c r="KV35" s="329"/>
      <c r="KW35" s="329"/>
      <c r="KX35" s="329"/>
      <c r="KY35" s="329"/>
      <c r="KZ35" s="329"/>
      <c r="LA35" s="329"/>
      <c r="LB35" s="329"/>
      <c r="LC35" s="329"/>
      <c r="LD35" s="329"/>
      <c r="LE35" s="329"/>
      <c r="LF35" s="329"/>
      <c r="LG35" s="329"/>
      <c r="LH35" s="329"/>
      <c r="LI35" s="329"/>
      <c r="LJ35" s="329"/>
      <c r="LK35" s="329"/>
      <c r="LL35" s="329"/>
      <c r="LM35" s="329"/>
      <c r="LN35" s="329"/>
      <c r="LO35" s="329"/>
      <c r="LP35" s="329"/>
      <c r="LQ35" s="329"/>
      <c r="LR35" s="329"/>
      <c r="LS35" s="329"/>
      <c r="LT35" s="329"/>
      <c r="LU35" s="329"/>
      <c r="LV35" s="329"/>
      <c r="LW35" s="329"/>
      <c r="LX35" s="329"/>
      <c r="LY35" s="329"/>
      <c r="LZ35" s="329"/>
      <c r="MA35" s="329"/>
      <c r="MB35" s="329"/>
      <c r="MC35" s="329"/>
      <c r="MD35" s="329"/>
      <c r="ME35" s="329"/>
      <c r="MF35" s="329"/>
      <c r="MG35" s="329"/>
      <c r="MH35" s="329"/>
      <c r="MI35" s="329"/>
      <c r="MJ35" s="329"/>
      <c r="MK35" s="329"/>
      <c r="ML35" s="329"/>
      <c r="MM35" s="329"/>
      <c r="MN35" s="329"/>
      <c r="MO35" s="329"/>
      <c r="MP35" s="329"/>
      <c r="MQ35" s="329"/>
      <c r="MR35" s="329"/>
      <c r="MS35" s="329"/>
      <c r="MT35" s="329"/>
      <c r="MU35" s="329"/>
      <c r="MV35" s="329"/>
      <c r="MW35" s="329"/>
      <c r="MX35" s="329"/>
      <c r="MY35" s="329"/>
      <c r="MZ35" s="329"/>
      <c r="NA35" s="329"/>
      <c r="NB35" s="329"/>
      <c r="NC35" s="329"/>
      <c r="ND35" s="329"/>
      <c r="NE35" s="329"/>
      <c r="NF35" s="329"/>
      <c r="NG35" s="329"/>
      <c r="NH35" s="329"/>
      <c r="NI35" s="329"/>
      <c r="NJ35" s="329"/>
      <c r="NK35" s="329"/>
      <c r="NL35" s="329"/>
      <c r="NM35" s="329"/>
      <c r="NN35" s="329"/>
      <c r="NO35" s="329"/>
      <c r="NP35" s="329"/>
      <c r="NQ35" s="329"/>
      <c r="NR35" s="329"/>
      <c r="NS35" s="329"/>
      <c r="NT35" s="329"/>
      <c r="NU35" s="329"/>
      <c r="NV35" s="329"/>
      <c r="NW35" s="329"/>
      <c r="NX35" s="329"/>
      <c r="NY35" s="329"/>
      <c r="NZ35" s="329"/>
      <c r="OA35" s="329"/>
      <c r="OB35" s="329"/>
      <c r="OC35" s="329"/>
      <c r="OD35" s="329"/>
      <c r="OE35" s="329"/>
      <c r="OF35" s="329"/>
      <c r="OG35" s="329"/>
      <c r="OH35" s="329"/>
      <c r="OI35" s="329"/>
      <c r="OJ35" s="329"/>
      <c r="OK35" s="329"/>
      <c r="OL35" s="329"/>
    </row>
    <row r="36" spans="1:402" s="328" customFormat="1" ht="17.25" hidden="1" customHeight="1">
      <c r="A36" s="322"/>
      <c r="B36" s="303">
        <v>2009</v>
      </c>
      <c r="C36" s="473">
        <v>1286018.5</v>
      </c>
      <c r="D36" s="473">
        <v>207073.5</v>
      </c>
      <c r="E36" s="473">
        <v>243234.6</v>
      </c>
      <c r="F36" s="473">
        <v>5299.1</v>
      </c>
      <c r="G36" s="473">
        <v>720.35</v>
      </c>
      <c r="H36" s="473">
        <v>174876.65</v>
      </c>
      <c r="I36" s="474">
        <v>1917222.7</v>
      </c>
      <c r="J36" s="940"/>
      <c r="K36" s="940"/>
      <c r="BQ36" s="329"/>
      <c r="BR36" s="329"/>
      <c r="BS36" s="329"/>
      <c r="BT36" s="329"/>
      <c r="BU36" s="329"/>
      <c r="BV36" s="329"/>
      <c r="BW36" s="329"/>
      <c r="BX36" s="329"/>
      <c r="BY36" s="329"/>
      <c r="BZ36" s="329"/>
      <c r="CA36" s="329"/>
      <c r="CB36" s="329"/>
      <c r="CC36" s="329"/>
      <c r="CD36" s="329"/>
      <c r="CE36" s="329"/>
      <c r="CF36" s="329"/>
      <c r="CG36" s="329"/>
      <c r="CH36" s="329"/>
      <c r="CI36" s="329"/>
      <c r="CJ36" s="329"/>
      <c r="CK36" s="329"/>
      <c r="CL36" s="329"/>
      <c r="CM36" s="329"/>
      <c r="CN36" s="329"/>
      <c r="CO36" s="329"/>
      <c r="CP36" s="329"/>
      <c r="CQ36" s="329"/>
      <c r="CR36" s="329"/>
      <c r="CS36" s="329"/>
      <c r="CT36" s="329"/>
      <c r="CU36" s="329"/>
      <c r="CV36" s="329"/>
      <c r="CW36" s="329"/>
      <c r="CX36" s="329"/>
      <c r="CY36" s="329"/>
      <c r="CZ36" s="329"/>
      <c r="DA36" s="329"/>
      <c r="DB36" s="329"/>
      <c r="DC36" s="329"/>
      <c r="DD36" s="329"/>
      <c r="DE36" s="329"/>
      <c r="DF36" s="329"/>
      <c r="DG36" s="329"/>
      <c r="DH36" s="329"/>
      <c r="DI36" s="329"/>
      <c r="DJ36" s="329"/>
      <c r="DK36" s="329"/>
      <c r="DL36" s="329"/>
      <c r="DM36" s="329"/>
      <c r="DN36" s="329"/>
      <c r="DO36" s="329"/>
      <c r="DP36" s="329"/>
      <c r="DQ36" s="329"/>
      <c r="DR36" s="329"/>
      <c r="DS36" s="329"/>
      <c r="DT36" s="329"/>
      <c r="DU36" s="329"/>
      <c r="DV36" s="329"/>
      <c r="DW36" s="329"/>
      <c r="DX36" s="329"/>
      <c r="DY36" s="329"/>
      <c r="DZ36" s="329"/>
      <c r="EA36" s="329"/>
      <c r="EB36" s="329"/>
      <c r="EC36" s="329"/>
      <c r="ED36" s="329"/>
      <c r="EE36" s="329"/>
      <c r="EF36" s="329"/>
      <c r="EG36" s="329"/>
      <c r="EH36" s="329"/>
      <c r="EI36" s="329"/>
      <c r="EJ36" s="329"/>
      <c r="EK36" s="329"/>
      <c r="EL36" s="329"/>
      <c r="EM36" s="329"/>
      <c r="EN36" s="329"/>
      <c r="EO36" s="329"/>
      <c r="EP36" s="329"/>
      <c r="EQ36" s="329"/>
      <c r="ER36" s="329"/>
      <c r="ES36" s="329"/>
      <c r="ET36" s="329"/>
      <c r="EU36" s="329"/>
      <c r="EV36" s="329"/>
      <c r="EW36" s="329"/>
      <c r="EX36" s="329"/>
      <c r="EY36" s="329"/>
      <c r="EZ36" s="329"/>
      <c r="FA36" s="329"/>
      <c r="FB36" s="329"/>
      <c r="FC36" s="329"/>
      <c r="FD36" s="329"/>
      <c r="FE36" s="329"/>
      <c r="FF36" s="329"/>
      <c r="FG36" s="329"/>
      <c r="FH36" s="329"/>
      <c r="FI36" s="329"/>
      <c r="FJ36" s="329"/>
      <c r="FK36" s="329"/>
      <c r="FL36" s="329"/>
      <c r="FM36" s="329"/>
      <c r="FN36" s="329"/>
      <c r="FO36" s="329"/>
      <c r="FP36" s="329"/>
      <c r="FQ36" s="329"/>
      <c r="FR36" s="329"/>
      <c r="FS36" s="329"/>
      <c r="FT36" s="329"/>
      <c r="FU36" s="329"/>
      <c r="FV36" s="329"/>
      <c r="FW36" s="329"/>
      <c r="FX36" s="329"/>
      <c r="FY36" s="329"/>
      <c r="FZ36" s="329"/>
      <c r="GA36" s="329"/>
      <c r="GB36" s="329"/>
      <c r="GC36" s="329"/>
      <c r="GD36" s="329"/>
      <c r="GE36" s="329"/>
      <c r="GF36" s="329"/>
      <c r="GG36" s="329"/>
      <c r="GH36" s="329"/>
      <c r="GI36" s="329"/>
      <c r="GJ36" s="329"/>
      <c r="GK36" s="329"/>
      <c r="GL36" s="329"/>
      <c r="GM36" s="329"/>
      <c r="GN36" s="329"/>
      <c r="GO36" s="329"/>
      <c r="GP36" s="329"/>
      <c r="GQ36" s="329"/>
      <c r="GR36" s="329"/>
      <c r="GS36" s="329"/>
      <c r="GT36" s="329"/>
      <c r="GU36" s="329"/>
      <c r="GV36" s="329"/>
      <c r="GW36" s="329"/>
      <c r="GX36" s="329"/>
      <c r="GY36" s="329"/>
      <c r="GZ36" s="329"/>
      <c r="HA36" s="329"/>
      <c r="HB36" s="329"/>
      <c r="HC36" s="329"/>
      <c r="HD36" s="329"/>
      <c r="HE36" s="329"/>
      <c r="HF36" s="329"/>
      <c r="HG36" s="329"/>
      <c r="HH36" s="329"/>
      <c r="HI36" s="329"/>
      <c r="HJ36" s="329"/>
      <c r="HK36" s="329"/>
      <c r="HL36" s="329"/>
      <c r="HM36" s="329"/>
      <c r="HN36" s="329"/>
      <c r="HO36" s="329"/>
      <c r="HP36" s="329"/>
      <c r="HQ36" s="329"/>
      <c r="HR36" s="329"/>
      <c r="HS36" s="329"/>
      <c r="HT36" s="329"/>
      <c r="HU36" s="329"/>
      <c r="HV36" s="329"/>
      <c r="HW36" s="329"/>
      <c r="HX36" s="329"/>
      <c r="HY36" s="329"/>
      <c r="HZ36" s="329"/>
      <c r="IA36" s="329"/>
      <c r="IB36" s="329"/>
      <c r="IC36" s="329"/>
      <c r="ID36" s="329"/>
      <c r="IE36" s="329"/>
      <c r="IF36" s="329"/>
      <c r="IG36" s="329"/>
      <c r="IH36" s="329"/>
      <c r="II36" s="329"/>
      <c r="IJ36" s="329"/>
      <c r="IK36" s="329"/>
      <c r="IL36" s="329"/>
      <c r="IM36" s="329"/>
      <c r="IN36" s="329"/>
      <c r="IO36" s="329"/>
      <c r="IP36" s="329"/>
      <c r="IQ36" s="329"/>
      <c r="IR36" s="329"/>
      <c r="IS36" s="329"/>
      <c r="IT36" s="329"/>
      <c r="IU36" s="329"/>
      <c r="IV36" s="329"/>
      <c r="IW36" s="329"/>
      <c r="IX36" s="329"/>
      <c r="IY36" s="329"/>
      <c r="IZ36" s="329"/>
      <c r="JA36" s="329"/>
      <c r="JB36" s="329"/>
      <c r="JC36" s="329"/>
      <c r="JD36" s="329"/>
      <c r="JE36" s="329"/>
      <c r="JF36" s="329"/>
      <c r="JG36" s="329"/>
      <c r="JH36" s="329"/>
      <c r="JI36" s="329"/>
      <c r="JJ36" s="329"/>
      <c r="JK36" s="329"/>
      <c r="JL36" s="329"/>
      <c r="JM36" s="329"/>
      <c r="JN36" s="329"/>
      <c r="JO36" s="329"/>
      <c r="JP36" s="329"/>
      <c r="JQ36" s="329"/>
      <c r="JR36" s="329"/>
      <c r="JS36" s="329"/>
      <c r="JT36" s="329"/>
      <c r="JU36" s="329"/>
      <c r="JV36" s="329"/>
      <c r="JW36" s="329"/>
      <c r="JX36" s="329"/>
      <c r="JY36" s="329"/>
      <c r="JZ36" s="329"/>
      <c r="KA36" s="329"/>
      <c r="KB36" s="329"/>
      <c r="KC36" s="329"/>
      <c r="KD36" s="329"/>
      <c r="KE36" s="329"/>
      <c r="KF36" s="329"/>
      <c r="KG36" s="329"/>
      <c r="KH36" s="329"/>
      <c r="KI36" s="329"/>
      <c r="KJ36" s="329"/>
      <c r="KK36" s="329"/>
      <c r="KL36" s="329"/>
      <c r="KM36" s="329"/>
      <c r="KN36" s="329"/>
      <c r="KO36" s="329"/>
      <c r="KP36" s="329"/>
      <c r="KQ36" s="329"/>
      <c r="KR36" s="329"/>
      <c r="KS36" s="329"/>
      <c r="KT36" s="329"/>
      <c r="KU36" s="329"/>
      <c r="KV36" s="329"/>
      <c r="KW36" s="329"/>
      <c r="KX36" s="329"/>
      <c r="KY36" s="329"/>
      <c r="KZ36" s="329"/>
      <c r="LA36" s="329"/>
      <c r="LB36" s="329"/>
      <c r="LC36" s="329"/>
      <c r="LD36" s="329"/>
      <c r="LE36" s="329"/>
      <c r="LF36" s="329"/>
      <c r="LG36" s="329"/>
      <c r="LH36" s="329"/>
      <c r="LI36" s="329"/>
      <c r="LJ36" s="329"/>
      <c r="LK36" s="329"/>
      <c r="LL36" s="329"/>
      <c r="LM36" s="329"/>
      <c r="LN36" s="329"/>
      <c r="LO36" s="329"/>
      <c r="LP36" s="329"/>
      <c r="LQ36" s="329"/>
      <c r="LR36" s="329"/>
      <c r="LS36" s="329"/>
      <c r="LT36" s="329"/>
      <c r="LU36" s="329"/>
      <c r="LV36" s="329"/>
      <c r="LW36" s="329"/>
      <c r="LX36" s="329"/>
      <c r="LY36" s="329"/>
      <c r="LZ36" s="329"/>
      <c r="MA36" s="329"/>
      <c r="MB36" s="329"/>
      <c r="MC36" s="329"/>
      <c r="MD36" s="329"/>
      <c r="ME36" s="329"/>
      <c r="MF36" s="329"/>
      <c r="MG36" s="329"/>
      <c r="MH36" s="329"/>
      <c r="MI36" s="329"/>
      <c r="MJ36" s="329"/>
      <c r="MK36" s="329"/>
      <c r="ML36" s="329"/>
      <c r="MM36" s="329"/>
      <c r="MN36" s="329"/>
      <c r="MO36" s="329"/>
      <c r="MP36" s="329"/>
      <c r="MQ36" s="329"/>
      <c r="MR36" s="329"/>
      <c r="MS36" s="329"/>
      <c r="MT36" s="329"/>
      <c r="MU36" s="329"/>
      <c r="MV36" s="329"/>
      <c r="MW36" s="329"/>
      <c r="MX36" s="329"/>
      <c r="MY36" s="329"/>
      <c r="MZ36" s="329"/>
      <c r="NA36" s="329"/>
      <c r="NB36" s="329"/>
      <c r="NC36" s="329"/>
      <c r="ND36" s="329"/>
      <c r="NE36" s="329"/>
      <c r="NF36" s="329"/>
      <c r="NG36" s="329"/>
      <c r="NH36" s="329"/>
      <c r="NI36" s="329"/>
      <c r="NJ36" s="329"/>
      <c r="NK36" s="329"/>
      <c r="NL36" s="329"/>
      <c r="NM36" s="329"/>
      <c r="NN36" s="329"/>
      <c r="NO36" s="329"/>
      <c r="NP36" s="329"/>
      <c r="NQ36" s="329"/>
      <c r="NR36" s="329"/>
      <c r="NS36" s="329"/>
      <c r="NT36" s="329"/>
      <c r="NU36" s="329"/>
      <c r="NV36" s="329"/>
      <c r="NW36" s="329"/>
      <c r="NX36" s="329"/>
      <c r="NY36" s="329"/>
      <c r="NZ36" s="329"/>
      <c r="OA36" s="329"/>
      <c r="OB36" s="329"/>
      <c r="OC36" s="329"/>
      <c r="OD36" s="329"/>
      <c r="OE36" s="329"/>
      <c r="OF36" s="329"/>
      <c r="OG36" s="329"/>
      <c r="OH36" s="329"/>
      <c r="OI36" s="329"/>
      <c r="OJ36" s="329"/>
      <c r="OK36" s="329"/>
      <c r="OL36" s="329"/>
    </row>
    <row r="37" spans="1:402" s="322" customFormat="1" ht="17.25" customHeight="1">
      <c r="B37" s="303">
        <v>2009</v>
      </c>
      <c r="C37" s="473">
        <v>1302924.45</v>
      </c>
      <c r="D37" s="473">
        <v>206691</v>
      </c>
      <c r="E37" s="473">
        <v>239358.31</v>
      </c>
      <c r="F37" s="473">
        <v>5313.09</v>
      </c>
      <c r="G37" s="473">
        <v>719.31</v>
      </c>
      <c r="H37" s="473">
        <v>174930.72</v>
      </c>
      <c r="I37" s="474">
        <v>1929936.8800000001</v>
      </c>
      <c r="J37" s="943"/>
      <c r="K37" s="943"/>
      <c r="BQ37" s="325"/>
      <c r="BR37" s="325"/>
      <c r="BS37" s="325"/>
      <c r="BT37" s="325"/>
      <c r="BU37" s="325"/>
      <c r="BV37" s="325"/>
      <c r="BW37" s="325"/>
      <c r="BX37" s="325"/>
      <c r="BY37" s="325"/>
      <c r="BZ37" s="325"/>
      <c r="CA37" s="325"/>
      <c r="CB37" s="325"/>
      <c r="CC37" s="325"/>
      <c r="CD37" s="325"/>
      <c r="CE37" s="325"/>
      <c r="CF37" s="325"/>
      <c r="CG37" s="325"/>
      <c r="CH37" s="325"/>
      <c r="CI37" s="325"/>
      <c r="CJ37" s="325"/>
      <c r="CK37" s="325"/>
      <c r="CL37" s="325"/>
      <c r="CM37" s="325"/>
      <c r="CN37" s="325"/>
      <c r="CO37" s="325"/>
      <c r="CP37" s="325"/>
      <c r="CQ37" s="325"/>
      <c r="CR37" s="325"/>
      <c r="CS37" s="325"/>
      <c r="CT37" s="325"/>
      <c r="CU37" s="325"/>
      <c r="CV37" s="325"/>
      <c r="CW37" s="325"/>
      <c r="CX37" s="325"/>
      <c r="CY37" s="325"/>
      <c r="CZ37" s="325"/>
      <c r="DA37" s="325"/>
      <c r="DB37" s="325"/>
      <c r="DC37" s="325"/>
      <c r="DD37" s="325"/>
      <c r="DE37" s="325"/>
      <c r="DF37" s="325"/>
      <c r="DG37" s="325"/>
      <c r="DH37" s="325"/>
      <c r="DI37" s="325"/>
      <c r="DJ37" s="325"/>
      <c r="DK37" s="325"/>
      <c r="DL37" s="325"/>
      <c r="DM37" s="325"/>
      <c r="DN37" s="325"/>
      <c r="DO37" s="325"/>
      <c r="DP37" s="325"/>
      <c r="DQ37" s="325"/>
      <c r="DR37" s="325"/>
      <c r="DS37" s="325"/>
      <c r="DT37" s="325"/>
      <c r="DU37" s="325"/>
      <c r="DV37" s="325"/>
      <c r="DW37" s="325"/>
      <c r="DX37" s="325"/>
      <c r="DY37" s="325"/>
      <c r="DZ37" s="325"/>
      <c r="EA37" s="325"/>
      <c r="EB37" s="325"/>
      <c r="EC37" s="325"/>
      <c r="ED37" s="325"/>
      <c r="EE37" s="325"/>
      <c r="EF37" s="325"/>
      <c r="EG37" s="325"/>
      <c r="EH37" s="325"/>
      <c r="EI37" s="325"/>
      <c r="EJ37" s="325"/>
      <c r="EK37" s="325"/>
      <c r="EL37" s="325"/>
      <c r="EM37" s="325"/>
      <c r="EN37" s="325"/>
      <c r="EO37" s="325"/>
      <c r="EP37" s="325"/>
      <c r="EQ37" s="325"/>
      <c r="ER37" s="325"/>
      <c r="ES37" s="325"/>
      <c r="ET37" s="325"/>
      <c r="EU37" s="325"/>
      <c r="EV37" s="325"/>
      <c r="EW37" s="325"/>
      <c r="EX37" s="325"/>
      <c r="EY37" s="325"/>
      <c r="EZ37" s="325"/>
      <c r="FA37" s="325"/>
      <c r="FB37" s="325"/>
      <c r="FC37" s="325"/>
      <c r="FD37" s="325"/>
      <c r="FE37" s="325"/>
      <c r="FF37" s="325"/>
      <c r="FG37" s="325"/>
      <c r="FH37" s="325"/>
      <c r="FI37" s="325"/>
      <c r="FJ37" s="325"/>
      <c r="FK37" s="325"/>
      <c r="FL37" s="325"/>
      <c r="FM37" s="325"/>
      <c r="FN37" s="325"/>
      <c r="FO37" s="325"/>
      <c r="FP37" s="325"/>
      <c r="FQ37" s="325"/>
      <c r="FR37" s="325"/>
      <c r="FS37" s="325"/>
      <c r="FT37" s="325"/>
      <c r="FU37" s="325"/>
      <c r="FV37" s="325"/>
      <c r="FW37" s="325"/>
      <c r="FX37" s="325"/>
      <c r="FY37" s="325"/>
      <c r="FZ37" s="325"/>
      <c r="GA37" s="325"/>
      <c r="GB37" s="325"/>
      <c r="GC37" s="325"/>
      <c r="GD37" s="325"/>
      <c r="GE37" s="325"/>
      <c r="GF37" s="325"/>
      <c r="GG37" s="325"/>
      <c r="GH37" s="325"/>
      <c r="GI37" s="325"/>
      <c r="GJ37" s="325"/>
      <c r="GK37" s="325"/>
      <c r="GL37" s="325"/>
      <c r="GM37" s="325"/>
      <c r="GN37" s="325"/>
      <c r="GO37" s="325"/>
      <c r="GP37" s="325"/>
      <c r="GQ37" s="325"/>
      <c r="GR37" s="325"/>
      <c r="GS37" s="325"/>
      <c r="GT37" s="325"/>
      <c r="GU37" s="325"/>
      <c r="GV37" s="325"/>
      <c r="GW37" s="325"/>
      <c r="GX37" s="325"/>
      <c r="GY37" s="325"/>
      <c r="GZ37" s="325"/>
      <c r="HA37" s="325"/>
      <c r="HB37" s="325"/>
      <c r="HC37" s="325"/>
      <c r="HD37" s="325"/>
      <c r="HE37" s="325"/>
      <c r="HF37" s="325"/>
      <c r="HG37" s="325"/>
      <c r="HH37" s="325"/>
      <c r="HI37" s="325"/>
      <c r="HJ37" s="325"/>
      <c r="HK37" s="325"/>
      <c r="HL37" s="325"/>
      <c r="HM37" s="325"/>
      <c r="HN37" s="325"/>
      <c r="HO37" s="325"/>
      <c r="HP37" s="325"/>
      <c r="HQ37" s="325"/>
      <c r="HR37" s="325"/>
      <c r="HS37" s="325"/>
      <c r="HT37" s="325"/>
      <c r="HU37" s="325"/>
      <c r="HV37" s="325"/>
      <c r="HW37" s="325"/>
      <c r="HX37" s="325"/>
      <c r="HY37" s="325"/>
      <c r="HZ37" s="325"/>
      <c r="IA37" s="325"/>
      <c r="IB37" s="325"/>
      <c r="IC37" s="325"/>
      <c r="ID37" s="325"/>
      <c r="IE37" s="325"/>
      <c r="IF37" s="325"/>
      <c r="IG37" s="325"/>
      <c r="IH37" s="325"/>
      <c r="II37" s="325"/>
      <c r="IJ37" s="325"/>
      <c r="IK37" s="325"/>
      <c r="IL37" s="325"/>
      <c r="IM37" s="325"/>
      <c r="IN37" s="325"/>
      <c r="IO37" s="325"/>
      <c r="IP37" s="325"/>
      <c r="IQ37" s="325"/>
      <c r="IR37" s="325"/>
      <c r="IS37" s="325"/>
      <c r="IT37" s="325"/>
      <c r="IU37" s="325"/>
      <c r="IV37" s="325"/>
      <c r="IW37" s="325"/>
      <c r="IX37" s="325"/>
      <c r="IY37" s="325"/>
      <c r="IZ37" s="325"/>
      <c r="JA37" s="325"/>
      <c r="JB37" s="325"/>
      <c r="JC37" s="325"/>
      <c r="JD37" s="325"/>
      <c r="JE37" s="325"/>
      <c r="JF37" s="325"/>
      <c r="JG37" s="325"/>
      <c r="JH37" s="325"/>
      <c r="JI37" s="325"/>
      <c r="JJ37" s="325"/>
      <c r="JK37" s="325"/>
      <c r="JL37" s="325"/>
      <c r="JM37" s="325"/>
      <c r="JN37" s="325"/>
      <c r="JO37" s="325"/>
      <c r="JP37" s="325"/>
      <c r="JQ37" s="325"/>
      <c r="JR37" s="325"/>
      <c r="JS37" s="325"/>
      <c r="JT37" s="325"/>
      <c r="JU37" s="325"/>
      <c r="JV37" s="325"/>
      <c r="JW37" s="325"/>
      <c r="JX37" s="325"/>
      <c r="JY37" s="325"/>
      <c r="JZ37" s="325"/>
      <c r="KA37" s="325"/>
      <c r="KB37" s="325"/>
      <c r="KC37" s="325"/>
      <c r="KD37" s="325"/>
      <c r="KE37" s="325"/>
      <c r="KF37" s="325"/>
      <c r="KG37" s="325"/>
      <c r="KH37" s="325"/>
      <c r="KI37" s="325"/>
      <c r="KJ37" s="325"/>
      <c r="KK37" s="325"/>
      <c r="KL37" s="325"/>
      <c r="KM37" s="325"/>
      <c r="KN37" s="325"/>
      <c r="KO37" s="325"/>
      <c r="KP37" s="325"/>
      <c r="KQ37" s="325"/>
      <c r="KR37" s="325"/>
      <c r="KS37" s="325"/>
      <c r="KT37" s="325"/>
      <c r="KU37" s="325"/>
      <c r="KV37" s="325"/>
      <c r="KW37" s="325"/>
      <c r="KX37" s="325"/>
      <c r="KY37" s="325"/>
      <c r="KZ37" s="325"/>
      <c r="LA37" s="325"/>
      <c r="LB37" s="325"/>
      <c r="LC37" s="325"/>
      <c r="LD37" s="325"/>
      <c r="LE37" s="325"/>
      <c r="LF37" s="325"/>
      <c r="LG37" s="325"/>
      <c r="LH37" s="325"/>
      <c r="LI37" s="325"/>
      <c r="LJ37" s="325"/>
      <c r="LK37" s="325"/>
      <c r="LL37" s="325"/>
      <c r="LM37" s="325"/>
      <c r="LN37" s="325"/>
      <c r="LO37" s="325"/>
      <c r="LP37" s="325"/>
      <c r="LQ37" s="325"/>
      <c r="LR37" s="325"/>
      <c r="LS37" s="325"/>
      <c r="LT37" s="325"/>
      <c r="LU37" s="325"/>
      <c r="LV37" s="325"/>
      <c r="LW37" s="325"/>
      <c r="LX37" s="325"/>
      <c r="LY37" s="325"/>
      <c r="LZ37" s="325"/>
      <c r="MA37" s="325"/>
      <c r="MB37" s="325"/>
      <c r="MC37" s="325"/>
      <c r="MD37" s="325"/>
      <c r="ME37" s="325"/>
      <c r="MF37" s="325"/>
      <c r="MG37" s="325"/>
      <c r="MH37" s="325"/>
      <c r="MI37" s="325"/>
      <c r="MJ37" s="325"/>
      <c r="MK37" s="325"/>
      <c r="ML37" s="325"/>
      <c r="MM37" s="325"/>
      <c r="MN37" s="325"/>
      <c r="MO37" s="325"/>
      <c r="MP37" s="325"/>
      <c r="MQ37" s="325"/>
      <c r="MR37" s="325"/>
      <c r="MS37" s="325"/>
      <c r="MT37" s="325"/>
      <c r="MU37" s="325"/>
      <c r="MV37" s="325"/>
      <c r="MW37" s="325"/>
      <c r="MX37" s="325"/>
      <c r="MY37" s="325"/>
      <c r="MZ37" s="325"/>
      <c r="NA37" s="325"/>
      <c r="NB37" s="325"/>
      <c r="NC37" s="325"/>
      <c r="ND37" s="325"/>
      <c r="NE37" s="325"/>
      <c r="NF37" s="325"/>
      <c r="NG37" s="325"/>
      <c r="NH37" s="325"/>
      <c r="NI37" s="325"/>
      <c r="NJ37" s="325"/>
      <c r="NK37" s="325"/>
      <c r="NL37" s="325"/>
      <c r="NM37" s="325"/>
      <c r="NN37" s="325"/>
      <c r="NO37" s="325"/>
      <c r="NP37" s="325"/>
      <c r="NQ37" s="325"/>
      <c r="NR37" s="325"/>
      <c r="NS37" s="325"/>
      <c r="NT37" s="325"/>
      <c r="NU37" s="325"/>
      <c r="NV37" s="325"/>
      <c r="NW37" s="325"/>
      <c r="NX37" s="325"/>
      <c r="NY37" s="325"/>
      <c r="NZ37" s="325"/>
      <c r="OA37" s="325"/>
      <c r="OB37" s="325"/>
      <c r="OC37" s="325"/>
      <c r="OD37" s="325"/>
      <c r="OE37" s="325"/>
      <c r="OF37" s="325"/>
      <c r="OG37" s="325"/>
      <c r="OH37" s="325"/>
      <c r="OI37" s="325"/>
      <c r="OJ37" s="325"/>
      <c r="OK37" s="325"/>
      <c r="OL37" s="325"/>
    </row>
    <row r="38" spans="1:402" s="472" customFormat="1" ht="17.25" hidden="1" customHeight="1">
      <c r="A38" s="322"/>
      <c r="B38" s="303">
        <v>2009</v>
      </c>
      <c r="C38" s="473">
        <v>1325530.6499999999</v>
      </c>
      <c r="D38" s="473">
        <v>205178.26</v>
      </c>
      <c r="E38" s="473">
        <v>223362.43</v>
      </c>
      <c r="F38" s="473">
        <v>5598.08</v>
      </c>
      <c r="G38" s="473">
        <v>707</v>
      </c>
      <c r="H38" s="473">
        <v>174500.6</v>
      </c>
      <c r="I38" s="474">
        <v>1934877.04</v>
      </c>
      <c r="J38" s="957"/>
      <c r="K38" s="957"/>
      <c r="BQ38" s="329"/>
      <c r="BR38" s="329"/>
      <c r="BS38" s="329"/>
      <c r="BT38" s="329"/>
      <c r="BU38" s="329"/>
      <c r="BV38" s="329"/>
      <c r="BW38" s="329"/>
      <c r="BX38" s="329"/>
      <c r="BY38" s="329"/>
      <c r="BZ38" s="329"/>
      <c r="CA38" s="329"/>
      <c r="CB38" s="329"/>
      <c r="CC38" s="329"/>
      <c r="CD38" s="329"/>
      <c r="CE38" s="329"/>
      <c r="CF38" s="329"/>
      <c r="CG38" s="329"/>
      <c r="CH38" s="329"/>
      <c r="CI38" s="329"/>
      <c r="CJ38" s="329"/>
      <c r="CK38" s="329"/>
      <c r="CL38" s="329"/>
      <c r="CM38" s="329"/>
      <c r="CN38" s="329"/>
      <c r="CO38" s="329"/>
      <c r="CP38" s="329"/>
      <c r="CQ38" s="329"/>
      <c r="CR38" s="329"/>
      <c r="CS38" s="329"/>
      <c r="CT38" s="329"/>
      <c r="CU38" s="329"/>
      <c r="CV38" s="329"/>
      <c r="CW38" s="329"/>
      <c r="CX38" s="329"/>
      <c r="CY38" s="329"/>
      <c r="CZ38" s="329"/>
      <c r="DA38" s="329"/>
      <c r="DB38" s="329"/>
      <c r="DC38" s="329"/>
      <c r="DD38" s="329"/>
      <c r="DE38" s="329"/>
      <c r="DF38" s="329"/>
      <c r="DG38" s="329"/>
      <c r="DH38" s="329"/>
      <c r="DI38" s="329"/>
      <c r="DJ38" s="329"/>
      <c r="DK38" s="329"/>
      <c r="DL38" s="329"/>
      <c r="DM38" s="329"/>
      <c r="DN38" s="329"/>
      <c r="DO38" s="329"/>
      <c r="DP38" s="329"/>
      <c r="DQ38" s="329"/>
      <c r="DR38" s="329"/>
      <c r="DS38" s="329"/>
      <c r="DT38" s="329"/>
      <c r="DU38" s="329"/>
      <c r="DV38" s="329"/>
      <c r="DW38" s="329"/>
      <c r="DX38" s="329"/>
      <c r="DY38" s="329"/>
      <c r="DZ38" s="329"/>
      <c r="EA38" s="329"/>
      <c r="EB38" s="329"/>
      <c r="EC38" s="329"/>
      <c r="ED38" s="329"/>
      <c r="EE38" s="329"/>
      <c r="EF38" s="329"/>
      <c r="EG38" s="329"/>
      <c r="EH38" s="329"/>
      <c r="EI38" s="329"/>
      <c r="EJ38" s="329"/>
      <c r="EK38" s="329"/>
      <c r="EL38" s="329"/>
      <c r="EM38" s="329"/>
      <c r="EN38" s="329"/>
      <c r="EO38" s="329"/>
      <c r="EP38" s="329"/>
      <c r="EQ38" s="329"/>
      <c r="ER38" s="329"/>
      <c r="ES38" s="329"/>
      <c r="ET38" s="329"/>
      <c r="EU38" s="329"/>
      <c r="EV38" s="329"/>
      <c r="EW38" s="329"/>
      <c r="EX38" s="329"/>
      <c r="EY38" s="329"/>
      <c r="EZ38" s="329"/>
      <c r="FA38" s="329"/>
      <c r="FB38" s="329"/>
      <c r="FC38" s="329"/>
      <c r="FD38" s="329"/>
      <c r="FE38" s="329"/>
      <c r="FF38" s="329"/>
      <c r="FG38" s="329"/>
      <c r="FH38" s="329"/>
      <c r="FI38" s="329"/>
      <c r="FJ38" s="329"/>
      <c r="FK38" s="329"/>
      <c r="FL38" s="329"/>
      <c r="FM38" s="329"/>
      <c r="FN38" s="329"/>
      <c r="FO38" s="329"/>
      <c r="FP38" s="329"/>
      <c r="FQ38" s="329"/>
      <c r="FR38" s="329"/>
      <c r="FS38" s="329"/>
      <c r="FT38" s="329"/>
      <c r="FU38" s="329"/>
      <c r="FV38" s="329"/>
      <c r="FW38" s="329"/>
      <c r="FX38" s="329"/>
      <c r="FY38" s="329"/>
      <c r="FZ38" s="329"/>
      <c r="GA38" s="329"/>
      <c r="GB38" s="329"/>
      <c r="GC38" s="329"/>
      <c r="GD38" s="329"/>
      <c r="GE38" s="329"/>
      <c r="GF38" s="329"/>
      <c r="GG38" s="329"/>
      <c r="GH38" s="329"/>
      <c r="GI38" s="329"/>
      <c r="GJ38" s="329"/>
      <c r="GK38" s="329"/>
      <c r="GL38" s="329"/>
      <c r="GM38" s="329"/>
      <c r="GN38" s="329"/>
      <c r="GO38" s="329"/>
      <c r="GP38" s="329"/>
      <c r="GQ38" s="329"/>
      <c r="GR38" s="329"/>
      <c r="GS38" s="329"/>
      <c r="GT38" s="329"/>
      <c r="GU38" s="329"/>
      <c r="GV38" s="329"/>
      <c r="GW38" s="329"/>
      <c r="GX38" s="329"/>
      <c r="GY38" s="329"/>
      <c r="GZ38" s="329"/>
      <c r="HA38" s="329"/>
      <c r="HB38" s="329"/>
      <c r="HC38" s="329"/>
      <c r="HD38" s="329"/>
      <c r="HE38" s="329"/>
      <c r="HF38" s="329"/>
      <c r="HG38" s="329"/>
      <c r="HH38" s="329"/>
      <c r="HI38" s="329"/>
      <c r="HJ38" s="329"/>
      <c r="HK38" s="329"/>
      <c r="HL38" s="329"/>
      <c r="HM38" s="329"/>
      <c r="HN38" s="329"/>
      <c r="HO38" s="329"/>
      <c r="HP38" s="329"/>
      <c r="HQ38" s="329"/>
      <c r="HR38" s="329"/>
      <c r="HS38" s="329"/>
      <c r="HT38" s="329"/>
      <c r="HU38" s="329"/>
      <c r="HV38" s="329"/>
      <c r="HW38" s="329"/>
      <c r="HX38" s="329"/>
      <c r="HY38" s="329"/>
      <c r="HZ38" s="329"/>
      <c r="IA38" s="329"/>
      <c r="IB38" s="329"/>
      <c r="IC38" s="329"/>
      <c r="ID38" s="329"/>
      <c r="IE38" s="329"/>
      <c r="IF38" s="329"/>
      <c r="IG38" s="329"/>
      <c r="IH38" s="329"/>
      <c r="II38" s="329"/>
      <c r="IJ38" s="329"/>
      <c r="IK38" s="329"/>
      <c r="IL38" s="329"/>
      <c r="IM38" s="329"/>
      <c r="IN38" s="329"/>
      <c r="IO38" s="329"/>
      <c r="IP38" s="329"/>
      <c r="IQ38" s="329"/>
      <c r="IR38" s="329"/>
      <c r="IS38" s="329"/>
      <c r="IT38" s="329"/>
      <c r="IU38" s="329"/>
      <c r="IV38" s="329"/>
      <c r="IW38" s="329"/>
      <c r="IX38" s="329"/>
      <c r="IY38" s="329"/>
      <c r="IZ38" s="329"/>
      <c r="JA38" s="329"/>
      <c r="JB38" s="329"/>
      <c r="JC38" s="329"/>
      <c r="JD38" s="329"/>
      <c r="JE38" s="329"/>
      <c r="JF38" s="329"/>
      <c r="JG38" s="329"/>
      <c r="JH38" s="329"/>
      <c r="JI38" s="329"/>
      <c r="JJ38" s="329"/>
      <c r="JK38" s="329"/>
      <c r="JL38" s="329"/>
      <c r="JM38" s="329"/>
      <c r="JN38" s="329"/>
      <c r="JO38" s="329"/>
      <c r="JP38" s="329"/>
      <c r="JQ38" s="329"/>
      <c r="JR38" s="329"/>
      <c r="JS38" s="329"/>
      <c r="JT38" s="329"/>
      <c r="JU38" s="329"/>
      <c r="JV38" s="329"/>
      <c r="JW38" s="329"/>
      <c r="JX38" s="329"/>
      <c r="JY38" s="329"/>
      <c r="JZ38" s="329"/>
      <c r="KA38" s="329"/>
      <c r="KB38" s="329"/>
      <c r="KC38" s="329"/>
      <c r="KD38" s="329"/>
      <c r="KE38" s="329"/>
      <c r="KF38" s="329"/>
      <c r="KG38" s="329"/>
      <c r="KH38" s="329"/>
      <c r="KI38" s="329"/>
      <c r="KJ38" s="329"/>
      <c r="KK38" s="329"/>
      <c r="KL38" s="329"/>
      <c r="KM38" s="329"/>
      <c r="KN38" s="329"/>
      <c r="KO38" s="329"/>
      <c r="KP38" s="329"/>
      <c r="KQ38" s="329"/>
      <c r="KR38" s="329"/>
      <c r="KS38" s="329"/>
      <c r="KT38" s="329"/>
      <c r="KU38" s="329"/>
      <c r="KV38" s="329"/>
      <c r="KW38" s="329"/>
      <c r="KX38" s="329"/>
      <c r="KY38" s="329"/>
      <c r="KZ38" s="329"/>
      <c r="LA38" s="329"/>
      <c r="LB38" s="329"/>
      <c r="LC38" s="329"/>
      <c r="LD38" s="329"/>
      <c r="LE38" s="329"/>
      <c r="LF38" s="329"/>
      <c r="LG38" s="329"/>
      <c r="LH38" s="329"/>
      <c r="LI38" s="329"/>
      <c r="LJ38" s="329"/>
      <c r="LK38" s="329"/>
      <c r="LL38" s="329"/>
      <c r="LM38" s="329"/>
      <c r="LN38" s="329"/>
      <c r="LO38" s="329"/>
      <c r="LP38" s="329"/>
      <c r="LQ38" s="329"/>
      <c r="LR38" s="329"/>
      <c r="LS38" s="329"/>
      <c r="LT38" s="329"/>
      <c r="LU38" s="329"/>
      <c r="LV38" s="329"/>
      <c r="LW38" s="329"/>
      <c r="LX38" s="329"/>
      <c r="LY38" s="329"/>
      <c r="LZ38" s="329"/>
      <c r="MA38" s="329"/>
      <c r="MB38" s="329"/>
      <c r="MC38" s="329"/>
      <c r="MD38" s="329"/>
      <c r="ME38" s="329"/>
      <c r="MF38" s="329"/>
      <c r="MG38" s="329"/>
      <c r="MH38" s="329"/>
      <c r="MI38" s="329"/>
      <c r="MJ38" s="329"/>
      <c r="MK38" s="329"/>
      <c r="ML38" s="329"/>
      <c r="MM38" s="329"/>
      <c r="MN38" s="329"/>
      <c r="MO38" s="329"/>
      <c r="MP38" s="329"/>
      <c r="MQ38" s="329"/>
      <c r="MR38" s="329"/>
      <c r="MS38" s="329"/>
      <c r="MT38" s="329"/>
      <c r="MU38" s="329"/>
      <c r="MV38" s="329"/>
      <c r="MW38" s="329"/>
      <c r="MX38" s="329"/>
      <c r="MY38" s="329"/>
      <c r="MZ38" s="329"/>
      <c r="NA38" s="329"/>
      <c r="NB38" s="329"/>
      <c r="NC38" s="329"/>
      <c r="ND38" s="329"/>
      <c r="NE38" s="329"/>
      <c r="NF38" s="329"/>
      <c r="NG38" s="329"/>
      <c r="NH38" s="329"/>
      <c r="NI38" s="329"/>
      <c r="NJ38" s="329"/>
      <c r="NK38" s="329"/>
      <c r="NL38" s="329"/>
      <c r="NM38" s="329"/>
      <c r="NN38" s="329"/>
      <c r="NO38" s="329"/>
      <c r="NP38" s="329"/>
      <c r="NQ38" s="329"/>
      <c r="NR38" s="329"/>
      <c r="NS38" s="329"/>
      <c r="NT38" s="329"/>
      <c r="NU38" s="329"/>
      <c r="NV38" s="329"/>
      <c r="NW38" s="329"/>
      <c r="NX38" s="329"/>
      <c r="NY38" s="329"/>
      <c r="NZ38" s="329"/>
      <c r="OA38" s="329"/>
      <c r="OB38" s="329"/>
      <c r="OC38" s="329"/>
      <c r="OD38" s="329"/>
      <c r="OE38" s="329"/>
      <c r="OF38" s="329"/>
      <c r="OG38" s="329"/>
      <c r="OH38" s="329"/>
      <c r="OI38" s="329"/>
      <c r="OJ38" s="329"/>
      <c r="OK38" s="329"/>
      <c r="OL38" s="329"/>
    </row>
    <row r="39" spans="1:402" s="322" customFormat="1" ht="17.25" hidden="1" customHeight="1">
      <c r="B39" s="303">
        <v>2009</v>
      </c>
      <c r="C39" s="473">
        <v>1312830</v>
      </c>
      <c r="D39" s="473">
        <v>203188</v>
      </c>
      <c r="E39" s="473">
        <v>218916</v>
      </c>
      <c r="F39" s="473">
        <v>5641</v>
      </c>
      <c r="G39" s="473">
        <v>707</v>
      </c>
      <c r="H39" s="473">
        <v>174046</v>
      </c>
      <c r="I39" s="474">
        <v>1915328</v>
      </c>
      <c r="J39" s="943"/>
      <c r="K39" s="943"/>
      <c r="BQ39" s="325"/>
      <c r="BR39" s="325"/>
      <c r="BS39" s="325"/>
      <c r="BT39" s="325"/>
      <c r="BU39" s="325"/>
      <c r="BV39" s="325"/>
      <c r="BW39" s="325"/>
      <c r="BX39" s="325"/>
      <c r="BY39" s="325"/>
      <c r="BZ39" s="325"/>
      <c r="CA39" s="325"/>
      <c r="CB39" s="325"/>
      <c r="CC39" s="325"/>
      <c r="CD39" s="325"/>
      <c r="CE39" s="325"/>
      <c r="CF39" s="325"/>
      <c r="CG39" s="325"/>
      <c r="CH39" s="325"/>
      <c r="CI39" s="325"/>
      <c r="CJ39" s="325"/>
      <c r="CK39" s="325"/>
      <c r="CL39" s="325"/>
      <c r="CM39" s="325"/>
      <c r="CN39" s="325"/>
      <c r="CO39" s="325"/>
      <c r="CP39" s="325"/>
      <c r="CQ39" s="325"/>
      <c r="CR39" s="325"/>
      <c r="CS39" s="325"/>
      <c r="CT39" s="325"/>
      <c r="CU39" s="325"/>
      <c r="CV39" s="325"/>
      <c r="CW39" s="325"/>
      <c r="CX39" s="325"/>
      <c r="CY39" s="325"/>
      <c r="CZ39" s="325"/>
      <c r="DA39" s="325"/>
      <c r="DB39" s="325"/>
      <c r="DC39" s="325"/>
      <c r="DD39" s="325"/>
      <c r="DE39" s="325"/>
      <c r="DF39" s="325"/>
      <c r="DG39" s="325"/>
      <c r="DH39" s="325"/>
      <c r="DI39" s="325"/>
      <c r="DJ39" s="325"/>
      <c r="DK39" s="325"/>
      <c r="DL39" s="325"/>
      <c r="DM39" s="325"/>
      <c r="DN39" s="325"/>
      <c r="DO39" s="325"/>
      <c r="DP39" s="325"/>
      <c r="DQ39" s="325"/>
      <c r="DR39" s="325"/>
      <c r="DS39" s="325"/>
      <c r="DT39" s="325"/>
      <c r="DU39" s="325"/>
      <c r="DV39" s="325"/>
      <c r="DW39" s="325"/>
      <c r="DX39" s="325"/>
      <c r="DY39" s="325"/>
      <c r="DZ39" s="325"/>
      <c r="EA39" s="325"/>
      <c r="EB39" s="325"/>
      <c r="EC39" s="325"/>
      <c r="ED39" s="325"/>
      <c r="EE39" s="325"/>
      <c r="EF39" s="325"/>
      <c r="EG39" s="325"/>
      <c r="EH39" s="325"/>
      <c r="EI39" s="325"/>
      <c r="EJ39" s="325"/>
      <c r="EK39" s="325"/>
      <c r="EL39" s="325"/>
      <c r="EM39" s="325"/>
      <c r="EN39" s="325"/>
      <c r="EO39" s="325"/>
      <c r="EP39" s="325"/>
      <c r="EQ39" s="325"/>
      <c r="ER39" s="325"/>
      <c r="ES39" s="325"/>
      <c r="ET39" s="325"/>
      <c r="EU39" s="325"/>
      <c r="EV39" s="325"/>
      <c r="EW39" s="325"/>
      <c r="EX39" s="325"/>
      <c r="EY39" s="325"/>
      <c r="EZ39" s="325"/>
      <c r="FA39" s="325"/>
      <c r="FB39" s="325"/>
      <c r="FC39" s="325"/>
      <c r="FD39" s="325"/>
      <c r="FE39" s="325"/>
      <c r="FF39" s="325"/>
      <c r="FG39" s="325"/>
      <c r="FH39" s="325"/>
      <c r="FI39" s="325"/>
      <c r="FJ39" s="325"/>
      <c r="FK39" s="325"/>
      <c r="FL39" s="325"/>
      <c r="FM39" s="325"/>
      <c r="FN39" s="325"/>
      <c r="FO39" s="325"/>
      <c r="FP39" s="325"/>
      <c r="FQ39" s="325"/>
      <c r="FR39" s="325"/>
      <c r="FS39" s="325"/>
      <c r="FT39" s="325"/>
      <c r="FU39" s="325"/>
      <c r="FV39" s="325"/>
      <c r="FW39" s="325"/>
      <c r="FX39" s="325"/>
      <c r="FY39" s="325"/>
      <c r="FZ39" s="325"/>
      <c r="GA39" s="325"/>
      <c r="GB39" s="325"/>
      <c r="GC39" s="325"/>
      <c r="GD39" s="325"/>
      <c r="GE39" s="325"/>
      <c r="GF39" s="325"/>
      <c r="GG39" s="325"/>
      <c r="GH39" s="325"/>
      <c r="GI39" s="325"/>
      <c r="GJ39" s="325"/>
      <c r="GK39" s="325"/>
      <c r="GL39" s="325"/>
      <c r="GM39" s="325"/>
      <c r="GN39" s="325"/>
      <c r="GO39" s="325"/>
      <c r="GP39" s="325"/>
      <c r="GQ39" s="325"/>
      <c r="GR39" s="325"/>
      <c r="GS39" s="325"/>
      <c r="GT39" s="325"/>
      <c r="GU39" s="325"/>
      <c r="GV39" s="325"/>
      <c r="GW39" s="325"/>
      <c r="GX39" s="325"/>
      <c r="GY39" s="325"/>
      <c r="GZ39" s="325"/>
      <c r="HA39" s="325"/>
      <c r="HB39" s="325"/>
      <c r="HC39" s="325"/>
      <c r="HD39" s="325"/>
      <c r="HE39" s="325"/>
      <c r="HF39" s="325"/>
      <c r="HG39" s="325"/>
      <c r="HH39" s="325"/>
      <c r="HI39" s="325"/>
      <c r="HJ39" s="325"/>
      <c r="HK39" s="325"/>
      <c r="HL39" s="325"/>
      <c r="HM39" s="325"/>
      <c r="HN39" s="325"/>
      <c r="HO39" s="325"/>
      <c r="HP39" s="325"/>
      <c r="HQ39" s="325"/>
      <c r="HR39" s="325"/>
      <c r="HS39" s="325"/>
      <c r="HT39" s="325"/>
      <c r="HU39" s="325"/>
      <c r="HV39" s="325"/>
      <c r="HW39" s="325"/>
      <c r="HX39" s="325"/>
      <c r="HY39" s="325"/>
      <c r="HZ39" s="325"/>
      <c r="IA39" s="325"/>
      <c r="IB39" s="325"/>
      <c r="IC39" s="325"/>
      <c r="ID39" s="325"/>
      <c r="IE39" s="325"/>
      <c r="IF39" s="325"/>
      <c r="IG39" s="325"/>
      <c r="IH39" s="325"/>
      <c r="II39" s="325"/>
      <c r="IJ39" s="325"/>
      <c r="IK39" s="325"/>
      <c r="IL39" s="325"/>
      <c r="IM39" s="325"/>
      <c r="IN39" s="325"/>
      <c r="IO39" s="325"/>
      <c r="IP39" s="325"/>
      <c r="IQ39" s="325"/>
      <c r="IR39" s="325"/>
      <c r="IS39" s="325"/>
      <c r="IT39" s="325"/>
      <c r="IU39" s="325"/>
      <c r="IV39" s="325"/>
      <c r="IW39" s="325"/>
      <c r="IX39" s="325"/>
      <c r="IY39" s="325"/>
      <c r="IZ39" s="325"/>
      <c r="JA39" s="325"/>
      <c r="JB39" s="325"/>
      <c r="JC39" s="325"/>
      <c r="JD39" s="325"/>
      <c r="JE39" s="325"/>
      <c r="JF39" s="325"/>
      <c r="JG39" s="325"/>
      <c r="JH39" s="325"/>
      <c r="JI39" s="325"/>
      <c r="JJ39" s="325"/>
      <c r="JK39" s="325"/>
      <c r="JL39" s="325"/>
      <c r="JM39" s="325"/>
      <c r="JN39" s="325"/>
      <c r="JO39" s="325"/>
      <c r="JP39" s="325"/>
      <c r="JQ39" s="325"/>
      <c r="JR39" s="325"/>
      <c r="JS39" s="325"/>
      <c r="JT39" s="325"/>
      <c r="JU39" s="325"/>
      <c r="JV39" s="325"/>
      <c r="JW39" s="325"/>
      <c r="JX39" s="325"/>
      <c r="JY39" s="325"/>
      <c r="JZ39" s="325"/>
      <c r="KA39" s="325"/>
      <c r="KB39" s="325"/>
      <c r="KC39" s="325"/>
      <c r="KD39" s="325"/>
      <c r="KE39" s="325"/>
      <c r="KF39" s="325"/>
      <c r="KG39" s="325"/>
      <c r="KH39" s="325"/>
      <c r="KI39" s="325"/>
      <c r="KJ39" s="325"/>
      <c r="KK39" s="325"/>
      <c r="KL39" s="325"/>
      <c r="KM39" s="325"/>
      <c r="KN39" s="325"/>
      <c r="KO39" s="325"/>
      <c r="KP39" s="325"/>
      <c r="KQ39" s="325"/>
      <c r="KR39" s="325"/>
      <c r="KS39" s="325"/>
      <c r="KT39" s="325"/>
      <c r="KU39" s="325"/>
      <c r="KV39" s="325"/>
      <c r="KW39" s="325"/>
      <c r="KX39" s="325"/>
      <c r="KY39" s="325"/>
      <c r="KZ39" s="325"/>
      <c r="LA39" s="325"/>
      <c r="LB39" s="325"/>
      <c r="LC39" s="325"/>
      <c r="LD39" s="325"/>
      <c r="LE39" s="325"/>
      <c r="LF39" s="325"/>
      <c r="LG39" s="325"/>
      <c r="LH39" s="325"/>
      <c r="LI39" s="325"/>
      <c r="LJ39" s="325"/>
      <c r="LK39" s="325"/>
      <c r="LL39" s="325"/>
      <c r="LM39" s="325"/>
      <c r="LN39" s="325"/>
      <c r="LO39" s="325"/>
      <c r="LP39" s="325"/>
      <c r="LQ39" s="325"/>
      <c r="LR39" s="325"/>
      <c r="LS39" s="325"/>
      <c r="LT39" s="325"/>
      <c r="LU39" s="325"/>
      <c r="LV39" s="325"/>
      <c r="LW39" s="325"/>
      <c r="LX39" s="325"/>
      <c r="LY39" s="325"/>
      <c r="LZ39" s="325"/>
      <c r="MA39" s="325"/>
      <c r="MB39" s="325"/>
      <c r="MC39" s="325"/>
      <c r="MD39" s="325"/>
      <c r="ME39" s="325"/>
      <c r="MF39" s="325"/>
      <c r="MG39" s="325"/>
      <c r="MH39" s="325"/>
      <c r="MI39" s="325"/>
      <c r="MJ39" s="325"/>
      <c r="MK39" s="325"/>
      <c r="ML39" s="325"/>
      <c r="MM39" s="325"/>
      <c r="MN39" s="325"/>
      <c r="MO39" s="325"/>
      <c r="MP39" s="325"/>
      <c r="MQ39" s="325"/>
      <c r="MR39" s="325"/>
      <c r="MS39" s="325"/>
      <c r="MT39" s="325"/>
      <c r="MU39" s="325"/>
      <c r="MV39" s="325"/>
      <c r="MW39" s="325"/>
      <c r="MX39" s="325"/>
      <c r="MY39" s="325"/>
      <c r="MZ39" s="325"/>
      <c r="NA39" s="325"/>
      <c r="NB39" s="325"/>
      <c r="NC39" s="325"/>
      <c r="ND39" s="325"/>
      <c r="NE39" s="325"/>
      <c r="NF39" s="325"/>
      <c r="NG39" s="325"/>
      <c r="NH39" s="325"/>
      <c r="NI39" s="325"/>
      <c r="NJ39" s="325"/>
      <c r="NK39" s="325"/>
      <c r="NL39" s="325"/>
      <c r="NM39" s="325"/>
      <c r="NN39" s="325"/>
      <c r="NO39" s="325"/>
      <c r="NP39" s="325"/>
      <c r="NQ39" s="325"/>
      <c r="NR39" s="325"/>
      <c r="NS39" s="325"/>
      <c r="NT39" s="325"/>
      <c r="NU39" s="325"/>
      <c r="NV39" s="325"/>
      <c r="NW39" s="325"/>
      <c r="NX39" s="325"/>
      <c r="NY39" s="325"/>
      <c r="NZ39" s="325"/>
      <c r="OA39" s="325"/>
      <c r="OB39" s="325"/>
      <c r="OC39" s="325"/>
      <c r="OD39" s="325"/>
      <c r="OE39" s="325"/>
      <c r="OF39" s="325"/>
      <c r="OG39" s="325"/>
      <c r="OH39" s="325"/>
      <c r="OI39" s="325"/>
      <c r="OJ39" s="325"/>
      <c r="OK39" s="325"/>
      <c r="OL39" s="325"/>
    </row>
    <row r="40" spans="1:402" s="328" customFormat="1" ht="17.25" hidden="1" customHeight="1">
      <c r="A40" s="322"/>
      <c r="B40" s="303">
        <v>2009</v>
      </c>
      <c r="C40" s="473">
        <v>1286085.8999999999</v>
      </c>
      <c r="D40" s="473">
        <v>202815.72</v>
      </c>
      <c r="E40" s="473">
        <v>240171.95</v>
      </c>
      <c r="F40" s="473">
        <v>5492.31</v>
      </c>
      <c r="G40" s="473">
        <v>707</v>
      </c>
      <c r="H40" s="473">
        <v>173321.27</v>
      </c>
      <c r="I40" s="474">
        <v>1908594.63</v>
      </c>
      <c r="J40" s="940"/>
      <c r="K40" s="940"/>
      <c r="BQ40" s="329"/>
      <c r="BR40" s="329"/>
      <c r="BS40" s="329"/>
      <c r="BT40" s="329"/>
      <c r="BU40" s="329"/>
      <c r="BV40" s="329"/>
      <c r="BW40" s="329"/>
      <c r="BX40" s="329"/>
      <c r="BY40" s="329"/>
      <c r="BZ40" s="329"/>
      <c r="CA40" s="329"/>
      <c r="CB40" s="329"/>
      <c r="CC40" s="329"/>
      <c r="CD40" s="329"/>
      <c r="CE40" s="329"/>
      <c r="CF40" s="329"/>
      <c r="CG40" s="329"/>
      <c r="CH40" s="329"/>
      <c r="CI40" s="329"/>
      <c r="CJ40" s="329"/>
      <c r="CK40" s="329"/>
      <c r="CL40" s="329"/>
      <c r="CM40" s="329"/>
      <c r="CN40" s="329"/>
      <c r="CO40" s="329"/>
      <c r="CP40" s="329"/>
      <c r="CQ40" s="329"/>
      <c r="CR40" s="329"/>
      <c r="CS40" s="329"/>
      <c r="CT40" s="329"/>
      <c r="CU40" s="329"/>
      <c r="CV40" s="329"/>
      <c r="CW40" s="329"/>
      <c r="CX40" s="329"/>
      <c r="CY40" s="329"/>
      <c r="CZ40" s="329"/>
      <c r="DA40" s="329"/>
      <c r="DB40" s="329"/>
      <c r="DC40" s="329"/>
      <c r="DD40" s="329"/>
      <c r="DE40" s="329"/>
      <c r="DF40" s="329"/>
      <c r="DG40" s="329"/>
      <c r="DH40" s="329"/>
      <c r="DI40" s="329"/>
      <c r="DJ40" s="329"/>
      <c r="DK40" s="329"/>
      <c r="DL40" s="329"/>
      <c r="DM40" s="329"/>
      <c r="DN40" s="329"/>
      <c r="DO40" s="329"/>
      <c r="DP40" s="329"/>
      <c r="DQ40" s="329"/>
      <c r="DR40" s="329"/>
      <c r="DS40" s="329"/>
      <c r="DT40" s="329"/>
      <c r="DU40" s="329"/>
      <c r="DV40" s="329"/>
      <c r="DW40" s="329"/>
      <c r="DX40" s="329"/>
      <c r="DY40" s="329"/>
      <c r="DZ40" s="329"/>
      <c r="EA40" s="329"/>
      <c r="EB40" s="329"/>
      <c r="EC40" s="329"/>
      <c r="ED40" s="329"/>
      <c r="EE40" s="329"/>
      <c r="EF40" s="329"/>
      <c r="EG40" s="329"/>
      <c r="EH40" s="329"/>
      <c r="EI40" s="329"/>
      <c r="EJ40" s="329"/>
      <c r="EK40" s="329"/>
      <c r="EL40" s="329"/>
      <c r="EM40" s="329"/>
      <c r="EN40" s="329"/>
      <c r="EO40" s="329"/>
      <c r="EP40" s="329"/>
      <c r="EQ40" s="329"/>
      <c r="ER40" s="329"/>
      <c r="ES40" s="329"/>
      <c r="ET40" s="329"/>
      <c r="EU40" s="329"/>
      <c r="EV40" s="329"/>
      <c r="EW40" s="329"/>
      <c r="EX40" s="329"/>
      <c r="EY40" s="329"/>
      <c r="EZ40" s="329"/>
      <c r="FA40" s="329"/>
      <c r="FB40" s="329"/>
      <c r="FC40" s="329"/>
      <c r="FD40" s="329"/>
      <c r="FE40" s="329"/>
      <c r="FF40" s="329"/>
      <c r="FG40" s="329"/>
      <c r="FH40" s="329"/>
      <c r="FI40" s="329"/>
      <c r="FJ40" s="329"/>
      <c r="FK40" s="329"/>
      <c r="FL40" s="329"/>
      <c r="FM40" s="329"/>
      <c r="FN40" s="329"/>
      <c r="FO40" s="329"/>
      <c r="FP40" s="329"/>
      <c r="FQ40" s="329"/>
      <c r="FR40" s="329"/>
      <c r="FS40" s="329"/>
      <c r="FT40" s="329"/>
      <c r="FU40" s="329"/>
      <c r="FV40" s="329"/>
      <c r="FW40" s="329"/>
      <c r="FX40" s="329"/>
      <c r="FY40" s="329"/>
      <c r="FZ40" s="329"/>
      <c r="GA40" s="329"/>
      <c r="GB40" s="329"/>
      <c r="GC40" s="329"/>
      <c r="GD40" s="329"/>
      <c r="GE40" s="329"/>
      <c r="GF40" s="329"/>
      <c r="GG40" s="329"/>
      <c r="GH40" s="329"/>
      <c r="GI40" s="329"/>
      <c r="GJ40" s="329"/>
      <c r="GK40" s="329"/>
      <c r="GL40" s="329"/>
      <c r="GM40" s="329"/>
      <c r="GN40" s="329"/>
      <c r="GO40" s="329"/>
      <c r="GP40" s="329"/>
      <c r="GQ40" s="329"/>
      <c r="GR40" s="329"/>
      <c r="GS40" s="329"/>
      <c r="GT40" s="329"/>
      <c r="GU40" s="329"/>
      <c r="GV40" s="329"/>
      <c r="GW40" s="329"/>
      <c r="GX40" s="329"/>
      <c r="GY40" s="329"/>
      <c r="GZ40" s="329"/>
      <c r="HA40" s="329"/>
      <c r="HB40" s="329"/>
      <c r="HC40" s="329"/>
      <c r="HD40" s="329"/>
      <c r="HE40" s="329"/>
      <c r="HF40" s="329"/>
      <c r="HG40" s="329"/>
      <c r="HH40" s="329"/>
      <c r="HI40" s="329"/>
      <c r="HJ40" s="329"/>
      <c r="HK40" s="329"/>
      <c r="HL40" s="329"/>
      <c r="HM40" s="329"/>
      <c r="HN40" s="329"/>
      <c r="HO40" s="329"/>
      <c r="HP40" s="329"/>
      <c r="HQ40" s="329"/>
      <c r="HR40" s="329"/>
      <c r="HS40" s="329"/>
      <c r="HT40" s="329"/>
      <c r="HU40" s="329"/>
      <c r="HV40" s="329"/>
      <c r="HW40" s="329"/>
      <c r="HX40" s="329"/>
      <c r="HY40" s="329"/>
      <c r="HZ40" s="329"/>
      <c r="IA40" s="329"/>
      <c r="IB40" s="329"/>
      <c r="IC40" s="329"/>
      <c r="ID40" s="329"/>
      <c r="IE40" s="329"/>
      <c r="IF40" s="329"/>
      <c r="IG40" s="329"/>
      <c r="IH40" s="329"/>
      <c r="II40" s="329"/>
      <c r="IJ40" s="329"/>
      <c r="IK40" s="329"/>
      <c r="IL40" s="329"/>
      <c r="IM40" s="329"/>
      <c r="IN40" s="329"/>
      <c r="IO40" s="329"/>
      <c r="IP40" s="329"/>
      <c r="IQ40" s="329"/>
      <c r="IR40" s="329"/>
      <c r="IS40" s="329"/>
      <c r="IT40" s="329"/>
      <c r="IU40" s="329"/>
      <c r="IV40" s="329"/>
      <c r="IW40" s="329"/>
      <c r="IX40" s="329"/>
      <c r="IY40" s="329"/>
      <c r="IZ40" s="329"/>
      <c r="JA40" s="329"/>
      <c r="JB40" s="329"/>
      <c r="JC40" s="329"/>
      <c r="JD40" s="329"/>
      <c r="JE40" s="329"/>
      <c r="JF40" s="329"/>
      <c r="JG40" s="329"/>
      <c r="JH40" s="329"/>
      <c r="JI40" s="329"/>
      <c r="JJ40" s="329"/>
      <c r="JK40" s="329"/>
      <c r="JL40" s="329"/>
      <c r="JM40" s="329"/>
      <c r="JN40" s="329"/>
      <c r="JO40" s="329"/>
      <c r="JP40" s="329"/>
      <c r="JQ40" s="329"/>
      <c r="JR40" s="329"/>
      <c r="JS40" s="329"/>
      <c r="JT40" s="329"/>
      <c r="JU40" s="329"/>
      <c r="JV40" s="329"/>
      <c r="JW40" s="329"/>
      <c r="JX40" s="329"/>
      <c r="JY40" s="329"/>
      <c r="JZ40" s="329"/>
      <c r="KA40" s="329"/>
      <c r="KB40" s="329"/>
      <c r="KC40" s="329"/>
      <c r="KD40" s="329"/>
      <c r="KE40" s="329"/>
      <c r="KF40" s="329"/>
      <c r="KG40" s="329"/>
      <c r="KH40" s="329"/>
      <c r="KI40" s="329"/>
      <c r="KJ40" s="329"/>
      <c r="KK40" s="329"/>
      <c r="KL40" s="329"/>
      <c r="KM40" s="329"/>
      <c r="KN40" s="329"/>
      <c r="KO40" s="329"/>
      <c r="KP40" s="329"/>
      <c r="KQ40" s="329"/>
      <c r="KR40" s="329"/>
      <c r="KS40" s="329"/>
      <c r="KT40" s="329"/>
      <c r="KU40" s="329"/>
      <c r="KV40" s="329"/>
      <c r="KW40" s="329"/>
      <c r="KX40" s="329"/>
      <c r="KY40" s="329"/>
      <c r="KZ40" s="329"/>
      <c r="LA40" s="329"/>
      <c r="LB40" s="329"/>
      <c r="LC40" s="329"/>
      <c r="LD40" s="329"/>
      <c r="LE40" s="329"/>
      <c r="LF40" s="329"/>
      <c r="LG40" s="329"/>
      <c r="LH40" s="329"/>
      <c r="LI40" s="329"/>
      <c r="LJ40" s="329"/>
      <c r="LK40" s="329"/>
      <c r="LL40" s="329"/>
      <c r="LM40" s="329"/>
      <c r="LN40" s="329"/>
      <c r="LO40" s="329"/>
      <c r="LP40" s="329"/>
      <c r="LQ40" s="329"/>
      <c r="LR40" s="329"/>
      <c r="LS40" s="329"/>
      <c r="LT40" s="329"/>
      <c r="LU40" s="329"/>
      <c r="LV40" s="329"/>
      <c r="LW40" s="329"/>
      <c r="LX40" s="329"/>
      <c r="LY40" s="329"/>
      <c r="LZ40" s="329"/>
      <c r="MA40" s="329"/>
      <c r="MB40" s="329"/>
      <c r="MC40" s="329"/>
      <c r="MD40" s="329"/>
      <c r="ME40" s="329"/>
      <c r="MF40" s="329"/>
      <c r="MG40" s="329"/>
      <c r="MH40" s="329"/>
      <c r="MI40" s="329"/>
      <c r="MJ40" s="329"/>
      <c r="MK40" s="329"/>
      <c r="ML40" s="329"/>
      <c r="MM40" s="329"/>
      <c r="MN40" s="329"/>
      <c r="MO40" s="329"/>
      <c r="MP40" s="329"/>
      <c r="MQ40" s="329"/>
      <c r="MR40" s="329"/>
      <c r="MS40" s="329"/>
      <c r="MT40" s="329"/>
      <c r="MU40" s="329"/>
      <c r="MV40" s="329"/>
      <c r="MW40" s="329"/>
      <c r="MX40" s="329"/>
      <c r="MY40" s="329"/>
      <c r="MZ40" s="329"/>
      <c r="NA40" s="329"/>
      <c r="NB40" s="329"/>
      <c r="NC40" s="329"/>
      <c r="ND40" s="329"/>
      <c r="NE40" s="329"/>
      <c r="NF40" s="329"/>
      <c r="NG40" s="329"/>
      <c r="NH40" s="329"/>
      <c r="NI40" s="329"/>
      <c r="NJ40" s="329"/>
      <c r="NK40" s="329"/>
      <c r="NL40" s="329"/>
      <c r="NM40" s="329"/>
      <c r="NN40" s="329"/>
      <c r="NO40" s="329"/>
      <c r="NP40" s="329"/>
      <c r="NQ40" s="329"/>
      <c r="NR40" s="329"/>
      <c r="NS40" s="329"/>
      <c r="NT40" s="329"/>
      <c r="NU40" s="329"/>
      <c r="NV40" s="329"/>
      <c r="NW40" s="329"/>
      <c r="NX40" s="329"/>
      <c r="NY40" s="329"/>
      <c r="NZ40" s="329"/>
      <c r="OA40" s="329"/>
      <c r="OB40" s="329"/>
      <c r="OC40" s="329"/>
      <c r="OD40" s="329"/>
      <c r="OE40" s="329"/>
      <c r="OF40" s="329"/>
      <c r="OG40" s="329"/>
      <c r="OH40" s="329"/>
      <c r="OI40" s="329"/>
      <c r="OJ40" s="329"/>
      <c r="OK40" s="329"/>
      <c r="OL40" s="329"/>
    </row>
    <row r="41" spans="1:402" s="328" customFormat="1" ht="17.25" hidden="1" customHeight="1">
      <c r="A41" s="322"/>
      <c r="B41" s="303">
        <v>2009</v>
      </c>
      <c r="C41" s="473">
        <v>1256570.8</v>
      </c>
      <c r="D41" s="473">
        <v>201704.33</v>
      </c>
      <c r="E41" s="473">
        <v>254183.85</v>
      </c>
      <c r="F41" s="473">
        <v>5169.76</v>
      </c>
      <c r="G41" s="473">
        <v>708.57</v>
      </c>
      <c r="H41" s="473">
        <v>173960.28</v>
      </c>
      <c r="I41" s="474">
        <v>1892297.61</v>
      </c>
      <c r="J41" s="940"/>
      <c r="K41" s="940"/>
      <c r="BQ41" s="329"/>
      <c r="BR41" s="329"/>
      <c r="BS41" s="329"/>
      <c r="BT41" s="329"/>
      <c r="BU41" s="329"/>
      <c r="BV41" s="329"/>
      <c r="BW41" s="329"/>
      <c r="BX41" s="329"/>
      <c r="BY41" s="329"/>
      <c r="BZ41" s="329"/>
      <c r="CA41" s="329"/>
      <c r="CB41" s="329"/>
      <c r="CC41" s="329"/>
      <c r="CD41" s="329"/>
      <c r="CE41" s="329"/>
      <c r="CF41" s="329"/>
      <c r="CG41" s="329"/>
      <c r="CH41" s="329"/>
      <c r="CI41" s="329"/>
      <c r="CJ41" s="329"/>
      <c r="CK41" s="329"/>
      <c r="CL41" s="329"/>
      <c r="CM41" s="329"/>
      <c r="CN41" s="329"/>
      <c r="CO41" s="329"/>
      <c r="CP41" s="329"/>
      <c r="CQ41" s="329"/>
      <c r="CR41" s="329"/>
      <c r="CS41" s="329"/>
      <c r="CT41" s="329"/>
      <c r="CU41" s="329"/>
      <c r="CV41" s="329"/>
      <c r="CW41" s="329"/>
      <c r="CX41" s="329"/>
      <c r="CY41" s="329"/>
      <c r="CZ41" s="329"/>
      <c r="DA41" s="329"/>
      <c r="DB41" s="329"/>
      <c r="DC41" s="329"/>
      <c r="DD41" s="329"/>
      <c r="DE41" s="329"/>
      <c r="DF41" s="329"/>
      <c r="DG41" s="329"/>
      <c r="DH41" s="329"/>
      <c r="DI41" s="329"/>
      <c r="DJ41" s="329"/>
      <c r="DK41" s="329"/>
      <c r="DL41" s="329"/>
      <c r="DM41" s="329"/>
      <c r="DN41" s="329"/>
      <c r="DO41" s="329"/>
      <c r="DP41" s="329"/>
      <c r="DQ41" s="329"/>
      <c r="DR41" s="329"/>
      <c r="DS41" s="329"/>
      <c r="DT41" s="329"/>
      <c r="DU41" s="329"/>
      <c r="DV41" s="329"/>
      <c r="DW41" s="329"/>
      <c r="DX41" s="329"/>
      <c r="DY41" s="329"/>
      <c r="DZ41" s="329"/>
      <c r="EA41" s="329"/>
      <c r="EB41" s="329"/>
      <c r="EC41" s="329"/>
      <c r="ED41" s="329"/>
      <c r="EE41" s="329"/>
      <c r="EF41" s="329"/>
      <c r="EG41" s="329"/>
      <c r="EH41" s="329"/>
      <c r="EI41" s="329"/>
      <c r="EJ41" s="329"/>
      <c r="EK41" s="329"/>
      <c r="EL41" s="329"/>
      <c r="EM41" s="329"/>
      <c r="EN41" s="329"/>
      <c r="EO41" s="329"/>
      <c r="EP41" s="329"/>
      <c r="EQ41" s="329"/>
      <c r="ER41" s="329"/>
      <c r="ES41" s="329"/>
      <c r="ET41" s="329"/>
      <c r="EU41" s="329"/>
      <c r="EV41" s="329"/>
      <c r="EW41" s="329"/>
      <c r="EX41" s="329"/>
      <c r="EY41" s="329"/>
      <c r="EZ41" s="329"/>
      <c r="FA41" s="329"/>
      <c r="FB41" s="329"/>
      <c r="FC41" s="329"/>
      <c r="FD41" s="329"/>
      <c r="FE41" s="329"/>
      <c r="FF41" s="329"/>
      <c r="FG41" s="329"/>
      <c r="FH41" s="329"/>
      <c r="FI41" s="329"/>
      <c r="FJ41" s="329"/>
      <c r="FK41" s="329"/>
      <c r="FL41" s="329"/>
      <c r="FM41" s="329"/>
      <c r="FN41" s="329"/>
      <c r="FO41" s="329"/>
      <c r="FP41" s="329"/>
      <c r="FQ41" s="329"/>
      <c r="FR41" s="329"/>
      <c r="FS41" s="329"/>
      <c r="FT41" s="329"/>
      <c r="FU41" s="329"/>
      <c r="FV41" s="329"/>
      <c r="FW41" s="329"/>
      <c r="FX41" s="329"/>
      <c r="FY41" s="329"/>
      <c r="FZ41" s="329"/>
      <c r="GA41" s="329"/>
      <c r="GB41" s="329"/>
      <c r="GC41" s="329"/>
      <c r="GD41" s="329"/>
      <c r="GE41" s="329"/>
      <c r="GF41" s="329"/>
      <c r="GG41" s="329"/>
      <c r="GH41" s="329"/>
      <c r="GI41" s="329"/>
      <c r="GJ41" s="329"/>
      <c r="GK41" s="329"/>
      <c r="GL41" s="329"/>
      <c r="GM41" s="329"/>
      <c r="GN41" s="329"/>
      <c r="GO41" s="329"/>
      <c r="GP41" s="329"/>
      <c r="GQ41" s="329"/>
      <c r="GR41" s="329"/>
      <c r="GS41" s="329"/>
      <c r="GT41" s="329"/>
      <c r="GU41" s="329"/>
      <c r="GV41" s="329"/>
      <c r="GW41" s="329"/>
      <c r="GX41" s="329"/>
      <c r="GY41" s="329"/>
      <c r="GZ41" s="329"/>
      <c r="HA41" s="329"/>
      <c r="HB41" s="329"/>
      <c r="HC41" s="329"/>
      <c r="HD41" s="329"/>
      <c r="HE41" s="329"/>
      <c r="HF41" s="329"/>
      <c r="HG41" s="329"/>
      <c r="HH41" s="329"/>
      <c r="HI41" s="329"/>
      <c r="HJ41" s="329"/>
      <c r="HK41" s="329"/>
      <c r="HL41" s="329"/>
      <c r="HM41" s="329"/>
      <c r="HN41" s="329"/>
      <c r="HO41" s="329"/>
      <c r="HP41" s="329"/>
      <c r="HQ41" s="329"/>
      <c r="HR41" s="329"/>
      <c r="HS41" s="329"/>
      <c r="HT41" s="329"/>
      <c r="HU41" s="329"/>
      <c r="HV41" s="329"/>
      <c r="HW41" s="329"/>
      <c r="HX41" s="329"/>
      <c r="HY41" s="329"/>
      <c r="HZ41" s="329"/>
      <c r="IA41" s="329"/>
      <c r="IB41" s="329"/>
      <c r="IC41" s="329"/>
      <c r="ID41" s="329"/>
      <c r="IE41" s="329"/>
      <c r="IF41" s="329"/>
      <c r="IG41" s="329"/>
      <c r="IH41" s="329"/>
      <c r="II41" s="329"/>
      <c r="IJ41" s="329"/>
      <c r="IK41" s="329"/>
      <c r="IL41" s="329"/>
      <c r="IM41" s="329"/>
      <c r="IN41" s="329"/>
      <c r="IO41" s="329"/>
      <c r="IP41" s="329"/>
      <c r="IQ41" s="329"/>
      <c r="IR41" s="329"/>
      <c r="IS41" s="329"/>
      <c r="IT41" s="329"/>
      <c r="IU41" s="329"/>
      <c r="IV41" s="329"/>
      <c r="IW41" s="329"/>
      <c r="IX41" s="329"/>
      <c r="IY41" s="329"/>
      <c r="IZ41" s="329"/>
      <c r="JA41" s="329"/>
      <c r="JB41" s="329"/>
      <c r="JC41" s="329"/>
      <c r="JD41" s="329"/>
      <c r="JE41" s="329"/>
      <c r="JF41" s="329"/>
      <c r="JG41" s="329"/>
      <c r="JH41" s="329"/>
      <c r="JI41" s="329"/>
      <c r="JJ41" s="329"/>
      <c r="JK41" s="329"/>
      <c r="JL41" s="329"/>
      <c r="JM41" s="329"/>
      <c r="JN41" s="329"/>
      <c r="JO41" s="329"/>
      <c r="JP41" s="329"/>
      <c r="JQ41" s="329"/>
      <c r="JR41" s="329"/>
      <c r="JS41" s="329"/>
      <c r="JT41" s="329"/>
      <c r="JU41" s="329"/>
      <c r="JV41" s="329"/>
      <c r="JW41" s="329"/>
      <c r="JX41" s="329"/>
      <c r="JY41" s="329"/>
      <c r="JZ41" s="329"/>
      <c r="KA41" s="329"/>
      <c r="KB41" s="329"/>
      <c r="KC41" s="329"/>
      <c r="KD41" s="329"/>
      <c r="KE41" s="329"/>
      <c r="KF41" s="329"/>
      <c r="KG41" s="329"/>
      <c r="KH41" s="329"/>
      <c r="KI41" s="329"/>
      <c r="KJ41" s="329"/>
      <c r="KK41" s="329"/>
      <c r="KL41" s="329"/>
      <c r="KM41" s="329"/>
      <c r="KN41" s="329"/>
      <c r="KO41" s="329"/>
      <c r="KP41" s="329"/>
      <c r="KQ41" s="329"/>
      <c r="KR41" s="329"/>
      <c r="KS41" s="329"/>
      <c r="KT41" s="329"/>
      <c r="KU41" s="329"/>
      <c r="KV41" s="329"/>
      <c r="KW41" s="329"/>
      <c r="KX41" s="329"/>
      <c r="KY41" s="329"/>
      <c r="KZ41" s="329"/>
      <c r="LA41" s="329"/>
      <c r="LB41" s="329"/>
      <c r="LC41" s="329"/>
      <c r="LD41" s="329"/>
      <c r="LE41" s="329"/>
      <c r="LF41" s="329"/>
      <c r="LG41" s="329"/>
      <c r="LH41" s="329"/>
      <c r="LI41" s="329"/>
      <c r="LJ41" s="329"/>
      <c r="LK41" s="329"/>
      <c r="LL41" s="329"/>
      <c r="LM41" s="329"/>
      <c r="LN41" s="329"/>
      <c r="LO41" s="329"/>
      <c r="LP41" s="329"/>
      <c r="LQ41" s="329"/>
      <c r="LR41" s="329"/>
      <c r="LS41" s="329"/>
      <c r="LT41" s="329"/>
      <c r="LU41" s="329"/>
      <c r="LV41" s="329"/>
      <c r="LW41" s="329"/>
      <c r="LX41" s="329"/>
      <c r="LY41" s="329"/>
      <c r="LZ41" s="329"/>
      <c r="MA41" s="329"/>
      <c r="MB41" s="329"/>
      <c r="MC41" s="329"/>
      <c r="MD41" s="329"/>
      <c r="ME41" s="329"/>
      <c r="MF41" s="329"/>
      <c r="MG41" s="329"/>
      <c r="MH41" s="329"/>
      <c r="MI41" s="329"/>
      <c r="MJ41" s="329"/>
      <c r="MK41" s="329"/>
      <c r="ML41" s="329"/>
      <c r="MM41" s="329"/>
      <c r="MN41" s="329"/>
      <c r="MO41" s="329"/>
      <c r="MP41" s="329"/>
      <c r="MQ41" s="329"/>
      <c r="MR41" s="329"/>
      <c r="MS41" s="329"/>
      <c r="MT41" s="329"/>
      <c r="MU41" s="329"/>
      <c r="MV41" s="329"/>
      <c r="MW41" s="329"/>
      <c r="MX41" s="329"/>
      <c r="MY41" s="329"/>
      <c r="MZ41" s="329"/>
      <c r="NA41" s="329"/>
      <c r="NB41" s="329"/>
      <c r="NC41" s="329"/>
      <c r="ND41" s="329"/>
      <c r="NE41" s="329"/>
      <c r="NF41" s="329"/>
      <c r="NG41" s="329"/>
      <c r="NH41" s="329"/>
      <c r="NI41" s="329"/>
      <c r="NJ41" s="329"/>
      <c r="NK41" s="329"/>
      <c r="NL41" s="329"/>
      <c r="NM41" s="329"/>
      <c r="NN41" s="329"/>
      <c r="NO41" s="329"/>
      <c r="NP41" s="329"/>
      <c r="NQ41" s="329"/>
      <c r="NR41" s="329"/>
      <c r="NS41" s="329"/>
      <c r="NT41" s="329"/>
      <c r="NU41" s="329"/>
      <c r="NV41" s="329"/>
      <c r="NW41" s="329"/>
      <c r="NX41" s="329"/>
      <c r="NY41" s="329"/>
      <c r="NZ41" s="329"/>
      <c r="OA41" s="329"/>
      <c r="OB41" s="329"/>
      <c r="OC41" s="329"/>
      <c r="OD41" s="329"/>
      <c r="OE41" s="329"/>
      <c r="OF41" s="329"/>
      <c r="OG41" s="329"/>
      <c r="OH41" s="329"/>
      <c r="OI41" s="329"/>
      <c r="OJ41" s="329"/>
      <c r="OK41" s="329"/>
      <c r="OL41" s="329"/>
    </row>
    <row r="42" spans="1:402" s="480" customFormat="1" ht="17.25" hidden="1" customHeight="1">
      <c r="A42" s="322"/>
      <c r="B42" s="303">
        <v>2009</v>
      </c>
      <c r="C42" s="473">
        <v>1233490.33</v>
      </c>
      <c r="D42" s="473">
        <v>199098.76</v>
      </c>
      <c r="E42" s="473">
        <v>250290.52</v>
      </c>
      <c r="F42" s="473">
        <v>4864.47</v>
      </c>
      <c r="G42" s="473">
        <v>709.66</v>
      </c>
      <c r="H42" s="473">
        <v>174890</v>
      </c>
      <c r="I42" s="474">
        <v>1863343.76</v>
      </c>
      <c r="J42" s="958"/>
      <c r="K42" s="958"/>
    </row>
    <row r="43" spans="1:402" s="480" customFormat="1" ht="17.25" hidden="1" customHeight="1">
      <c r="A43" s="322"/>
      <c r="B43" s="303">
        <v>2009</v>
      </c>
      <c r="C43" s="473">
        <v>1210692.6299999999</v>
      </c>
      <c r="D43" s="473">
        <v>197624.84</v>
      </c>
      <c r="E43" s="473">
        <v>259428.63</v>
      </c>
      <c r="F43" s="473">
        <v>4118.84</v>
      </c>
      <c r="G43" s="473">
        <v>691.73</v>
      </c>
      <c r="H43" s="473">
        <v>175490.26</v>
      </c>
      <c r="I43" s="474">
        <v>1848046.94</v>
      </c>
      <c r="J43" s="958"/>
      <c r="K43" s="958"/>
    </row>
    <row r="44" spans="1:402" s="460" customFormat="1" ht="17.25" hidden="1" customHeight="1">
      <c r="A44" s="325"/>
      <c r="B44" s="303">
        <v>2009</v>
      </c>
      <c r="C44" s="473"/>
      <c r="D44" s="473"/>
      <c r="E44" s="473"/>
      <c r="F44" s="473"/>
      <c r="G44" s="473"/>
      <c r="H44" s="473"/>
      <c r="I44" s="474"/>
      <c r="J44" s="941"/>
      <c r="K44" s="941"/>
      <c r="BQ44" s="481"/>
      <c r="BR44" s="481"/>
      <c r="BS44" s="481"/>
      <c r="BT44" s="481"/>
      <c r="BU44" s="481"/>
      <c r="BV44" s="481"/>
      <c r="BW44" s="481"/>
      <c r="BX44" s="481"/>
      <c r="BY44" s="481"/>
      <c r="BZ44" s="481"/>
      <c r="CA44" s="481"/>
      <c r="CB44" s="481"/>
      <c r="CC44" s="481"/>
      <c r="CD44" s="481"/>
      <c r="CE44" s="481"/>
      <c r="CF44" s="481"/>
      <c r="CG44" s="481"/>
      <c r="CH44" s="481"/>
      <c r="CI44" s="481"/>
      <c r="CJ44" s="481"/>
      <c r="CK44" s="481"/>
      <c r="CL44" s="481"/>
      <c r="CM44" s="481"/>
      <c r="CN44" s="481"/>
      <c r="CO44" s="481"/>
      <c r="CP44" s="481"/>
      <c r="CQ44" s="481"/>
      <c r="CR44" s="481"/>
      <c r="CS44" s="481"/>
      <c r="CT44" s="481"/>
      <c r="CU44" s="481"/>
      <c r="CV44" s="481"/>
      <c r="CW44" s="481"/>
      <c r="CX44" s="481"/>
      <c r="CY44" s="481"/>
      <c r="CZ44" s="481"/>
      <c r="DA44" s="481"/>
      <c r="DB44" s="481"/>
      <c r="DC44" s="481"/>
      <c r="DD44" s="481"/>
      <c r="DE44" s="481"/>
      <c r="DF44" s="481"/>
      <c r="DG44" s="481"/>
      <c r="DH44" s="481"/>
      <c r="DI44" s="481"/>
      <c r="DJ44" s="481"/>
      <c r="DK44" s="481"/>
      <c r="DL44" s="481"/>
      <c r="DM44" s="481"/>
      <c r="DN44" s="481"/>
      <c r="DO44" s="481"/>
      <c r="DP44" s="481"/>
      <c r="DQ44" s="481"/>
      <c r="DR44" s="481"/>
      <c r="DS44" s="481"/>
      <c r="DT44" s="481"/>
      <c r="DU44" s="481"/>
      <c r="DV44" s="481"/>
      <c r="DW44" s="481"/>
      <c r="DX44" s="481"/>
      <c r="DY44" s="481"/>
      <c r="DZ44" s="481"/>
      <c r="EA44" s="481"/>
      <c r="EB44" s="481"/>
      <c r="EC44" s="481"/>
      <c r="ED44" s="481"/>
      <c r="EE44" s="481"/>
      <c r="EF44" s="481"/>
      <c r="EG44" s="481"/>
      <c r="EH44" s="481"/>
      <c r="EI44" s="481"/>
      <c r="EJ44" s="481"/>
      <c r="EK44" s="481"/>
      <c r="EL44" s="481"/>
      <c r="EM44" s="481"/>
      <c r="EN44" s="481"/>
      <c r="EO44" s="481"/>
      <c r="EP44" s="481"/>
      <c r="EQ44" s="481"/>
      <c r="ER44" s="481"/>
      <c r="ES44" s="481"/>
      <c r="ET44" s="481"/>
      <c r="EU44" s="481"/>
      <c r="EV44" s="481"/>
      <c r="EW44" s="481"/>
      <c r="EX44" s="481"/>
      <c r="EY44" s="481"/>
      <c r="EZ44" s="481"/>
      <c r="FA44" s="481"/>
      <c r="FB44" s="481"/>
      <c r="FC44" s="481"/>
      <c r="FD44" s="481"/>
      <c r="FE44" s="481"/>
      <c r="FF44" s="481"/>
      <c r="FG44" s="481"/>
      <c r="FH44" s="481"/>
      <c r="FI44" s="481"/>
      <c r="FJ44" s="481"/>
      <c r="FK44" s="481"/>
      <c r="FL44" s="481"/>
      <c r="FM44" s="481"/>
      <c r="FN44" s="481"/>
      <c r="FO44" s="481"/>
      <c r="FP44" s="481"/>
      <c r="FQ44" s="481"/>
      <c r="FR44" s="481"/>
      <c r="FS44" s="481"/>
      <c r="FT44" s="481"/>
      <c r="FU44" s="481"/>
      <c r="FV44" s="481"/>
      <c r="FW44" s="481"/>
      <c r="FX44" s="481"/>
      <c r="FY44" s="481"/>
      <c r="FZ44" s="481"/>
      <c r="GA44" s="481"/>
      <c r="GB44" s="481"/>
      <c r="GC44" s="481"/>
      <c r="GD44" s="481"/>
      <c r="GE44" s="481"/>
      <c r="GF44" s="481"/>
      <c r="GG44" s="481"/>
      <c r="GH44" s="481"/>
      <c r="GI44" s="481"/>
      <c r="GJ44" s="481"/>
      <c r="GK44" s="481"/>
      <c r="GL44" s="481"/>
      <c r="GM44" s="481"/>
      <c r="GN44" s="481"/>
      <c r="GO44" s="481"/>
      <c r="GP44" s="481"/>
      <c r="GQ44" s="481"/>
      <c r="GR44" s="481"/>
      <c r="GS44" s="481"/>
      <c r="GT44" s="481"/>
      <c r="GU44" s="481"/>
      <c r="GV44" s="481"/>
      <c r="GW44" s="481"/>
      <c r="GX44" s="481"/>
      <c r="GY44" s="481"/>
      <c r="GZ44" s="481"/>
      <c r="HA44" s="481"/>
      <c r="HB44" s="481"/>
      <c r="HC44" s="481"/>
      <c r="HD44" s="481"/>
      <c r="HE44" s="481"/>
      <c r="HF44" s="481"/>
      <c r="HG44" s="481"/>
      <c r="HH44" s="481"/>
      <c r="HI44" s="481"/>
      <c r="HJ44" s="481"/>
      <c r="HK44" s="481"/>
      <c r="HL44" s="481"/>
      <c r="HM44" s="481"/>
      <c r="HN44" s="481"/>
      <c r="HO44" s="481"/>
      <c r="HP44" s="481"/>
      <c r="HQ44" s="481"/>
      <c r="HR44" s="481"/>
      <c r="HS44" s="481"/>
      <c r="HT44" s="481"/>
      <c r="HU44" s="481"/>
      <c r="HV44" s="481"/>
      <c r="HW44" s="481"/>
      <c r="HX44" s="481"/>
      <c r="HY44" s="481"/>
      <c r="HZ44" s="481"/>
      <c r="IA44" s="481"/>
      <c r="IB44" s="481"/>
      <c r="IC44" s="481"/>
      <c r="ID44" s="481"/>
      <c r="IE44" s="481"/>
      <c r="IF44" s="481"/>
      <c r="IG44" s="481"/>
      <c r="IH44" s="481"/>
      <c r="II44" s="481"/>
      <c r="IJ44" s="481"/>
      <c r="IK44" s="481"/>
      <c r="IL44" s="481"/>
      <c r="IM44" s="481"/>
      <c r="IN44" s="481"/>
      <c r="IO44" s="481"/>
      <c r="IP44" s="481"/>
      <c r="IQ44" s="481"/>
      <c r="IR44" s="481"/>
      <c r="IS44" s="481"/>
      <c r="IT44" s="481"/>
      <c r="IU44" s="481"/>
      <c r="IV44" s="481"/>
      <c r="IW44" s="481"/>
      <c r="IX44" s="481"/>
      <c r="IY44" s="481"/>
      <c r="IZ44" s="481"/>
      <c r="JA44" s="481"/>
      <c r="JB44" s="481"/>
      <c r="JC44" s="481"/>
      <c r="JD44" s="481"/>
      <c r="JE44" s="481"/>
      <c r="JF44" s="481"/>
      <c r="JG44" s="481"/>
      <c r="JH44" s="481"/>
      <c r="JI44" s="481"/>
      <c r="JJ44" s="481"/>
      <c r="JK44" s="481"/>
      <c r="JL44" s="481"/>
      <c r="JM44" s="481"/>
      <c r="JN44" s="481"/>
      <c r="JO44" s="481"/>
      <c r="JP44" s="481"/>
      <c r="JQ44" s="481"/>
      <c r="JR44" s="481"/>
      <c r="JS44" s="481"/>
      <c r="JT44" s="481"/>
      <c r="JU44" s="481"/>
      <c r="JV44" s="481"/>
      <c r="JW44" s="481"/>
      <c r="JX44" s="481"/>
      <c r="JY44" s="481"/>
      <c r="JZ44" s="481"/>
      <c r="KA44" s="481"/>
      <c r="KB44" s="481"/>
      <c r="KC44" s="481"/>
      <c r="KD44" s="481"/>
      <c r="KE44" s="481"/>
      <c r="KF44" s="481"/>
      <c r="KG44" s="481"/>
      <c r="KH44" s="481"/>
      <c r="KI44" s="481"/>
      <c r="KJ44" s="481"/>
      <c r="KK44" s="481"/>
      <c r="KL44" s="481"/>
      <c r="KM44" s="481"/>
      <c r="KN44" s="481"/>
      <c r="KO44" s="481"/>
      <c r="KP44" s="481"/>
      <c r="KQ44" s="481"/>
      <c r="KR44" s="481"/>
      <c r="KS44" s="481"/>
      <c r="KT44" s="481"/>
      <c r="KU44" s="481"/>
      <c r="KV44" s="481"/>
      <c r="KW44" s="481"/>
      <c r="KX44" s="481"/>
      <c r="KY44" s="481"/>
      <c r="KZ44" s="481"/>
      <c r="LA44" s="481"/>
      <c r="LB44" s="481"/>
      <c r="LC44" s="481"/>
      <c r="LD44" s="481"/>
      <c r="LE44" s="481"/>
      <c r="LF44" s="481"/>
      <c r="LG44" s="481"/>
      <c r="LH44" s="481"/>
      <c r="LI44" s="481"/>
      <c r="LJ44" s="481"/>
      <c r="LK44" s="481"/>
      <c r="LL44" s="481"/>
      <c r="LM44" s="481"/>
      <c r="LN44" s="481"/>
      <c r="LO44" s="481"/>
      <c r="LP44" s="481"/>
      <c r="LQ44" s="481"/>
      <c r="LR44" s="481"/>
      <c r="LS44" s="481"/>
      <c r="LT44" s="481"/>
      <c r="LU44" s="481"/>
      <c r="LV44" s="481"/>
      <c r="LW44" s="481"/>
      <c r="LX44" s="481"/>
      <c r="LY44" s="481"/>
      <c r="LZ44" s="481"/>
      <c r="MA44" s="481"/>
      <c r="MB44" s="481"/>
      <c r="MC44" s="481"/>
      <c r="MD44" s="481"/>
      <c r="ME44" s="481"/>
      <c r="MF44" s="481"/>
      <c r="MG44" s="481"/>
      <c r="MH44" s="481"/>
      <c r="MI44" s="481"/>
      <c r="MJ44" s="481"/>
      <c r="MK44" s="481"/>
      <c r="ML44" s="481"/>
      <c r="MM44" s="481"/>
      <c r="MN44" s="481"/>
      <c r="MO44" s="481"/>
      <c r="MP44" s="481"/>
      <c r="MQ44" s="481"/>
      <c r="MR44" s="481"/>
      <c r="MS44" s="481"/>
      <c r="MT44" s="481"/>
      <c r="MU44" s="481"/>
      <c r="MV44" s="481"/>
      <c r="MW44" s="481"/>
      <c r="MX44" s="481"/>
      <c r="MY44" s="481"/>
      <c r="MZ44" s="481"/>
      <c r="NA44" s="481"/>
      <c r="NB44" s="481"/>
      <c r="NC44" s="481"/>
      <c r="ND44" s="481"/>
      <c r="NE44" s="481"/>
      <c r="NF44" s="481"/>
      <c r="NG44" s="481"/>
      <c r="NH44" s="481"/>
      <c r="NI44" s="481"/>
      <c r="NJ44" s="481"/>
      <c r="NK44" s="481"/>
      <c r="NL44" s="481"/>
      <c r="NM44" s="481"/>
      <c r="NN44" s="481"/>
      <c r="NO44" s="481"/>
      <c r="NP44" s="481"/>
      <c r="NQ44" s="481"/>
      <c r="NR44" s="481"/>
      <c r="NS44" s="481"/>
      <c r="NT44" s="481"/>
      <c r="NU44" s="481"/>
      <c r="NV44" s="481"/>
      <c r="NW44" s="481"/>
      <c r="NX44" s="481"/>
      <c r="NY44" s="481"/>
      <c r="NZ44" s="481"/>
      <c r="OA44" s="481"/>
      <c r="OB44" s="481"/>
      <c r="OC44" s="481"/>
      <c r="OD44" s="481"/>
      <c r="OE44" s="481"/>
      <c r="OF44" s="481"/>
      <c r="OG44" s="481"/>
      <c r="OH44" s="481"/>
      <c r="OI44" s="481"/>
      <c r="OJ44" s="481"/>
      <c r="OK44" s="481"/>
      <c r="OL44" s="481"/>
    </row>
    <row r="45" spans="1:402" s="328" customFormat="1" ht="17.25" hidden="1" customHeight="1">
      <c r="A45" s="325"/>
      <c r="B45" s="303">
        <v>2010</v>
      </c>
      <c r="C45" s="478">
        <v>1168108.47</v>
      </c>
      <c r="D45" s="478">
        <v>195749.78</v>
      </c>
      <c r="E45" s="478">
        <v>262683.31</v>
      </c>
      <c r="F45" s="478">
        <v>4024.21</v>
      </c>
      <c r="G45" s="478">
        <v>693.15</v>
      </c>
      <c r="H45" s="478">
        <v>175614.31</v>
      </c>
      <c r="I45" s="479">
        <v>1806873.26</v>
      </c>
      <c r="J45" s="940"/>
      <c r="K45" s="940"/>
      <c r="BQ45" s="329"/>
      <c r="BR45" s="329"/>
      <c r="BS45" s="329"/>
      <c r="BT45" s="329"/>
      <c r="BU45" s="329"/>
      <c r="BV45" s="329"/>
      <c r="BW45" s="329"/>
      <c r="BX45" s="329"/>
      <c r="BY45" s="329"/>
      <c r="BZ45" s="329"/>
      <c r="CA45" s="329"/>
      <c r="CB45" s="329"/>
      <c r="CC45" s="329"/>
      <c r="CD45" s="329"/>
      <c r="CE45" s="329"/>
      <c r="CF45" s="329"/>
      <c r="CG45" s="329"/>
      <c r="CH45" s="329"/>
      <c r="CI45" s="329"/>
      <c r="CJ45" s="329"/>
      <c r="CK45" s="329"/>
      <c r="CL45" s="329"/>
      <c r="CM45" s="329"/>
      <c r="CN45" s="329"/>
      <c r="CO45" s="329"/>
      <c r="CP45" s="329"/>
      <c r="CQ45" s="329"/>
      <c r="CR45" s="329"/>
      <c r="CS45" s="329"/>
      <c r="CT45" s="329"/>
      <c r="CU45" s="329"/>
      <c r="CV45" s="329"/>
      <c r="CW45" s="329"/>
      <c r="CX45" s="329"/>
      <c r="CY45" s="329"/>
      <c r="CZ45" s="329"/>
      <c r="DA45" s="329"/>
      <c r="DB45" s="329"/>
      <c r="DC45" s="329"/>
      <c r="DD45" s="329"/>
      <c r="DE45" s="329"/>
      <c r="DF45" s="329"/>
      <c r="DG45" s="329"/>
      <c r="DH45" s="329"/>
      <c r="DI45" s="329"/>
      <c r="DJ45" s="329"/>
      <c r="DK45" s="329"/>
      <c r="DL45" s="329"/>
      <c r="DM45" s="329"/>
      <c r="DN45" s="329"/>
      <c r="DO45" s="329"/>
      <c r="DP45" s="329"/>
      <c r="DQ45" s="329"/>
      <c r="DR45" s="329"/>
      <c r="DS45" s="329"/>
      <c r="DT45" s="329"/>
      <c r="DU45" s="329"/>
      <c r="DV45" s="329"/>
      <c r="DW45" s="329"/>
      <c r="DX45" s="329"/>
      <c r="DY45" s="329"/>
      <c r="DZ45" s="329"/>
      <c r="EA45" s="329"/>
      <c r="EB45" s="329"/>
      <c r="EC45" s="329"/>
      <c r="ED45" s="329"/>
      <c r="EE45" s="329"/>
      <c r="EF45" s="329"/>
      <c r="EG45" s="329"/>
      <c r="EH45" s="329"/>
      <c r="EI45" s="329"/>
      <c r="EJ45" s="329"/>
      <c r="EK45" s="329"/>
      <c r="EL45" s="329"/>
      <c r="EM45" s="329"/>
      <c r="EN45" s="329"/>
      <c r="EO45" s="329"/>
      <c r="EP45" s="329"/>
      <c r="EQ45" s="329"/>
      <c r="ER45" s="329"/>
      <c r="ES45" s="329"/>
      <c r="ET45" s="329"/>
      <c r="EU45" s="329"/>
      <c r="EV45" s="329"/>
      <c r="EW45" s="329"/>
      <c r="EX45" s="329"/>
      <c r="EY45" s="329"/>
      <c r="EZ45" s="329"/>
      <c r="FA45" s="329"/>
      <c r="FB45" s="329"/>
      <c r="FC45" s="329"/>
      <c r="FD45" s="329"/>
      <c r="FE45" s="329"/>
      <c r="FF45" s="329"/>
      <c r="FG45" s="329"/>
      <c r="FH45" s="329"/>
      <c r="FI45" s="329"/>
      <c r="FJ45" s="329"/>
      <c r="FK45" s="329"/>
      <c r="FL45" s="329"/>
      <c r="FM45" s="329"/>
      <c r="FN45" s="329"/>
      <c r="FO45" s="329"/>
      <c r="FP45" s="329"/>
      <c r="FQ45" s="329"/>
      <c r="FR45" s="329"/>
      <c r="FS45" s="329"/>
      <c r="FT45" s="329"/>
      <c r="FU45" s="329"/>
      <c r="FV45" s="329"/>
      <c r="FW45" s="329"/>
      <c r="FX45" s="329"/>
      <c r="FY45" s="329"/>
      <c r="FZ45" s="329"/>
      <c r="GA45" s="329"/>
      <c r="GB45" s="329"/>
      <c r="GC45" s="329"/>
      <c r="GD45" s="329"/>
      <c r="GE45" s="329"/>
      <c r="GF45" s="329"/>
      <c r="GG45" s="329"/>
      <c r="GH45" s="329"/>
      <c r="GI45" s="329"/>
      <c r="GJ45" s="329"/>
      <c r="GK45" s="329"/>
      <c r="GL45" s="329"/>
      <c r="GM45" s="329"/>
      <c r="GN45" s="329"/>
      <c r="GO45" s="329"/>
      <c r="GP45" s="329"/>
      <c r="GQ45" s="329"/>
      <c r="GR45" s="329"/>
      <c r="GS45" s="329"/>
      <c r="GT45" s="329"/>
      <c r="GU45" s="329"/>
      <c r="GV45" s="329"/>
      <c r="GW45" s="329"/>
      <c r="GX45" s="329"/>
      <c r="GY45" s="329"/>
      <c r="GZ45" s="329"/>
      <c r="HA45" s="329"/>
      <c r="HB45" s="329"/>
      <c r="HC45" s="329"/>
      <c r="HD45" s="329"/>
      <c r="HE45" s="329"/>
      <c r="HF45" s="329"/>
      <c r="HG45" s="329"/>
      <c r="HH45" s="329"/>
      <c r="HI45" s="329"/>
      <c r="HJ45" s="329"/>
      <c r="HK45" s="329"/>
      <c r="HL45" s="329"/>
      <c r="HM45" s="329"/>
      <c r="HN45" s="329"/>
      <c r="HO45" s="329"/>
      <c r="HP45" s="329"/>
      <c r="HQ45" s="329"/>
      <c r="HR45" s="329"/>
      <c r="HS45" s="329"/>
      <c r="HT45" s="329"/>
      <c r="HU45" s="329"/>
      <c r="HV45" s="329"/>
      <c r="HW45" s="329"/>
      <c r="HX45" s="329"/>
      <c r="HY45" s="329"/>
      <c r="HZ45" s="329"/>
      <c r="IA45" s="329"/>
      <c r="IB45" s="329"/>
      <c r="IC45" s="329"/>
      <c r="ID45" s="329"/>
      <c r="IE45" s="329"/>
      <c r="IF45" s="329"/>
      <c r="IG45" s="329"/>
      <c r="IH45" s="329"/>
      <c r="II45" s="329"/>
      <c r="IJ45" s="329"/>
      <c r="IK45" s="329"/>
      <c r="IL45" s="329"/>
      <c r="IM45" s="329"/>
      <c r="IN45" s="329"/>
      <c r="IO45" s="329"/>
      <c r="IP45" s="329"/>
      <c r="IQ45" s="329"/>
      <c r="IR45" s="329"/>
      <c r="IS45" s="329"/>
      <c r="IT45" s="329"/>
      <c r="IU45" s="329"/>
      <c r="IV45" s="329"/>
      <c r="IW45" s="329"/>
      <c r="IX45" s="329"/>
      <c r="IY45" s="329"/>
      <c r="IZ45" s="329"/>
      <c r="JA45" s="329"/>
      <c r="JB45" s="329"/>
      <c r="JC45" s="329"/>
      <c r="JD45" s="329"/>
      <c r="JE45" s="329"/>
      <c r="JF45" s="329"/>
      <c r="JG45" s="329"/>
      <c r="JH45" s="329"/>
      <c r="JI45" s="329"/>
      <c r="JJ45" s="329"/>
      <c r="JK45" s="329"/>
      <c r="JL45" s="329"/>
      <c r="JM45" s="329"/>
      <c r="JN45" s="329"/>
      <c r="JO45" s="329"/>
      <c r="JP45" s="329"/>
      <c r="JQ45" s="329"/>
      <c r="JR45" s="329"/>
      <c r="JS45" s="329"/>
      <c r="JT45" s="329"/>
      <c r="JU45" s="329"/>
      <c r="JV45" s="329"/>
      <c r="JW45" s="329"/>
      <c r="JX45" s="329"/>
      <c r="JY45" s="329"/>
      <c r="JZ45" s="329"/>
      <c r="KA45" s="329"/>
      <c r="KB45" s="329"/>
      <c r="KC45" s="329"/>
      <c r="KD45" s="329"/>
      <c r="KE45" s="329"/>
      <c r="KF45" s="329"/>
      <c r="KG45" s="329"/>
      <c r="KH45" s="329"/>
      <c r="KI45" s="329"/>
      <c r="KJ45" s="329"/>
      <c r="KK45" s="329"/>
      <c r="KL45" s="329"/>
      <c r="KM45" s="329"/>
      <c r="KN45" s="329"/>
      <c r="KO45" s="329"/>
      <c r="KP45" s="329"/>
      <c r="KQ45" s="329"/>
      <c r="KR45" s="329"/>
      <c r="KS45" s="329"/>
      <c r="KT45" s="329"/>
      <c r="KU45" s="329"/>
      <c r="KV45" s="329"/>
      <c r="KW45" s="329"/>
      <c r="KX45" s="329"/>
      <c r="KY45" s="329"/>
      <c r="KZ45" s="329"/>
      <c r="LA45" s="329"/>
      <c r="LB45" s="329"/>
      <c r="LC45" s="329"/>
      <c r="LD45" s="329"/>
      <c r="LE45" s="329"/>
      <c r="LF45" s="329"/>
      <c r="LG45" s="329"/>
      <c r="LH45" s="329"/>
      <c r="LI45" s="329"/>
      <c r="LJ45" s="329"/>
      <c r="LK45" s="329"/>
      <c r="LL45" s="329"/>
      <c r="LM45" s="329"/>
      <c r="LN45" s="329"/>
      <c r="LO45" s="329"/>
      <c r="LP45" s="329"/>
      <c r="LQ45" s="329"/>
      <c r="LR45" s="329"/>
      <c r="LS45" s="329"/>
      <c r="LT45" s="329"/>
      <c r="LU45" s="329"/>
      <c r="LV45" s="329"/>
      <c r="LW45" s="329"/>
      <c r="LX45" s="329"/>
      <c r="LY45" s="329"/>
      <c r="LZ45" s="329"/>
      <c r="MA45" s="329"/>
      <c r="MB45" s="329"/>
      <c r="MC45" s="329"/>
      <c r="MD45" s="329"/>
      <c r="ME45" s="329"/>
      <c r="MF45" s="329"/>
      <c r="MG45" s="329"/>
      <c r="MH45" s="329"/>
      <c r="MI45" s="329"/>
      <c r="MJ45" s="329"/>
      <c r="MK45" s="329"/>
      <c r="ML45" s="329"/>
      <c r="MM45" s="329"/>
      <c r="MN45" s="329"/>
      <c r="MO45" s="329"/>
      <c r="MP45" s="329"/>
      <c r="MQ45" s="329"/>
      <c r="MR45" s="329"/>
      <c r="MS45" s="329"/>
      <c r="MT45" s="329"/>
      <c r="MU45" s="329"/>
      <c r="MV45" s="329"/>
      <c r="MW45" s="329"/>
      <c r="MX45" s="329"/>
      <c r="MY45" s="329"/>
      <c r="MZ45" s="329"/>
      <c r="NA45" s="329"/>
      <c r="NB45" s="329"/>
      <c r="NC45" s="329"/>
      <c r="ND45" s="329"/>
      <c r="NE45" s="329"/>
      <c r="NF45" s="329"/>
      <c r="NG45" s="329"/>
      <c r="NH45" s="329"/>
      <c r="NI45" s="329"/>
      <c r="NJ45" s="329"/>
      <c r="NK45" s="329"/>
      <c r="NL45" s="329"/>
      <c r="NM45" s="329"/>
      <c r="NN45" s="329"/>
      <c r="NO45" s="329"/>
      <c r="NP45" s="329"/>
      <c r="NQ45" s="329"/>
      <c r="NR45" s="329"/>
      <c r="NS45" s="329"/>
      <c r="NT45" s="329"/>
      <c r="NU45" s="329"/>
      <c r="NV45" s="329"/>
      <c r="NW45" s="329"/>
      <c r="NX45" s="329"/>
      <c r="NY45" s="329"/>
      <c r="NZ45" s="329"/>
      <c r="OA45" s="329"/>
      <c r="OB45" s="329"/>
      <c r="OC45" s="329"/>
      <c r="OD45" s="329"/>
      <c r="OE45" s="329"/>
      <c r="OF45" s="329"/>
      <c r="OG45" s="329"/>
      <c r="OH45" s="329"/>
      <c r="OI45" s="329"/>
      <c r="OJ45" s="329"/>
      <c r="OK45" s="329"/>
      <c r="OL45" s="329"/>
    </row>
    <row r="46" spans="1:402" s="325" customFormat="1" ht="17.25" hidden="1" customHeight="1">
      <c r="B46" s="303">
        <v>2010</v>
      </c>
      <c r="C46" s="473">
        <v>1179024.8500000001</v>
      </c>
      <c r="D46" s="473">
        <v>194963.35</v>
      </c>
      <c r="E46" s="473">
        <v>261121.75</v>
      </c>
      <c r="F46" s="473">
        <v>4610.05</v>
      </c>
      <c r="G46" s="473">
        <v>719.85</v>
      </c>
      <c r="H46" s="473">
        <v>177545.15</v>
      </c>
      <c r="I46" s="474">
        <v>1817985</v>
      </c>
      <c r="J46" s="954"/>
      <c r="K46" s="954"/>
    </row>
    <row r="47" spans="1:402" s="325" customFormat="1" ht="17.25" hidden="1" customHeight="1">
      <c r="A47" s="329"/>
      <c r="B47" s="303">
        <v>2010</v>
      </c>
      <c r="C47" s="473">
        <v>1190814.6000000001</v>
      </c>
      <c r="D47" s="473">
        <v>196037.82</v>
      </c>
      <c r="E47" s="473">
        <v>255740.08</v>
      </c>
      <c r="F47" s="473">
        <v>4993.5200000000004</v>
      </c>
      <c r="G47" s="473">
        <v>728.04</v>
      </c>
      <c r="H47" s="473">
        <v>179915.56</v>
      </c>
      <c r="I47" s="474">
        <v>1828229.65</v>
      </c>
      <c r="J47" s="954"/>
      <c r="K47" s="954"/>
    </row>
    <row r="48" spans="1:402" s="329" customFormat="1" ht="17.25" hidden="1" customHeight="1">
      <c r="B48" s="303">
        <v>2010</v>
      </c>
      <c r="C48" s="473">
        <v>1212530.55</v>
      </c>
      <c r="D48" s="473">
        <v>197412.1</v>
      </c>
      <c r="E48" s="473">
        <v>252611.1</v>
      </c>
      <c r="F48" s="473">
        <v>5204.7</v>
      </c>
      <c r="G48" s="473">
        <v>729.5</v>
      </c>
      <c r="H48" s="473">
        <v>181881.2</v>
      </c>
      <c r="I48" s="474">
        <v>1850369.15</v>
      </c>
      <c r="J48" s="944"/>
      <c r="K48" s="944"/>
    </row>
    <row r="49" spans="1:402" s="329" customFormat="1" ht="17.25" hidden="1" customHeight="1">
      <c r="B49" s="303">
        <v>2010</v>
      </c>
      <c r="C49" s="473">
        <v>1239060.19</v>
      </c>
      <c r="D49" s="473">
        <v>198890.57</v>
      </c>
      <c r="E49" s="473">
        <v>256419.95</v>
      </c>
      <c r="F49" s="473">
        <v>5277.9</v>
      </c>
      <c r="G49" s="473">
        <v>705</v>
      </c>
      <c r="H49" s="473">
        <v>183184.66</v>
      </c>
      <c r="I49" s="474">
        <v>1883538.28</v>
      </c>
      <c r="J49" s="944"/>
      <c r="K49" s="944"/>
    </row>
    <row r="50" spans="1:402" s="329" customFormat="1" ht="17.25" customHeight="1">
      <c r="B50" s="303">
        <v>2010</v>
      </c>
      <c r="C50" s="473">
        <v>1260606.5</v>
      </c>
      <c r="D50" s="473">
        <v>200342.22</v>
      </c>
      <c r="E50" s="473">
        <v>249340</v>
      </c>
      <c r="F50" s="473">
        <v>5317.72</v>
      </c>
      <c r="G50" s="473">
        <v>691.9</v>
      </c>
      <c r="H50" s="473">
        <v>183361.45</v>
      </c>
      <c r="I50" s="474">
        <v>1899659.81</v>
      </c>
      <c r="J50" s="944"/>
      <c r="K50" s="944"/>
    </row>
    <row r="51" spans="1:402" s="325" customFormat="1" ht="17.25" hidden="1" customHeight="1">
      <c r="A51" s="329"/>
      <c r="B51" s="303">
        <v>2010</v>
      </c>
      <c r="C51" s="473">
        <v>1282765.54</v>
      </c>
      <c r="D51" s="473">
        <v>200488.95</v>
      </c>
      <c r="E51" s="473">
        <v>228194.72</v>
      </c>
      <c r="F51" s="473">
        <v>5463.09</v>
      </c>
      <c r="G51" s="473">
        <v>670</v>
      </c>
      <c r="H51" s="473">
        <v>182574.27</v>
      </c>
      <c r="I51" s="474">
        <v>1900156.59</v>
      </c>
      <c r="J51" s="954"/>
      <c r="K51" s="954"/>
    </row>
    <row r="52" spans="1:402" s="325" customFormat="1" ht="17.25" hidden="1" customHeight="1">
      <c r="A52" s="329"/>
      <c r="B52" s="303">
        <v>2010</v>
      </c>
      <c r="C52" s="473">
        <v>1270345.0900000001</v>
      </c>
      <c r="D52" s="473">
        <v>199473.4</v>
      </c>
      <c r="E52" s="473">
        <v>221031.86</v>
      </c>
      <c r="F52" s="473">
        <v>5346.04</v>
      </c>
      <c r="G52" s="473">
        <v>654.67999999999995</v>
      </c>
      <c r="H52" s="473">
        <v>181083.59</v>
      </c>
      <c r="I52" s="474">
        <v>1877934.68</v>
      </c>
      <c r="J52" s="954"/>
      <c r="K52" s="954"/>
    </row>
    <row r="53" spans="1:402" s="325" customFormat="1" ht="17.25" hidden="1" customHeight="1">
      <c r="A53" s="329"/>
      <c r="B53" s="303">
        <v>2010</v>
      </c>
      <c r="C53" s="473">
        <v>1244780.22</v>
      </c>
      <c r="D53" s="473">
        <v>199969.09</v>
      </c>
      <c r="E53" s="473">
        <v>238711.13</v>
      </c>
      <c r="F53" s="473">
        <v>5326.54</v>
      </c>
      <c r="G53" s="473">
        <v>651.95000000000005</v>
      </c>
      <c r="H53" s="473">
        <v>179235.77</v>
      </c>
      <c r="I53" s="474">
        <v>1868674.72</v>
      </c>
      <c r="J53" s="954"/>
      <c r="K53" s="954"/>
    </row>
    <row r="54" spans="1:402" s="325" customFormat="1" ht="17.25" hidden="1" customHeight="1">
      <c r="A54" s="329"/>
      <c r="B54" s="303">
        <v>2010</v>
      </c>
      <c r="C54" s="473">
        <v>1217676</v>
      </c>
      <c r="D54" s="473">
        <v>200519.15</v>
      </c>
      <c r="E54" s="473">
        <v>258973</v>
      </c>
      <c r="F54" s="473">
        <v>5175.1000000000004</v>
      </c>
      <c r="G54" s="473">
        <v>638.65</v>
      </c>
      <c r="H54" s="473">
        <v>179091.15</v>
      </c>
      <c r="I54" s="474">
        <v>1862073.05</v>
      </c>
      <c r="J54" s="954"/>
      <c r="K54" s="954"/>
    </row>
    <row r="55" spans="1:402" s="325" customFormat="1" ht="17.25" hidden="1" customHeight="1">
      <c r="A55" s="329"/>
      <c r="B55" s="303">
        <v>2010</v>
      </c>
      <c r="C55" s="473">
        <v>1192090.76</v>
      </c>
      <c r="D55" s="473">
        <v>199978.14</v>
      </c>
      <c r="E55" s="473">
        <v>251322.61</v>
      </c>
      <c r="F55" s="473">
        <v>4744.76</v>
      </c>
      <c r="G55" s="473">
        <v>623.28</v>
      </c>
      <c r="H55" s="473">
        <v>178994.47</v>
      </c>
      <c r="I55" s="474">
        <v>1827754.04</v>
      </c>
      <c r="J55" s="954"/>
      <c r="K55" s="954"/>
    </row>
    <row r="56" spans="1:402" s="325" customFormat="1" ht="17.25" hidden="1" customHeight="1">
      <c r="A56" s="328"/>
      <c r="B56" s="303">
        <v>2010</v>
      </c>
      <c r="C56" s="473">
        <v>1169961.78</v>
      </c>
      <c r="D56" s="473">
        <v>198932.36</v>
      </c>
      <c r="E56" s="473">
        <v>262607.35999999999</v>
      </c>
      <c r="F56" s="473">
        <v>3959.94</v>
      </c>
      <c r="G56" s="473">
        <v>585.73</v>
      </c>
      <c r="H56" s="473">
        <v>178931.57</v>
      </c>
      <c r="I56" s="474">
        <v>1814978.78</v>
      </c>
      <c r="J56" s="954"/>
      <c r="K56" s="954"/>
    </row>
    <row r="57" spans="1:402" s="481" customFormat="1" ht="17.25" hidden="1" customHeight="1">
      <c r="A57" s="325"/>
      <c r="B57" s="303">
        <v>2010</v>
      </c>
      <c r="C57" s="473"/>
      <c r="D57" s="473"/>
      <c r="E57" s="473"/>
      <c r="F57" s="473"/>
      <c r="G57" s="473"/>
      <c r="H57" s="473"/>
      <c r="I57" s="474"/>
      <c r="J57" s="945"/>
      <c r="K57" s="945"/>
    </row>
    <row r="58" spans="1:402" s="328" customFormat="1" ht="17.25" hidden="1" customHeight="1">
      <c r="A58" s="329"/>
      <c r="B58" s="303">
        <v>2011</v>
      </c>
      <c r="C58" s="478">
        <v>1132465.45</v>
      </c>
      <c r="D58" s="478">
        <v>197692.55</v>
      </c>
      <c r="E58" s="478">
        <v>264748.2</v>
      </c>
      <c r="F58" s="478">
        <v>3922.8</v>
      </c>
      <c r="G58" s="478">
        <v>564.54999999999995</v>
      </c>
      <c r="H58" s="478">
        <v>178173.35</v>
      </c>
      <c r="I58" s="479">
        <v>1777566.9</v>
      </c>
      <c r="J58" s="940"/>
      <c r="K58" s="940"/>
      <c r="BQ58" s="329"/>
      <c r="BR58" s="329"/>
      <c r="BS58" s="329"/>
      <c r="BT58" s="329"/>
      <c r="BU58" s="329"/>
      <c r="BV58" s="329"/>
      <c r="BW58" s="329"/>
      <c r="BX58" s="329"/>
      <c r="BY58" s="329"/>
      <c r="BZ58" s="329"/>
      <c r="CA58" s="329"/>
      <c r="CB58" s="329"/>
      <c r="CC58" s="329"/>
      <c r="CD58" s="329"/>
      <c r="CE58" s="329"/>
      <c r="CF58" s="329"/>
      <c r="CG58" s="329"/>
      <c r="CH58" s="329"/>
      <c r="CI58" s="329"/>
      <c r="CJ58" s="329"/>
      <c r="CK58" s="329"/>
      <c r="CL58" s="329"/>
      <c r="CM58" s="329"/>
      <c r="CN58" s="329"/>
      <c r="CO58" s="329"/>
      <c r="CP58" s="329"/>
      <c r="CQ58" s="329"/>
      <c r="CR58" s="329"/>
      <c r="CS58" s="329"/>
      <c r="CT58" s="329"/>
      <c r="CU58" s="329"/>
      <c r="CV58" s="329"/>
      <c r="CW58" s="329"/>
      <c r="CX58" s="329"/>
      <c r="CY58" s="329"/>
      <c r="CZ58" s="329"/>
      <c r="DA58" s="329"/>
      <c r="DB58" s="329"/>
      <c r="DC58" s="329"/>
      <c r="DD58" s="329"/>
      <c r="DE58" s="329"/>
      <c r="DF58" s="329"/>
      <c r="DG58" s="329"/>
      <c r="DH58" s="329"/>
      <c r="DI58" s="329"/>
      <c r="DJ58" s="329"/>
      <c r="DK58" s="329"/>
      <c r="DL58" s="329"/>
      <c r="DM58" s="329"/>
      <c r="DN58" s="329"/>
      <c r="DO58" s="329"/>
      <c r="DP58" s="329"/>
      <c r="DQ58" s="329"/>
      <c r="DR58" s="329"/>
      <c r="DS58" s="329"/>
      <c r="DT58" s="329"/>
      <c r="DU58" s="329"/>
      <c r="DV58" s="329"/>
      <c r="DW58" s="329"/>
      <c r="DX58" s="329"/>
      <c r="DY58" s="329"/>
      <c r="DZ58" s="329"/>
      <c r="EA58" s="329"/>
      <c r="EB58" s="329"/>
      <c r="EC58" s="329"/>
      <c r="ED58" s="329"/>
      <c r="EE58" s="329"/>
      <c r="EF58" s="329"/>
      <c r="EG58" s="329"/>
      <c r="EH58" s="329"/>
      <c r="EI58" s="329"/>
      <c r="EJ58" s="329"/>
      <c r="EK58" s="329"/>
      <c r="EL58" s="329"/>
      <c r="EM58" s="329"/>
      <c r="EN58" s="329"/>
      <c r="EO58" s="329"/>
      <c r="EP58" s="329"/>
      <c r="EQ58" s="329"/>
      <c r="ER58" s="329"/>
      <c r="ES58" s="329"/>
      <c r="ET58" s="329"/>
      <c r="EU58" s="329"/>
      <c r="EV58" s="329"/>
      <c r="EW58" s="329"/>
      <c r="EX58" s="329"/>
      <c r="EY58" s="329"/>
      <c r="EZ58" s="329"/>
      <c r="FA58" s="329"/>
      <c r="FB58" s="329"/>
      <c r="FC58" s="329"/>
      <c r="FD58" s="329"/>
      <c r="FE58" s="329"/>
      <c r="FF58" s="329"/>
      <c r="FG58" s="329"/>
      <c r="FH58" s="329"/>
      <c r="FI58" s="329"/>
      <c r="FJ58" s="329"/>
      <c r="FK58" s="329"/>
      <c r="FL58" s="329"/>
      <c r="FM58" s="329"/>
      <c r="FN58" s="329"/>
      <c r="FO58" s="329"/>
      <c r="FP58" s="329"/>
      <c r="FQ58" s="329"/>
      <c r="FR58" s="329"/>
      <c r="FS58" s="329"/>
      <c r="FT58" s="329"/>
      <c r="FU58" s="329"/>
      <c r="FV58" s="329"/>
      <c r="FW58" s="329"/>
      <c r="FX58" s="329"/>
      <c r="FY58" s="329"/>
      <c r="FZ58" s="329"/>
      <c r="GA58" s="329"/>
      <c r="GB58" s="329"/>
      <c r="GC58" s="329"/>
      <c r="GD58" s="329"/>
      <c r="GE58" s="329"/>
      <c r="GF58" s="329"/>
      <c r="GG58" s="329"/>
      <c r="GH58" s="329"/>
      <c r="GI58" s="329"/>
      <c r="GJ58" s="329"/>
      <c r="GK58" s="329"/>
      <c r="GL58" s="329"/>
      <c r="GM58" s="329"/>
      <c r="GN58" s="329"/>
      <c r="GO58" s="329"/>
      <c r="GP58" s="329"/>
      <c r="GQ58" s="329"/>
      <c r="GR58" s="329"/>
      <c r="GS58" s="329"/>
      <c r="GT58" s="329"/>
      <c r="GU58" s="329"/>
      <c r="GV58" s="329"/>
      <c r="GW58" s="329"/>
      <c r="GX58" s="329"/>
      <c r="GY58" s="329"/>
      <c r="GZ58" s="329"/>
      <c r="HA58" s="329"/>
      <c r="HB58" s="329"/>
      <c r="HC58" s="329"/>
      <c r="HD58" s="329"/>
      <c r="HE58" s="329"/>
      <c r="HF58" s="329"/>
      <c r="HG58" s="329"/>
      <c r="HH58" s="329"/>
      <c r="HI58" s="329"/>
      <c r="HJ58" s="329"/>
      <c r="HK58" s="329"/>
      <c r="HL58" s="329"/>
      <c r="HM58" s="329"/>
      <c r="HN58" s="329"/>
      <c r="HO58" s="329"/>
      <c r="HP58" s="329"/>
      <c r="HQ58" s="329"/>
      <c r="HR58" s="329"/>
      <c r="HS58" s="329"/>
      <c r="HT58" s="329"/>
      <c r="HU58" s="329"/>
      <c r="HV58" s="329"/>
      <c r="HW58" s="329"/>
      <c r="HX58" s="329"/>
      <c r="HY58" s="329"/>
      <c r="HZ58" s="329"/>
      <c r="IA58" s="329"/>
      <c r="IB58" s="329"/>
      <c r="IC58" s="329"/>
      <c r="ID58" s="329"/>
      <c r="IE58" s="329"/>
      <c r="IF58" s="329"/>
      <c r="IG58" s="329"/>
      <c r="IH58" s="329"/>
      <c r="II58" s="329"/>
      <c r="IJ58" s="329"/>
      <c r="IK58" s="329"/>
      <c r="IL58" s="329"/>
      <c r="IM58" s="329"/>
      <c r="IN58" s="329"/>
      <c r="IO58" s="329"/>
      <c r="IP58" s="329"/>
      <c r="IQ58" s="329"/>
      <c r="IR58" s="329"/>
      <c r="IS58" s="329"/>
      <c r="IT58" s="329"/>
      <c r="IU58" s="329"/>
      <c r="IV58" s="329"/>
      <c r="IW58" s="329"/>
      <c r="IX58" s="329"/>
      <c r="IY58" s="329"/>
      <c r="IZ58" s="329"/>
      <c r="JA58" s="329"/>
      <c r="JB58" s="329"/>
      <c r="JC58" s="329"/>
      <c r="JD58" s="329"/>
      <c r="JE58" s="329"/>
      <c r="JF58" s="329"/>
      <c r="JG58" s="329"/>
      <c r="JH58" s="329"/>
      <c r="JI58" s="329"/>
      <c r="JJ58" s="329"/>
      <c r="JK58" s="329"/>
      <c r="JL58" s="329"/>
      <c r="JM58" s="329"/>
      <c r="JN58" s="329"/>
      <c r="JO58" s="329"/>
      <c r="JP58" s="329"/>
      <c r="JQ58" s="329"/>
      <c r="JR58" s="329"/>
      <c r="JS58" s="329"/>
      <c r="JT58" s="329"/>
      <c r="JU58" s="329"/>
      <c r="JV58" s="329"/>
      <c r="JW58" s="329"/>
      <c r="JX58" s="329"/>
      <c r="JY58" s="329"/>
      <c r="JZ58" s="329"/>
      <c r="KA58" s="329"/>
      <c r="KB58" s="329"/>
      <c r="KC58" s="329"/>
      <c r="KD58" s="329"/>
      <c r="KE58" s="329"/>
      <c r="KF58" s="329"/>
      <c r="KG58" s="329"/>
      <c r="KH58" s="329"/>
      <c r="KI58" s="329"/>
      <c r="KJ58" s="329"/>
      <c r="KK58" s="329"/>
      <c r="KL58" s="329"/>
      <c r="KM58" s="329"/>
      <c r="KN58" s="329"/>
      <c r="KO58" s="329"/>
      <c r="KP58" s="329"/>
      <c r="KQ58" s="329"/>
      <c r="KR58" s="329"/>
      <c r="KS58" s="329"/>
      <c r="KT58" s="329"/>
      <c r="KU58" s="329"/>
      <c r="KV58" s="329"/>
      <c r="KW58" s="329"/>
      <c r="KX58" s="329"/>
      <c r="KY58" s="329"/>
      <c r="KZ58" s="329"/>
      <c r="LA58" s="329"/>
      <c r="LB58" s="329"/>
      <c r="LC58" s="329"/>
      <c r="LD58" s="329"/>
      <c r="LE58" s="329"/>
      <c r="LF58" s="329"/>
      <c r="LG58" s="329"/>
      <c r="LH58" s="329"/>
      <c r="LI58" s="329"/>
      <c r="LJ58" s="329"/>
      <c r="LK58" s="329"/>
      <c r="LL58" s="329"/>
      <c r="LM58" s="329"/>
      <c r="LN58" s="329"/>
      <c r="LO58" s="329"/>
      <c r="LP58" s="329"/>
      <c r="LQ58" s="329"/>
      <c r="LR58" s="329"/>
      <c r="LS58" s="329"/>
      <c r="LT58" s="329"/>
      <c r="LU58" s="329"/>
      <c r="LV58" s="329"/>
      <c r="LW58" s="329"/>
      <c r="LX58" s="329"/>
      <c r="LY58" s="329"/>
      <c r="LZ58" s="329"/>
      <c r="MA58" s="329"/>
      <c r="MB58" s="329"/>
      <c r="MC58" s="329"/>
      <c r="MD58" s="329"/>
      <c r="ME58" s="329"/>
      <c r="MF58" s="329"/>
      <c r="MG58" s="329"/>
      <c r="MH58" s="329"/>
      <c r="MI58" s="329"/>
      <c r="MJ58" s="329"/>
      <c r="MK58" s="329"/>
      <c r="ML58" s="329"/>
      <c r="MM58" s="329"/>
      <c r="MN58" s="329"/>
      <c r="MO58" s="329"/>
      <c r="MP58" s="329"/>
      <c r="MQ58" s="329"/>
      <c r="MR58" s="329"/>
      <c r="MS58" s="329"/>
      <c r="MT58" s="329"/>
      <c r="MU58" s="329"/>
      <c r="MV58" s="329"/>
      <c r="MW58" s="329"/>
      <c r="MX58" s="329"/>
      <c r="MY58" s="329"/>
      <c r="MZ58" s="329"/>
      <c r="NA58" s="329"/>
      <c r="NB58" s="329"/>
      <c r="NC58" s="329"/>
      <c r="ND58" s="329"/>
      <c r="NE58" s="329"/>
      <c r="NF58" s="329"/>
      <c r="NG58" s="329"/>
      <c r="NH58" s="329"/>
      <c r="NI58" s="329"/>
      <c r="NJ58" s="329"/>
      <c r="NK58" s="329"/>
      <c r="NL58" s="329"/>
      <c r="NM58" s="329"/>
      <c r="NN58" s="329"/>
      <c r="NO58" s="329"/>
      <c r="NP58" s="329"/>
      <c r="NQ58" s="329"/>
      <c r="NR58" s="329"/>
      <c r="NS58" s="329"/>
      <c r="NT58" s="329"/>
      <c r="NU58" s="329"/>
      <c r="NV58" s="329"/>
      <c r="NW58" s="329"/>
      <c r="NX58" s="329"/>
      <c r="NY58" s="329"/>
      <c r="NZ58" s="329"/>
      <c r="OA58" s="329"/>
      <c r="OB58" s="329"/>
      <c r="OC58" s="329"/>
      <c r="OD58" s="329"/>
      <c r="OE58" s="329"/>
      <c r="OF58" s="329"/>
      <c r="OG58" s="329"/>
      <c r="OH58" s="329"/>
      <c r="OI58" s="329"/>
      <c r="OJ58" s="329"/>
      <c r="OK58" s="329"/>
      <c r="OL58" s="329"/>
    </row>
    <row r="59" spans="1:402" s="482" customFormat="1" ht="17.25" hidden="1" customHeight="1">
      <c r="A59" s="329"/>
      <c r="B59" s="303">
        <v>2011</v>
      </c>
      <c r="C59" s="473">
        <v>1134974.2</v>
      </c>
      <c r="D59" s="473">
        <v>197992.15</v>
      </c>
      <c r="E59" s="473">
        <v>253078.05</v>
      </c>
      <c r="F59" s="473">
        <v>4442.25</v>
      </c>
      <c r="G59" s="473">
        <v>550.4</v>
      </c>
      <c r="H59" s="473">
        <v>178736.2</v>
      </c>
      <c r="I59" s="474">
        <v>1769773.25</v>
      </c>
      <c r="J59" s="959"/>
      <c r="K59" s="959"/>
    </row>
    <row r="60" spans="1:402" s="482" customFormat="1" ht="17.25" hidden="1" customHeight="1">
      <c r="A60" s="329"/>
      <c r="B60" s="303">
        <v>2011</v>
      </c>
      <c r="C60" s="473">
        <v>1144545.3</v>
      </c>
      <c r="D60" s="473">
        <v>200182.21</v>
      </c>
      <c r="E60" s="473">
        <v>246986.26</v>
      </c>
      <c r="F60" s="473">
        <v>4810.7299999999996</v>
      </c>
      <c r="G60" s="473">
        <v>563.52</v>
      </c>
      <c r="H60" s="473">
        <v>180350.43</v>
      </c>
      <c r="I60" s="474">
        <v>1777438.47</v>
      </c>
      <c r="J60" s="959"/>
      <c r="K60" s="959"/>
    </row>
    <row r="61" spans="1:402" s="483" customFormat="1" ht="17.25" hidden="1" customHeight="1">
      <c r="A61" s="325"/>
      <c r="B61" s="303">
        <v>2011</v>
      </c>
      <c r="C61" s="473">
        <v>1162183.21</v>
      </c>
      <c r="D61" s="473">
        <v>203023.89</v>
      </c>
      <c r="E61" s="473">
        <v>251367.42</v>
      </c>
      <c r="F61" s="473">
        <v>4992</v>
      </c>
      <c r="G61" s="473">
        <v>597</v>
      </c>
      <c r="H61" s="473">
        <v>181816.1</v>
      </c>
      <c r="I61" s="474">
        <v>1803979.63</v>
      </c>
      <c r="J61" s="960"/>
      <c r="K61" s="960"/>
    </row>
    <row r="62" spans="1:402" s="329" customFormat="1" ht="17.25" hidden="1" customHeight="1">
      <c r="A62" s="325"/>
      <c r="B62" s="303">
        <v>2011</v>
      </c>
      <c r="C62" s="473">
        <v>1184203.5900000001</v>
      </c>
      <c r="D62" s="473">
        <v>206190.81</v>
      </c>
      <c r="E62" s="473">
        <v>264602.40000000002</v>
      </c>
      <c r="F62" s="473">
        <v>5076.7700000000004</v>
      </c>
      <c r="G62" s="473">
        <v>605.04</v>
      </c>
      <c r="H62" s="473">
        <v>182665.13</v>
      </c>
      <c r="I62" s="474">
        <v>1843343.77</v>
      </c>
      <c r="J62" s="944"/>
      <c r="K62" s="944"/>
    </row>
    <row r="63" spans="1:402" s="329" customFormat="1" ht="17.25" customHeight="1">
      <c r="A63" s="325"/>
      <c r="B63" s="303">
        <v>2011</v>
      </c>
      <c r="C63" s="473">
        <v>1200556</v>
      </c>
      <c r="D63" s="473">
        <v>208478</v>
      </c>
      <c r="E63" s="473">
        <v>252313</v>
      </c>
      <c r="F63" s="473">
        <v>5200</v>
      </c>
      <c r="G63" s="473">
        <v>629</v>
      </c>
      <c r="H63" s="473">
        <v>183727</v>
      </c>
      <c r="I63" s="474">
        <v>1850903</v>
      </c>
      <c r="J63" s="944"/>
      <c r="K63" s="944"/>
    </row>
    <row r="64" spans="1:402" s="329" customFormat="1" ht="17.25" hidden="1" customHeight="1">
      <c r="A64" s="325"/>
      <c r="B64" s="303">
        <v>2011</v>
      </c>
      <c r="C64" s="473">
        <v>1220570.8</v>
      </c>
      <c r="D64" s="473">
        <v>208837.47</v>
      </c>
      <c r="E64" s="473">
        <v>230280.52</v>
      </c>
      <c r="F64" s="473">
        <v>5398.9</v>
      </c>
      <c r="G64" s="473">
        <v>623.04</v>
      </c>
      <c r="H64" s="473">
        <v>184050.28</v>
      </c>
      <c r="I64" s="474">
        <v>1849761.04</v>
      </c>
      <c r="J64" s="944"/>
      <c r="K64" s="944"/>
    </row>
    <row r="65" spans="1:402" s="329" customFormat="1" ht="17.25" hidden="1" customHeight="1">
      <c r="A65" s="325"/>
      <c r="B65" s="303">
        <v>2011</v>
      </c>
      <c r="C65" s="473">
        <v>1207764.6299999999</v>
      </c>
      <c r="D65" s="473">
        <v>208286.22</v>
      </c>
      <c r="E65" s="473">
        <v>224119.81</v>
      </c>
      <c r="F65" s="473">
        <v>5403.72</v>
      </c>
      <c r="G65" s="473">
        <v>620.17999999999995</v>
      </c>
      <c r="H65" s="473">
        <v>183851.86</v>
      </c>
      <c r="I65" s="474">
        <v>1830046.45</v>
      </c>
      <c r="J65" s="944"/>
      <c r="K65" s="944"/>
    </row>
    <row r="66" spans="1:402" s="329" customFormat="1" ht="17.25" hidden="1" customHeight="1">
      <c r="A66" s="325"/>
      <c r="B66" s="303">
        <v>2011</v>
      </c>
      <c r="C66" s="473">
        <v>1178466.04</v>
      </c>
      <c r="D66" s="473">
        <v>209373.77</v>
      </c>
      <c r="E66" s="473">
        <v>240424.22</v>
      </c>
      <c r="F66" s="473">
        <v>5278.86</v>
      </c>
      <c r="G66" s="473">
        <v>614.04</v>
      </c>
      <c r="H66" s="473">
        <v>182504.9</v>
      </c>
      <c r="I66" s="474">
        <v>1816661.86</v>
      </c>
      <c r="J66" s="944"/>
      <c r="K66" s="944"/>
    </row>
    <row r="67" spans="1:402" s="329" customFormat="1" ht="17.25" hidden="1" customHeight="1">
      <c r="A67" s="325"/>
      <c r="B67" s="303">
        <v>2011</v>
      </c>
      <c r="C67" s="473">
        <v>1141732.55</v>
      </c>
      <c r="D67" s="473">
        <v>210143.2</v>
      </c>
      <c r="E67" s="473">
        <v>245068.05</v>
      </c>
      <c r="F67" s="473">
        <v>5020.45</v>
      </c>
      <c r="G67" s="473">
        <v>623.04999999999995</v>
      </c>
      <c r="H67" s="473">
        <v>182774.25</v>
      </c>
      <c r="I67" s="474">
        <v>1785361.55</v>
      </c>
      <c r="J67" s="944"/>
      <c r="K67" s="944"/>
    </row>
    <row r="68" spans="1:402" s="329" customFormat="1" ht="17.25" hidden="1" customHeight="1">
      <c r="B68" s="303">
        <v>2011</v>
      </c>
      <c r="C68" s="473">
        <v>1106828.04</v>
      </c>
      <c r="D68" s="473">
        <v>209216.47</v>
      </c>
      <c r="E68" s="473">
        <v>246544.66</v>
      </c>
      <c r="F68" s="473">
        <v>4634.28</v>
      </c>
      <c r="G68" s="473">
        <v>624.85</v>
      </c>
      <c r="H68" s="473">
        <v>183448.9</v>
      </c>
      <c r="I68" s="474">
        <v>1751297.23</v>
      </c>
      <c r="J68" s="944"/>
      <c r="K68" s="944"/>
    </row>
    <row r="69" spans="1:402" s="325" customFormat="1" ht="17.25" hidden="1" customHeight="1">
      <c r="A69" s="322"/>
      <c r="B69" s="303">
        <v>2011</v>
      </c>
      <c r="C69" s="473">
        <v>1084633.45</v>
      </c>
      <c r="D69" s="473">
        <v>208511.5</v>
      </c>
      <c r="E69" s="473">
        <v>258608.35</v>
      </c>
      <c r="F69" s="473">
        <v>3870.7</v>
      </c>
      <c r="G69" s="473">
        <v>603.25</v>
      </c>
      <c r="H69" s="473">
        <v>182695.1</v>
      </c>
      <c r="I69" s="474">
        <v>1738922.35</v>
      </c>
      <c r="J69" s="954"/>
      <c r="K69" s="954"/>
    </row>
    <row r="70" spans="1:402" s="480" customFormat="1" ht="17.25" hidden="1" customHeight="1">
      <c r="A70" s="325"/>
      <c r="B70" s="303">
        <v>2011</v>
      </c>
      <c r="C70" s="473"/>
      <c r="D70" s="473"/>
      <c r="E70" s="473"/>
      <c r="F70" s="473"/>
      <c r="G70" s="473"/>
      <c r="H70" s="473"/>
      <c r="I70" s="474"/>
      <c r="J70" s="958"/>
      <c r="K70" s="958"/>
    </row>
    <row r="71" spans="1:402" s="328" customFormat="1" ht="17.25" hidden="1" customHeight="1">
      <c r="B71" s="303">
        <v>2012</v>
      </c>
      <c r="C71" s="478">
        <v>1308806.03</v>
      </c>
      <c r="D71" s="478">
        <v>205224.71</v>
      </c>
      <c r="E71" s="478" t="s">
        <v>213</v>
      </c>
      <c r="F71" s="478">
        <v>3800.33</v>
      </c>
      <c r="G71" s="478">
        <v>601.41999999999996</v>
      </c>
      <c r="H71" s="478">
        <v>173344.9</v>
      </c>
      <c r="I71" s="479">
        <v>1691777.76</v>
      </c>
      <c r="J71" s="940"/>
      <c r="K71" s="940"/>
      <c r="BQ71" s="329"/>
      <c r="BR71" s="329"/>
      <c r="BS71" s="329"/>
      <c r="BT71" s="329"/>
      <c r="BU71" s="329"/>
      <c r="BV71" s="329"/>
      <c r="BW71" s="329"/>
      <c r="BX71" s="329"/>
      <c r="BY71" s="329"/>
      <c r="BZ71" s="329"/>
      <c r="CA71" s="329"/>
      <c r="CB71" s="329"/>
      <c r="CC71" s="329"/>
      <c r="CD71" s="329"/>
      <c r="CE71" s="329"/>
      <c r="CF71" s="329"/>
      <c r="CG71" s="329"/>
      <c r="CH71" s="329"/>
      <c r="CI71" s="329"/>
      <c r="CJ71" s="329"/>
      <c r="CK71" s="329"/>
      <c r="CL71" s="329"/>
      <c r="CM71" s="329"/>
      <c r="CN71" s="329"/>
      <c r="CO71" s="329"/>
      <c r="CP71" s="329"/>
      <c r="CQ71" s="329"/>
      <c r="CR71" s="329"/>
      <c r="CS71" s="329"/>
      <c r="CT71" s="329"/>
      <c r="CU71" s="329"/>
      <c r="CV71" s="329"/>
      <c r="CW71" s="329"/>
      <c r="CX71" s="329"/>
      <c r="CY71" s="329"/>
      <c r="CZ71" s="329"/>
      <c r="DA71" s="329"/>
      <c r="DB71" s="329"/>
      <c r="DC71" s="329"/>
      <c r="DD71" s="329"/>
      <c r="DE71" s="329"/>
      <c r="DF71" s="329"/>
      <c r="DG71" s="329"/>
      <c r="DH71" s="329"/>
      <c r="DI71" s="329"/>
      <c r="DJ71" s="329"/>
      <c r="DK71" s="329"/>
      <c r="DL71" s="329"/>
      <c r="DM71" s="329"/>
      <c r="DN71" s="329"/>
      <c r="DO71" s="329"/>
      <c r="DP71" s="329"/>
      <c r="DQ71" s="329"/>
      <c r="DR71" s="329"/>
      <c r="DS71" s="329"/>
      <c r="DT71" s="329"/>
      <c r="DU71" s="329"/>
      <c r="DV71" s="329"/>
      <c r="DW71" s="329"/>
      <c r="DX71" s="329"/>
      <c r="DY71" s="329"/>
      <c r="DZ71" s="329"/>
      <c r="EA71" s="329"/>
      <c r="EB71" s="329"/>
      <c r="EC71" s="329"/>
      <c r="ED71" s="329"/>
      <c r="EE71" s="329"/>
      <c r="EF71" s="329"/>
      <c r="EG71" s="329"/>
      <c r="EH71" s="329"/>
      <c r="EI71" s="329"/>
      <c r="EJ71" s="329"/>
      <c r="EK71" s="329"/>
      <c r="EL71" s="329"/>
      <c r="EM71" s="329"/>
      <c r="EN71" s="329"/>
      <c r="EO71" s="329"/>
      <c r="EP71" s="329"/>
      <c r="EQ71" s="329"/>
      <c r="ER71" s="329"/>
      <c r="ES71" s="329"/>
      <c r="ET71" s="329"/>
      <c r="EU71" s="329"/>
      <c r="EV71" s="329"/>
      <c r="EW71" s="329"/>
      <c r="EX71" s="329"/>
      <c r="EY71" s="329"/>
      <c r="EZ71" s="329"/>
      <c r="FA71" s="329"/>
      <c r="FB71" s="329"/>
      <c r="FC71" s="329"/>
      <c r="FD71" s="329"/>
      <c r="FE71" s="329"/>
      <c r="FF71" s="329"/>
      <c r="FG71" s="329"/>
      <c r="FH71" s="329"/>
      <c r="FI71" s="329"/>
      <c r="FJ71" s="329"/>
      <c r="FK71" s="329"/>
      <c r="FL71" s="329"/>
      <c r="FM71" s="329"/>
      <c r="FN71" s="329"/>
      <c r="FO71" s="329"/>
      <c r="FP71" s="329"/>
      <c r="FQ71" s="329"/>
      <c r="FR71" s="329"/>
      <c r="FS71" s="329"/>
      <c r="FT71" s="329"/>
      <c r="FU71" s="329"/>
      <c r="FV71" s="329"/>
      <c r="FW71" s="329"/>
      <c r="FX71" s="329"/>
      <c r="FY71" s="329"/>
      <c r="FZ71" s="329"/>
      <c r="GA71" s="329"/>
      <c r="GB71" s="329"/>
      <c r="GC71" s="329"/>
      <c r="GD71" s="329"/>
      <c r="GE71" s="329"/>
      <c r="GF71" s="329"/>
      <c r="GG71" s="329"/>
      <c r="GH71" s="329"/>
      <c r="GI71" s="329"/>
      <c r="GJ71" s="329"/>
      <c r="GK71" s="329"/>
      <c r="GL71" s="329"/>
      <c r="GM71" s="329"/>
      <c r="GN71" s="329"/>
      <c r="GO71" s="329"/>
      <c r="GP71" s="329"/>
      <c r="GQ71" s="329"/>
      <c r="GR71" s="329"/>
      <c r="GS71" s="329"/>
      <c r="GT71" s="329"/>
      <c r="GU71" s="329"/>
      <c r="GV71" s="329"/>
      <c r="GW71" s="329"/>
      <c r="GX71" s="329"/>
      <c r="GY71" s="329"/>
      <c r="GZ71" s="329"/>
      <c r="HA71" s="329"/>
      <c r="HB71" s="329"/>
      <c r="HC71" s="329"/>
      <c r="HD71" s="329"/>
      <c r="HE71" s="329"/>
      <c r="HF71" s="329"/>
      <c r="HG71" s="329"/>
      <c r="HH71" s="329"/>
      <c r="HI71" s="329"/>
      <c r="HJ71" s="329"/>
      <c r="HK71" s="329"/>
      <c r="HL71" s="329"/>
      <c r="HM71" s="329"/>
      <c r="HN71" s="329"/>
      <c r="HO71" s="329"/>
      <c r="HP71" s="329"/>
      <c r="HQ71" s="329"/>
      <c r="HR71" s="329"/>
      <c r="HS71" s="329"/>
      <c r="HT71" s="329"/>
      <c r="HU71" s="329"/>
      <c r="HV71" s="329"/>
      <c r="HW71" s="329"/>
      <c r="HX71" s="329"/>
      <c r="HY71" s="329"/>
      <c r="HZ71" s="329"/>
      <c r="IA71" s="329"/>
      <c r="IB71" s="329"/>
      <c r="IC71" s="329"/>
      <c r="ID71" s="329"/>
      <c r="IE71" s="329"/>
      <c r="IF71" s="329"/>
      <c r="IG71" s="329"/>
      <c r="IH71" s="329"/>
      <c r="II71" s="329"/>
      <c r="IJ71" s="329"/>
      <c r="IK71" s="329"/>
      <c r="IL71" s="329"/>
      <c r="IM71" s="329"/>
      <c r="IN71" s="329"/>
      <c r="IO71" s="329"/>
      <c r="IP71" s="329"/>
      <c r="IQ71" s="329"/>
      <c r="IR71" s="329"/>
      <c r="IS71" s="329"/>
      <c r="IT71" s="329"/>
      <c r="IU71" s="329"/>
      <c r="IV71" s="329"/>
      <c r="IW71" s="329"/>
      <c r="IX71" s="329"/>
      <c r="IY71" s="329"/>
      <c r="IZ71" s="329"/>
      <c r="JA71" s="329"/>
      <c r="JB71" s="329"/>
      <c r="JC71" s="329"/>
      <c r="JD71" s="329"/>
      <c r="JE71" s="329"/>
      <c r="JF71" s="329"/>
      <c r="JG71" s="329"/>
      <c r="JH71" s="329"/>
      <c r="JI71" s="329"/>
      <c r="JJ71" s="329"/>
      <c r="JK71" s="329"/>
      <c r="JL71" s="329"/>
      <c r="JM71" s="329"/>
      <c r="JN71" s="329"/>
      <c r="JO71" s="329"/>
      <c r="JP71" s="329"/>
      <c r="JQ71" s="329"/>
      <c r="JR71" s="329"/>
      <c r="JS71" s="329"/>
      <c r="JT71" s="329"/>
      <c r="JU71" s="329"/>
      <c r="JV71" s="329"/>
      <c r="JW71" s="329"/>
      <c r="JX71" s="329"/>
      <c r="JY71" s="329"/>
      <c r="JZ71" s="329"/>
      <c r="KA71" s="329"/>
      <c r="KB71" s="329"/>
      <c r="KC71" s="329"/>
      <c r="KD71" s="329"/>
      <c r="KE71" s="329"/>
      <c r="KF71" s="329"/>
      <c r="KG71" s="329"/>
      <c r="KH71" s="329"/>
      <c r="KI71" s="329"/>
      <c r="KJ71" s="329"/>
      <c r="KK71" s="329"/>
      <c r="KL71" s="329"/>
      <c r="KM71" s="329"/>
      <c r="KN71" s="329"/>
      <c r="KO71" s="329"/>
      <c r="KP71" s="329"/>
      <c r="KQ71" s="329"/>
      <c r="KR71" s="329"/>
      <c r="KS71" s="329"/>
      <c r="KT71" s="329"/>
      <c r="KU71" s="329"/>
      <c r="KV71" s="329"/>
      <c r="KW71" s="329"/>
      <c r="KX71" s="329"/>
      <c r="KY71" s="329"/>
      <c r="KZ71" s="329"/>
      <c r="LA71" s="329"/>
      <c r="LB71" s="329"/>
      <c r="LC71" s="329"/>
      <c r="LD71" s="329"/>
      <c r="LE71" s="329"/>
      <c r="LF71" s="329"/>
      <c r="LG71" s="329"/>
      <c r="LH71" s="329"/>
      <c r="LI71" s="329"/>
      <c r="LJ71" s="329"/>
      <c r="LK71" s="329"/>
      <c r="LL71" s="329"/>
      <c r="LM71" s="329"/>
      <c r="LN71" s="329"/>
      <c r="LO71" s="329"/>
      <c r="LP71" s="329"/>
      <c r="LQ71" s="329"/>
      <c r="LR71" s="329"/>
      <c r="LS71" s="329"/>
      <c r="LT71" s="329"/>
      <c r="LU71" s="329"/>
      <c r="LV71" s="329"/>
      <c r="LW71" s="329"/>
      <c r="LX71" s="329"/>
      <c r="LY71" s="329"/>
      <c r="LZ71" s="329"/>
      <c r="MA71" s="329"/>
      <c r="MB71" s="329"/>
      <c r="MC71" s="329"/>
      <c r="MD71" s="329"/>
      <c r="ME71" s="329"/>
      <c r="MF71" s="329"/>
      <c r="MG71" s="329"/>
      <c r="MH71" s="329"/>
      <c r="MI71" s="329"/>
      <c r="MJ71" s="329"/>
      <c r="MK71" s="329"/>
      <c r="ML71" s="329"/>
      <c r="MM71" s="329"/>
      <c r="MN71" s="329"/>
      <c r="MO71" s="329"/>
      <c r="MP71" s="329"/>
      <c r="MQ71" s="329"/>
      <c r="MR71" s="329"/>
      <c r="MS71" s="329"/>
      <c r="MT71" s="329"/>
      <c r="MU71" s="329"/>
      <c r="MV71" s="329"/>
      <c r="MW71" s="329"/>
      <c r="MX71" s="329"/>
      <c r="MY71" s="329"/>
      <c r="MZ71" s="329"/>
      <c r="NA71" s="329"/>
      <c r="NB71" s="329"/>
      <c r="NC71" s="329"/>
      <c r="ND71" s="329"/>
      <c r="NE71" s="329"/>
      <c r="NF71" s="329"/>
      <c r="NG71" s="329"/>
      <c r="NH71" s="329"/>
      <c r="NI71" s="329"/>
      <c r="NJ71" s="329"/>
      <c r="NK71" s="329"/>
      <c r="NL71" s="329"/>
      <c r="NM71" s="329"/>
      <c r="NN71" s="329"/>
      <c r="NO71" s="329"/>
      <c r="NP71" s="329"/>
      <c r="NQ71" s="329"/>
      <c r="NR71" s="329"/>
      <c r="NS71" s="329"/>
      <c r="NT71" s="329"/>
      <c r="NU71" s="329"/>
      <c r="NV71" s="329"/>
      <c r="NW71" s="329"/>
      <c r="NX71" s="329"/>
      <c r="NY71" s="329"/>
      <c r="NZ71" s="329"/>
      <c r="OA71" s="329"/>
      <c r="OB71" s="329"/>
      <c r="OC71" s="329"/>
      <c r="OD71" s="329"/>
      <c r="OE71" s="329"/>
      <c r="OF71" s="329"/>
      <c r="OG71" s="329"/>
      <c r="OH71" s="329"/>
      <c r="OI71" s="329"/>
      <c r="OJ71" s="329"/>
      <c r="OK71" s="329"/>
      <c r="OL71" s="329"/>
    </row>
    <row r="72" spans="1:402" s="328" customFormat="1" ht="17.25" hidden="1" customHeight="1">
      <c r="B72" s="303">
        <v>2012</v>
      </c>
      <c r="C72" s="473">
        <v>1319753.04</v>
      </c>
      <c r="D72" s="473">
        <v>207357.95</v>
      </c>
      <c r="E72" s="473" t="s">
        <v>213</v>
      </c>
      <c r="F72" s="473">
        <v>4413.1899999999996</v>
      </c>
      <c r="G72" s="473">
        <v>608.57000000000005</v>
      </c>
      <c r="H72" s="473">
        <v>149415.60999999999</v>
      </c>
      <c r="I72" s="474">
        <v>1681548.3599999999</v>
      </c>
      <c r="J72" s="940"/>
      <c r="K72" s="940"/>
      <c r="BQ72" s="329"/>
      <c r="BR72" s="329"/>
      <c r="BS72" s="329"/>
      <c r="BT72" s="329"/>
      <c r="BU72" s="329"/>
      <c r="BV72" s="329"/>
      <c r="BW72" s="329"/>
      <c r="BX72" s="329"/>
      <c r="BY72" s="329"/>
      <c r="BZ72" s="329"/>
      <c r="CA72" s="329"/>
      <c r="CB72" s="329"/>
      <c r="CC72" s="329"/>
      <c r="CD72" s="329"/>
      <c r="CE72" s="329"/>
      <c r="CF72" s="329"/>
      <c r="CG72" s="329"/>
      <c r="CH72" s="329"/>
      <c r="CI72" s="329"/>
      <c r="CJ72" s="329"/>
      <c r="CK72" s="329"/>
      <c r="CL72" s="329"/>
      <c r="CM72" s="329"/>
      <c r="CN72" s="329"/>
      <c r="CO72" s="329"/>
      <c r="CP72" s="329"/>
      <c r="CQ72" s="329"/>
      <c r="CR72" s="329"/>
      <c r="CS72" s="329"/>
      <c r="CT72" s="329"/>
      <c r="CU72" s="329"/>
      <c r="CV72" s="329"/>
      <c r="CW72" s="329"/>
      <c r="CX72" s="329"/>
      <c r="CY72" s="329"/>
      <c r="CZ72" s="329"/>
      <c r="DA72" s="329"/>
      <c r="DB72" s="329"/>
      <c r="DC72" s="329"/>
      <c r="DD72" s="329"/>
      <c r="DE72" s="329"/>
      <c r="DF72" s="329"/>
      <c r="DG72" s="329"/>
      <c r="DH72" s="329"/>
      <c r="DI72" s="329"/>
      <c r="DJ72" s="329"/>
      <c r="DK72" s="329"/>
      <c r="DL72" s="329"/>
      <c r="DM72" s="329"/>
      <c r="DN72" s="329"/>
      <c r="DO72" s="329"/>
      <c r="DP72" s="329"/>
      <c r="DQ72" s="329"/>
      <c r="DR72" s="329"/>
      <c r="DS72" s="329"/>
      <c r="DT72" s="329"/>
      <c r="DU72" s="329"/>
      <c r="DV72" s="329"/>
      <c r="DW72" s="329"/>
      <c r="DX72" s="329"/>
      <c r="DY72" s="329"/>
      <c r="DZ72" s="329"/>
      <c r="EA72" s="329"/>
      <c r="EB72" s="329"/>
      <c r="EC72" s="329"/>
      <c r="ED72" s="329"/>
      <c r="EE72" s="329"/>
      <c r="EF72" s="329"/>
      <c r="EG72" s="329"/>
      <c r="EH72" s="329"/>
      <c r="EI72" s="329"/>
      <c r="EJ72" s="329"/>
      <c r="EK72" s="329"/>
      <c r="EL72" s="329"/>
      <c r="EM72" s="329"/>
      <c r="EN72" s="329"/>
      <c r="EO72" s="329"/>
      <c r="EP72" s="329"/>
      <c r="EQ72" s="329"/>
      <c r="ER72" s="329"/>
      <c r="ES72" s="329"/>
      <c r="ET72" s="329"/>
      <c r="EU72" s="329"/>
      <c r="EV72" s="329"/>
      <c r="EW72" s="329"/>
      <c r="EX72" s="329"/>
      <c r="EY72" s="329"/>
      <c r="EZ72" s="329"/>
      <c r="FA72" s="329"/>
      <c r="FB72" s="329"/>
      <c r="FC72" s="329"/>
      <c r="FD72" s="329"/>
      <c r="FE72" s="329"/>
      <c r="FF72" s="329"/>
      <c r="FG72" s="329"/>
      <c r="FH72" s="329"/>
      <c r="FI72" s="329"/>
      <c r="FJ72" s="329"/>
      <c r="FK72" s="329"/>
      <c r="FL72" s="329"/>
      <c r="FM72" s="329"/>
      <c r="FN72" s="329"/>
      <c r="FO72" s="329"/>
      <c r="FP72" s="329"/>
      <c r="FQ72" s="329"/>
      <c r="FR72" s="329"/>
      <c r="FS72" s="329"/>
      <c r="FT72" s="329"/>
      <c r="FU72" s="329"/>
      <c r="FV72" s="329"/>
      <c r="FW72" s="329"/>
      <c r="FX72" s="329"/>
      <c r="FY72" s="329"/>
      <c r="FZ72" s="329"/>
      <c r="GA72" s="329"/>
      <c r="GB72" s="329"/>
      <c r="GC72" s="329"/>
      <c r="GD72" s="329"/>
      <c r="GE72" s="329"/>
      <c r="GF72" s="329"/>
      <c r="GG72" s="329"/>
      <c r="GH72" s="329"/>
      <c r="GI72" s="329"/>
      <c r="GJ72" s="329"/>
      <c r="GK72" s="329"/>
      <c r="GL72" s="329"/>
      <c r="GM72" s="329"/>
      <c r="GN72" s="329"/>
      <c r="GO72" s="329"/>
      <c r="GP72" s="329"/>
      <c r="GQ72" s="329"/>
      <c r="GR72" s="329"/>
      <c r="GS72" s="329"/>
      <c r="GT72" s="329"/>
      <c r="GU72" s="329"/>
      <c r="GV72" s="329"/>
      <c r="GW72" s="329"/>
      <c r="GX72" s="329"/>
      <c r="GY72" s="329"/>
      <c r="GZ72" s="329"/>
      <c r="HA72" s="329"/>
      <c r="HB72" s="329"/>
      <c r="HC72" s="329"/>
      <c r="HD72" s="329"/>
      <c r="HE72" s="329"/>
      <c r="HF72" s="329"/>
      <c r="HG72" s="329"/>
      <c r="HH72" s="329"/>
      <c r="HI72" s="329"/>
      <c r="HJ72" s="329"/>
      <c r="HK72" s="329"/>
      <c r="HL72" s="329"/>
      <c r="HM72" s="329"/>
      <c r="HN72" s="329"/>
      <c r="HO72" s="329"/>
      <c r="HP72" s="329"/>
      <c r="HQ72" s="329"/>
      <c r="HR72" s="329"/>
      <c r="HS72" s="329"/>
      <c r="HT72" s="329"/>
      <c r="HU72" s="329"/>
      <c r="HV72" s="329"/>
      <c r="HW72" s="329"/>
      <c r="HX72" s="329"/>
      <c r="HY72" s="329"/>
      <c r="HZ72" s="329"/>
      <c r="IA72" s="329"/>
      <c r="IB72" s="329"/>
      <c r="IC72" s="329"/>
      <c r="ID72" s="329"/>
      <c r="IE72" s="329"/>
      <c r="IF72" s="329"/>
      <c r="IG72" s="329"/>
      <c r="IH72" s="329"/>
      <c r="II72" s="329"/>
      <c r="IJ72" s="329"/>
      <c r="IK72" s="329"/>
      <c r="IL72" s="329"/>
      <c r="IM72" s="329"/>
      <c r="IN72" s="329"/>
      <c r="IO72" s="329"/>
      <c r="IP72" s="329"/>
      <c r="IQ72" s="329"/>
      <c r="IR72" s="329"/>
      <c r="IS72" s="329"/>
      <c r="IT72" s="329"/>
      <c r="IU72" s="329"/>
      <c r="IV72" s="329"/>
      <c r="IW72" s="329"/>
      <c r="IX72" s="329"/>
      <c r="IY72" s="329"/>
      <c r="IZ72" s="329"/>
      <c r="JA72" s="329"/>
      <c r="JB72" s="329"/>
      <c r="JC72" s="329"/>
      <c r="JD72" s="329"/>
      <c r="JE72" s="329"/>
      <c r="JF72" s="329"/>
      <c r="JG72" s="329"/>
      <c r="JH72" s="329"/>
      <c r="JI72" s="329"/>
      <c r="JJ72" s="329"/>
      <c r="JK72" s="329"/>
      <c r="JL72" s="329"/>
      <c r="JM72" s="329"/>
      <c r="JN72" s="329"/>
      <c r="JO72" s="329"/>
      <c r="JP72" s="329"/>
      <c r="JQ72" s="329"/>
      <c r="JR72" s="329"/>
      <c r="JS72" s="329"/>
      <c r="JT72" s="329"/>
      <c r="JU72" s="329"/>
      <c r="JV72" s="329"/>
      <c r="JW72" s="329"/>
      <c r="JX72" s="329"/>
      <c r="JY72" s="329"/>
      <c r="JZ72" s="329"/>
      <c r="KA72" s="329"/>
      <c r="KB72" s="329"/>
      <c r="KC72" s="329"/>
      <c r="KD72" s="329"/>
      <c r="KE72" s="329"/>
      <c r="KF72" s="329"/>
      <c r="KG72" s="329"/>
      <c r="KH72" s="329"/>
      <c r="KI72" s="329"/>
      <c r="KJ72" s="329"/>
      <c r="KK72" s="329"/>
      <c r="KL72" s="329"/>
      <c r="KM72" s="329"/>
      <c r="KN72" s="329"/>
      <c r="KO72" s="329"/>
      <c r="KP72" s="329"/>
      <c r="KQ72" s="329"/>
      <c r="KR72" s="329"/>
      <c r="KS72" s="329"/>
      <c r="KT72" s="329"/>
      <c r="KU72" s="329"/>
      <c r="KV72" s="329"/>
      <c r="KW72" s="329"/>
      <c r="KX72" s="329"/>
      <c r="KY72" s="329"/>
      <c r="KZ72" s="329"/>
      <c r="LA72" s="329"/>
      <c r="LB72" s="329"/>
      <c r="LC72" s="329"/>
      <c r="LD72" s="329"/>
      <c r="LE72" s="329"/>
      <c r="LF72" s="329"/>
      <c r="LG72" s="329"/>
      <c r="LH72" s="329"/>
      <c r="LI72" s="329"/>
      <c r="LJ72" s="329"/>
      <c r="LK72" s="329"/>
      <c r="LL72" s="329"/>
      <c r="LM72" s="329"/>
      <c r="LN72" s="329"/>
      <c r="LO72" s="329"/>
      <c r="LP72" s="329"/>
      <c r="LQ72" s="329"/>
      <c r="LR72" s="329"/>
      <c r="LS72" s="329"/>
      <c r="LT72" s="329"/>
      <c r="LU72" s="329"/>
      <c r="LV72" s="329"/>
      <c r="LW72" s="329"/>
      <c r="LX72" s="329"/>
      <c r="LY72" s="329"/>
      <c r="LZ72" s="329"/>
      <c r="MA72" s="329"/>
      <c r="MB72" s="329"/>
      <c r="MC72" s="329"/>
      <c r="MD72" s="329"/>
      <c r="ME72" s="329"/>
      <c r="MF72" s="329"/>
      <c r="MG72" s="329"/>
      <c r="MH72" s="329"/>
      <c r="MI72" s="329"/>
      <c r="MJ72" s="329"/>
      <c r="MK72" s="329"/>
      <c r="ML72" s="329"/>
      <c r="MM72" s="329"/>
      <c r="MN72" s="329"/>
      <c r="MO72" s="329"/>
      <c r="MP72" s="329"/>
      <c r="MQ72" s="329"/>
      <c r="MR72" s="329"/>
      <c r="MS72" s="329"/>
      <c r="MT72" s="329"/>
      <c r="MU72" s="329"/>
      <c r="MV72" s="329"/>
      <c r="MW72" s="329"/>
      <c r="MX72" s="329"/>
      <c r="MY72" s="329"/>
      <c r="MZ72" s="329"/>
      <c r="NA72" s="329"/>
      <c r="NB72" s="329"/>
      <c r="NC72" s="329"/>
      <c r="ND72" s="329"/>
      <c r="NE72" s="329"/>
      <c r="NF72" s="329"/>
      <c r="NG72" s="329"/>
      <c r="NH72" s="329"/>
      <c r="NI72" s="329"/>
      <c r="NJ72" s="329"/>
      <c r="NK72" s="329"/>
      <c r="NL72" s="329"/>
      <c r="NM72" s="329"/>
      <c r="NN72" s="329"/>
      <c r="NO72" s="329"/>
      <c r="NP72" s="329"/>
      <c r="NQ72" s="329"/>
      <c r="NR72" s="329"/>
      <c r="NS72" s="329"/>
      <c r="NT72" s="329"/>
      <c r="NU72" s="329"/>
      <c r="NV72" s="329"/>
      <c r="NW72" s="329"/>
      <c r="NX72" s="329"/>
      <c r="NY72" s="329"/>
      <c r="NZ72" s="329"/>
      <c r="OA72" s="329"/>
      <c r="OB72" s="329"/>
      <c r="OC72" s="329"/>
      <c r="OD72" s="329"/>
      <c r="OE72" s="329"/>
      <c r="OF72" s="329"/>
      <c r="OG72" s="329"/>
      <c r="OH72" s="329"/>
      <c r="OI72" s="329"/>
      <c r="OJ72" s="329"/>
      <c r="OK72" s="329"/>
      <c r="OL72" s="329"/>
    </row>
    <row r="73" spans="1:402" s="322" customFormat="1" ht="17.25" hidden="1" customHeight="1">
      <c r="A73" s="328"/>
      <c r="B73" s="303">
        <v>2011.5384615384601</v>
      </c>
      <c r="C73" s="473">
        <v>1346080.81</v>
      </c>
      <c r="D73" s="473">
        <v>209304.36</v>
      </c>
      <c r="E73" s="484" t="s">
        <v>213</v>
      </c>
      <c r="F73" s="473">
        <v>4808.26</v>
      </c>
      <c r="G73" s="473">
        <v>609.95000000000005</v>
      </c>
      <c r="H73" s="473">
        <v>129924.68</v>
      </c>
      <c r="I73" s="474">
        <v>1690728.0599999998</v>
      </c>
      <c r="J73" s="943"/>
      <c r="K73" s="943"/>
      <c r="BQ73" s="325"/>
      <c r="BR73" s="325"/>
      <c r="BS73" s="325"/>
      <c r="BT73" s="325"/>
      <c r="BU73" s="325"/>
      <c r="BV73" s="325"/>
      <c r="BW73" s="325"/>
      <c r="BX73" s="325"/>
      <c r="BY73" s="325"/>
      <c r="BZ73" s="325"/>
      <c r="CA73" s="325"/>
      <c r="CB73" s="325"/>
      <c r="CC73" s="325"/>
      <c r="CD73" s="325"/>
      <c r="CE73" s="325"/>
      <c r="CF73" s="325"/>
      <c r="CG73" s="325"/>
      <c r="CH73" s="325"/>
      <c r="CI73" s="325"/>
      <c r="CJ73" s="325"/>
      <c r="CK73" s="325"/>
      <c r="CL73" s="325"/>
      <c r="CM73" s="325"/>
      <c r="CN73" s="325"/>
      <c r="CO73" s="325"/>
      <c r="CP73" s="325"/>
      <c r="CQ73" s="325"/>
      <c r="CR73" s="325"/>
      <c r="CS73" s="325"/>
      <c r="CT73" s="325"/>
      <c r="CU73" s="325"/>
      <c r="CV73" s="325"/>
      <c r="CW73" s="325"/>
      <c r="CX73" s="325"/>
      <c r="CY73" s="325"/>
      <c r="CZ73" s="325"/>
      <c r="DA73" s="325"/>
      <c r="DB73" s="325"/>
      <c r="DC73" s="325"/>
      <c r="DD73" s="325"/>
      <c r="DE73" s="325"/>
      <c r="DF73" s="325"/>
      <c r="DG73" s="325"/>
      <c r="DH73" s="325"/>
      <c r="DI73" s="325"/>
      <c r="DJ73" s="325"/>
      <c r="DK73" s="325"/>
      <c r="DL73" s="325"/>
      <c r="DM73" s="325"/>
      <c r="DN73" s="325"/>
      <c r="DO73" s="325"/>
      <c r="DP73" s="325"/>
      <c r="DQ73" s="325"/>
      <c r="DR73" s="325"/>
      <c r="DS73" s="325"/>
      <c r="DT73" s="325"/>
      <c r="DU73" s="325"/>
      <c r="DV73" s="325"/>
      <c r="DW73" s="325"/>
      <c r="DX73" s="325"/>
      <c r="DY73" s="325"/>
      <c r="DZ73" s="325"/>
      <c r="EA73" s="325"/>
      <c r="EB73" s="325"/>
      <c r="EC73" s="325"/>
      <c r="ED73" s="325"/>
      <c r="EE73" s="325"/>
      <c r="EF73" s="325"/>
      <c r="EG73" s="325"/>
      <c r="EH73" s="325"/>
      <c r="EI73" s="325"/>
      <c r="EJ73" s="325"/>
      <c r="EK73" s="325"/>
      <c r="EL73" s="325"/>
      <c r="EM73" s="325"/>
      <c r="EN73" s="325"/>
      <c r="EO73" s="325"/>
      <c r="EP73" s="325"/>
      <c r="EQ73" s="325"/>
      <c r="ER73" s="325"/>
      <c r="ES73" s="325"/>
      <c r="ET73" s="325"/>
      <c r="EU73" s="325"/>
      <c r="EV73" s="325"/>
      <c r="EW73" s="325"/>
      <c r="EX73" s="325"/>
      <c r="EY73" s="325"/>
      <c r="EZ73" s="325"/>
      <c r="FA73" s="325"/>
      <c r="FB73" s="325"/>
      <c r="FC73" s="325"/>
      <c r="FD73" s="325"/>
      <c r="FE73" s="325"/>
      <c r="FF73" s="325"/>
      <c r="FG73" s="325"/>
      <c r="FH73" s="325"/>
      <c r="FI73" s="325"/>
      <c r="FJ73" s="325"/>
      <c r="FK73" s="325"/>
      <c r="FL73" s="325"/>
      <c r="FM73" s="325"/>
      <c r="FN73" s="325"/>
      <c r="FO73" s="325"/>
      <c r="FP73" s="325"/>
      <c r="FQ73" s="325"/>
      <c r="FR73" s="325"/>
      <c r="FS73" s="325"/>
      <c r="FT73" s="325"/>
      <c r="FU73" s="325"/>
      <c r="FV73" s="325"/>
      <c r="FW73" s="325"/>
      <c r="FX73" s="325"/>
      <c r="FY73" s="325"/>
      <c r="FZ73" s="325"/>
      <c r="GA73" s="325"/>
      <c r="GB73" s="325"/>
      <c r="GC73" s="325"/>
      <c r="GD73" s="325"/>
      <c r="GE73" s="325"/>
      <c r="GF73" s="325"/>
      <c r="GG73" s="325"/>
      <c r="GH73" s="325"/>
      <c r="GI73" s="325"/>
      <c r="GJ73" s="325"/>
      <c r="GK73" s="325"/>
      <c r="GL73" s="325"/>
      <c r="GM73" s="325"/>
      <c r="GN73" s="325"/>
      <c r="GO73" s="325"/>
      <c r="GP73" s="325"/>
      <c r="GQ73" s="325"/>
      <c r="GR73" s="325"/>
      <c r="GS73" s="325"/>
      <c r="GT73" s="325"/>
      <c r="GU73" s="325"/>
      <c r="GV73" s="325"/>
      <c r="GW73" s="325"/>
      <c r="GX73" s="325"/>
      <c r="GY73" s="325"/>
      <c r="GZ73" s="325"/>
      <c r="HA73" s="325"/>
      <c r="HB73" s="325"/>
      <c r="HC73" s="325"/>
      <c r="HD73" s="325"/>
      <c r="HE73" s="325"/>
      <c r="HF73" s="325"/>
      <c r="HG73" s="325"/>
      <c r="HH73" s="325"/>
      <c r="HI73" s="325"/>
      <c r="HJ73" s="325"/>
      <c r="HK73" s="325"/>
      <c r="HL73" s="325"/>
      <c r="HM73" s="325"/>
      <c r="HN73" s="325"/>
      <c r="HO73" s="325"/>
      <c r="HP73" s="325"/>
      <c r="HQ73" s="325"/>
      <c r="HR73" s="325"/>
      <c r="HS73" s="325"/>
      <c r="HT73" s="325"/>
      <c r="HU73" s="325"/>
      <c r="HV73" s="325"/>
      <c r="HW73" s="325"/>
      <c r="HX73" s="325"/>
      <c r="HY73" s="325"/>
      <c r="HZ73" s="325"/>
      <c r="IA73" s="325"/>
      <c r="IB73" s="325"/>
      <c r="IC73" s="325"/>
      <c r="ID73" s="325"/>
      <c r="IE73" s="325"/>
      <c r="IF73" s="325"/>
      <c r="IG73" s="325"/>
      <c r="IH73" s="325"/>
      <c r="II73" s="325"/>
      <c r="IJ73" s="325"/>
      <c r="IK73" s="325"/>
      <c r="IL73" s="325"/>
      <c r="IM73" s="325"/>
      <c r="IN73" s="325"/>
      <c r="IO73" s="325"/>
      <c r="IP73" s="325"/>
      <c r="IQ73" s="325"/>
      <c r="IR73" s="325"/>
      <c r="IS73" s="325"/>
      <c r="IT73" s="325"/>
      <c r="IU73" s="325"/>
      <c r="IV73" s="325"/>
      <c r="IW73" s="325"/>
      <c r="IX73" s="325"/>
      <c r="IY73" s="325"/>
      <c r="IZ73" s="325"/>
      <c r="JA73" s="325"/>
      <c r="JB73" s="325"/>
      <c r="JC73" s="325"/>
      <c r="JD73" s="325"/>
      <c r="JE73" s="325"/>
      <c r="JF73" s="325"/>
      <c r="JG73" s="325"/>
      <c r="JH73" s="325"/>
      <c r="JI73" s="325"/>
      <c r="JJ73" s="325"/>
      <c r="JK73" s="325"/>
      <c r="JL73" s="325"/>
      <c r="JM73" s="325"/>
      <c r="JN73" s="325"/>
      <c r="JO73" s="325"/>
      <c r="JP73" s="325"/>
      <c r="JQ73" s="325"/>
      <c r="JR73" s="325"/>
      <c r="JS73" s="325"/>
      <c r="JT73" s="325"/>
      <c r="JU73" s="325"/>
      <c r="JV73" s="325"/>
      <c r="JW73" s="325"/>
      <c r="JX73" s="325"/>
      <c r="JY73" s="325"/>
      <c r="JZ73" s="325"/>
      <c r="KA73" s="325"/>
      <c r="KB73" s="325"/>
      <c r="KC73" s="325"/>
      <c r="KD73" s="325"/>
      <c r="KE73" s="325"/>
      <c r="KF73" s="325"/>
      <c r="KG73" s="325"/>
      <c r="KH73" s="325"/>
      <c r="KI73" s="325"/>
      <c r="KJ73" s="325"/>
      <c r="KK73" s="325"/>
      <c r="KL73" s="325"/>
      <c r="KM73" s="325"/>
      <c r="KN73" s="325"/>
      <c r="KO73" s="325"/>
      <c r="KP73" s="325"/>
      <c r="KQ73" s="325"/>
      <c r="KR73" s="325"/>
      <c r="KS73" s="325"/>
      <c r="KT73" s="325"/>
      <c r="KU73" s="325"/>
      <c r="KV73" s="325"/>
      <c r="KW73" s="325"/>
      <c r="KX73" s="325"/>
      <c r="KY73" s="325"/>
      <c r="KZ73" s="325"/>
      <c r="LA73" s="325"/>
      <c r="LB73" s="325"/>
      <c r="LC73" s="325"/>
      <c r="LD73" s="325"/>
      <c r="LE73" s="325"/>
      <c r="LF73" s="325"/>
      <c r="LG73" s="325"/>
      <c r="LH73" s="325"/>
      <c r="LI73" s="325"/>
      <c r="LJ73" s="325"/>
      <c r="LK73" s="325"/>
      <c r="LL73" s="325"/>
      <c r="LM73" s="325"/>
      <c r="LN73" s="325"/>
      <c r="LO73" s="325"/>
      <c r="LP73" s="325"/>
      <c r="LQ73" s="325"/>
      <c r="LR73" s="325"/>
      <c r="LS73" s="325"/>
      <c r="LT73" s="325"/>
      <c r="LU73" s="325"/>
      <c r="LV73" s="325"/>
      <c r="LW73" s="325"/>
      <c r="LX73" s="325"/>
      <c r="LY73" s="325"/>
      <c r="LZ73" s="325"/>
      <c r="MA73" s="325"/>
      <c r="MB73" s="325"/>
      <c r="MC73" s="325"/>
      <c r="MD73" s="325"/>
      <c r="ME73" s="325"/>
      <c r="MF73" s="325"/>
      <c r="MG73" s="325"/>
      <c r="MH73" s="325"/>
      <c r="MI73" s="325"/>
      <c r="MJ73" s="325"/>
      <c r="MK73" s="325"/>
      <c r="ML73" s="325"/>
      <c r="MM73" s="325"/>
      <c r="MN73" s="325"/>
      <c r="MO73" s="325"/>
      <c r="MP73" s="325"/>
      <c r="MQ73" s="325"/>
      <c r="MR73" s="325"/>
      <c r="MS73" s="325"/>
      <c r="MT73" s="325"/>
      <c r="MU73" s="325"/>
      <c r="MV73" s="325"/>
      <c r="MW73" s="325"/>
      <c r="MX73" s="325"/>
      <c r="MY73" s="325"/>
      <c r="MZ73" s="325"/>
      <c r="NA73" s="325"/>
      <c r="NB73" s="325"/>
      <c r="NC73" s="325"/>
      <c r="ND73" s="325"/>
      <c r="NE73" s="325"/>
      <c r="NF73" s="325"/>
      <c r="NG73" s="325"/>
      <c r="NH73" s="325"/>
      <c r="NI73" s="325"/>
      <c r="NJ73" s="325"/>
      <c r="NK73" s="325"/>
      <c r="NL73" s="325"/>
      <c r="NM73" s="325"/>
      <c r="NN73" s="325"/>
      <c r="NO73" s="325"/>
      <c r="NP73" s="325"/>
      <c r="NQ73" s="325"/>
      <c r="NR73" s="325"/>
      <c r="NS73" s="325"/>
      <c r="NT73" s="325"/>
      <c r="NU73" s="325"/>
      <c r="NV73" s="325"/>
      <c r="NW73" s="325"/>
      <c r="NX73" s="325"/>
      <c r="NY73" s="325"/>
      <c r="NZ73" s="325"/>
      <c r="OA73" s="325"/>
      <c r="OB73" s="325"/>
      <c r="OC73" s="325"/>
      <c r="OD73" s="325"/>
      <c r="OE73" s="325"/>
      <c r="OF73" s="325"/>
      <c r="OG73" s="325"/>
      <c r="OH73" s="325"/>
      <c r="OI73" s="325"/>
      <c r="OJ73" s="325"/>
      <c r="OK73" s="325"/>
      <c r="OL73" s="325"/>
    </row>
    <row r="74" spans="1:402" s="322" customFormat="1" ht="17.25" hidden="1" customHeight="1">
      <c r="B74" s="303">
        <v>2011.59120879121</v>
      </c>
      <c r="C74" s="473">
        <v>1377411.5236842106</v>
      </c>
      <c r="D74" s="473">
        <v>211976.1</v>
      </c>
      <c r="E74" s="484" t="s">
        <v>213</v>
      </c>
      <c r="F74" s="473">
        <v>4877.3100000000004</v>
      </c>
      <c r="G74" s="473">
        <v>603.36</v>
      </c>
      <c r="H74" s="473">
        <v>113710.42</v>
      </c>
      <c r="I74" s="474">
        <v>1708578.7136842108</v>
      </c>
      <c r="J74" s="943"/>
      <c r="K74" s="943"/>
      <c r="BQ74" s="325"/>
      <c r="BR74" s="325"/>
      <c r="BS74" s="325"/>
      <c r="BT74" s="325"/>
      <c r="BU74" s="325"/>
      <c r="BV74" s="325"/>
      <c r="BW74" s="325"/>
      <c r="BX74" s="325"/>
      <c r="BY74" s="325"/>
      <c r="BZ74" s="325"/>
      <c r="CA74" s="325"/>
      <c r="CB74" s="325"/>
      <c r="CC74" s="325"/>
      <c r="CD74" s="325"/>
      <c r="CE74" s="325"/>
      <c r="CF74" s="325"/>
      <c r="CG74" s="325"/>
      <c r="CH74" s="325"/>
      <c r="CI74" s="325"/>
      <c r="CJ74" s="325"/>
      <c r="CK74" s="325"/>
      <c r="CL74" s="325"/>
      <c r="CM74" s="325"/>
      <c r="CN74" s="325"/>
      <c r="CO74" s="325"/>
      <c r="CP74" s="325"/>
      <c r="CQ74" s="325"/>
      <c r="CR74" s="325"/>
      <c r="CS74" s="325"/>
      <c r="CT74" s="325"/>
      <c r="CU74" s="325"/>
      <c r="CV74" s="325"/>
      <c r="CW74" s="325"/>
      <c r="CX74" s="325"/>
      <c r="CY74" s="325"/>
      <c r="CZ74" s="325"/>
      <c r="DA74" s="325"/>
      <c r="DB74" s="325"/>
      <c r="DC74" s="325"/>
      <c r="DD74" s="325"/>
      <c r="DE74" s="325"/>
      <c r="DF74" s="325"/>
      <c r="DG74" s="325"/>
      <c r="DH74" s="325"/>
      <c r="DI74" s="325"/>
      <c r="DJ74" s="325"/>
      <c r="DK74" s="325"/>
      <c r="DL74" s="325"/>
      <c r="DM74" s="325"/>
      <c r="DN74" s="325"/>
      <c r="DO74" s="325"/>
      <c r="DP74" s="325"/>
      <c r="DQ74" s="325"/>
      <c r="DR74" s="325"/>
      <c r="DS74" s="325"/>
      <c r="DT74" s="325"/>
      <c r="DU74" s="325"/>
      <c r="DV74" s="325"/>
      <c r="DW74" s="325"/>
      <c r="DX74" s="325"/>
      <c r="DY74" s="325"/>
      <c r="DZ74" s="325"/>
      <c r="EA74" s="325"/>
      <c r="EB74" s="325"/>
      <c r="EC74" s="325"/>
      <c r="ED74" s="325"/>
      <c r="EE74" s="325"/>
      <c r="EF74" s="325"/>
      <c r="EG74" s="325"/>
      <c r="EH74" s="325"/>
      <c r="EI74" s="325"/>
      <c r="EJ74" s="325"/>
      <c r="EK74" s="325"/>
      <c r="EL74" s="325"/>
      <c r="EM74" s="325"/>
      <c r="EN74" s="325"/>
      <c r="EO74" s="325"/>
      <c r="EP74" s="325"/>
      <c r="EQ74" s="325"/>
      <c r="ER74" s="325"/>
      <c r="ES74" s="325"/>
      <c r="ET74" s="325"/>
      <c r="EU74" s="325"/>
      <c r="EV74" s="325"/>
      <c r="EW74" s="325"/>
      <c r="EX74" s="325"/>
      <c r="EY74" s="325"/>
      <c r="EZ74" s="325"/>
      <c r="FA74" s="325"/>
      <c r="FB74" s="325"/>
      <c r="FC74" s="325"/>
      <c r="FD74" s="325"/>
      <c r="FE74" s="325"/>
      <c r="FF74" s="325"/>
      <c r="FG74" s="325"/>
      <c r="FH74" s="325"/>
      <c r="FI74" s="325"/>
      <c r="FJ74" s="325"/>
      <c r="FK74" s="325"/>
      <c r="FL74" s="325"/>
      <c r="FM74" s="325"/>
      <c r="FN74" s="325"/>
      <c r="FO74" s="325"/>
      <c r="FP74" s="325"/>
      <c r="FQ74" s="325"/>
      <c r="FR74" s="325"/>
      <c r="FS74" s="325"/>
      <c r="FT74" s="325"/>
      <c r="FU74" s="325"/>
      <c r="FV74" s="325"/>
      <c r="FW74" s="325"/>
      <c r="FX74" s="325"/>
      <c r="FY74" s="325"/>
      <c r="FZ74" s="325"/>
      <c r="GA74" s="325"/>
      <c r="GB74" s="325"/>
      <c r="GC74" s="325"/>
      <c r="GD74" s="325"/>
      <c r="GE74" s="325"/>
      <c r="GF74" s="325"/>
      <c r="GG74" s="325"/>
      <c r="GH74" s="325"/>
      <c r="GI74" s="325"/>
      <c r="GJ74" s="325"/>
      <c r="GK74" s="325"/>
      <c r="GL74" s="325"/>
      <c r="GM74" s="325"/>
      <c r="GN74" s="325"/>
      <c r="GO74" s="325"/>
      <c r="GP74" s="325"/>
      <c r="GQ74" s="325"/>
      <c r="GR74" s="325"/>
      <c r="GS74" s="325"/>
      <c r="GT74" s="325"/>
      <c r="GU74" s="325"/>
      <c r="GV74" s="325"/>
      <c r="GW74" s="325"/>
      <c r="GX74" s="325"/>
      <c r="GY74" s="325"/>
      <c r="GZ74" s="325"/>
      <c r="HA74" s="325"/>
      <c r="HB74" s="325"/>
      <c r="HC74" s="325"/>
      <c r="HD74" s="325"/>
      <c r="HE74" s="325"/>
      <c r="HF74" s="325"/>
      <c r="HG74" s="325"/>
      <c r="HH74" s="325"/>
      <c r="HI74" s="325"/>
      <c r="HJ74" s="325"/>
      <c r="HK74" s="325"/>
      <c r="HL74" s="325"/>
      <c r="HM74" s="325"/>
      <c r="HN74" s="325"/>
      <c r="HO74" s="325"/>
      <c r="HP74" s="325"/>
      <c r="HQ74" s="325"/>
      <c r="HR74" s="325"/>
      <c r="HS74" s="325"/>
      <c r="HT74" s="325"/>
      <c r="HU74" s="325"/>
      <c r="HV74" s="325"/>
      <c r="HW74" s="325"/>
      <c r="HX74" s="325"/>
      <c r="HY74" s="325"/>
      <c r="HZ74" s="325"/>
      <c r="IA74" s="325"/>
      <c r="IB74" s="325"/>
      <c r="IC74" s="325"/>
      <c r="ID74" s="325"/>
      <c r="IE74" s="325"/>
      <c r="IF74" s="325"/>
      <c r="IG74" s="325"/>
      <c r="IH74" s="325"/>
      <c r="II74" s="325"/>
      <c r="IJ74" s="325"/>
      <c r="IK74" s="325"/>
      <c r="IL74" s="325"/>
      <c r="IM74" s="325"/>
      <c r="IN74" s="325"/>
      <c r="IO74" s="325"/>
      <c r="IP74" s="325"/>
      <c r="IQ74" s="325"/>
      <c r="IR74" s="325"/>
      <c r="IS74" s="325"/>
      <c r="IT74" s="325"/>
      <c r="IU74" s="325"/>
      <c r="IV74" s="325"/>
      <c r="IW74" s="325"/>
      <c r="IX74" s="325"/>
      <c r="IY74" s="325"/>
      <c r="IZ74" s="325"/>
      <c r="JA74" s="325"/>
      <c r="JB74" s="325"/>
      <c r="JC74" s="325"/>
      <c r="JD74" s="325"/>
      <c r="JE74" s="325"/>
      <c r="JF74" s="325"/>
      <c r="JG74" s="325"/>
      <c r="JH74" s="325"/>
      <c r="JI74" s="325"/>
      <c r="JJ74" s="325"/>
      <c r="JK74" s="325"/>
      <c r="JL74" s="325"/>
      <c r="JM74" s="325"/>
      <c r="JN74" s="325"/>
      <c r="JO74" s="325"/>
      <c r="JP74" s="325"/>
      <c r="JQ74" s="325"/>
      <c r="JR74" s="325"/>
      <c r="JS74" s="325"/>
      <c r="JT74" s="325"/>
      <c r="JU74" s="325"/>
      <c r="JV74" s="325"/>
      <c r="JW74" s="325"/>
      <c r="JX74" s="325"/>
      <c r="JY74" s="325"/>
      <c r="JZ74" s="325"/>
      <c r="KA74" s="325"/>
      <c r="KB74" s="325"/>
      <c r="KC74" s="325"/>
      <c r="KD74" s="325"/>
      <c r="KE74" s="325"/>
      <c r="KF74" s="325"/>
      <c r="KG74" s="325"/>
      <c r="KH74" s="325"/>
      <c r="KI74" s="325"/>
      <c r="KJ74" s="325"/>
      <c r="KK74" s="325"/>
      <c r="KL74" s="325"/>
      <c r="KM74" s="325"/>
      <c r="KN74" s="325"/>
      <c r="KO74" s="325"/>
      <c r="KP74" s="325"/>
      <c r="KQ74" s="325"/>
      <c r="KR74" s="325"/>
      <c r="KS74" s="325"/>
      <c r="KT74" s="325"/>
      <c r="KU74" s="325"/>
      <c r="KV74" s="325"/>
      <c r="KW74" s="325"/>
      <c r="KX74" s="325"/>
      <c r="KY74" s="325"/>
      <c r="KZ74" s="325"/>
      <c r="LA74" s="325"/>
      <c r="LB74" s="325"/>
      <c r="LC74" s="325"/>
      <c r="LD74" s="325"/>
      <c r="LE74" s="325"/>
      <c r="LF74" s="325"/>
      <c r="LG74" s="325"/>
      <c r="LH74" s="325"/>
      <c r="LI74" s="325"/>
      <c r="LJ74" s="325"/>
      <c r="LK74" s="325"/>
      <c r="LL74" s="325"/>
      <c r="LM74" s="325"/>
      <c r="LN74" s="325"/>
      <c r="LO74" s="325"/>
      <c r="LP74" s="325"/>
      <c r="LQ74" s="325"/>
      <c r="LR74" s="325"/>
      <c r="LS74" s="325"/>
      <c r="LT74" s="325"/>
      <c r="LU74" s="325"/>
      <c r="LV74" s="325"/>
      <c r="LW74" s="325"/>
      <c r="LX74" s="325"/>
      <c r="LY74" s="325"/>
      <c r="LZ74" s="325"/>
      <c r="MA74" s="325"/>
      <c r="MB74" s="325"/>
      <c r="MC74" s="325"/>
      <c r="MD74" s="325"/>
      <c r="ME74" s="325"/>
      <c r="MF74" s="325"/>
      <c r="MG74" s="325"/>
      <c r="MH74" s="325"/>
      <c r="MI74" s="325"/>
      <c r="MJ74" s="325"/>
      <c r="MK74" s="325"/>
      <c r="ML74" s="325"/>
      <c r="MM74" s="325"/>
      <c r="MN74" s="325"/>
      <c r="MO74" s="325"/>
      <c r="MP74" s="325"/>
      <c r="MQ74" s="325"/>
      <c r="MR74" s="325"/>
      <c r="MS74" s="325"/>
      <c r="MT74" s="325"/>
      <c r="MU74" s="325"/>
      <c r="MV74" s="325"/>
      <c r="MW74" s="325"/>
      <c r="MX74" s="325"/>
      <c r="MY74" s="325"/>
      <c r="MZ74" s="325"/>
      <c r="NA74" s="325"/>
      <c r="NB74" s="325"/>
      <c r="NC74" s="325"/>
      <c r="ND74" s="325"/>
      <c r="NE74" s="325"/>
      <c r="NF74" s="325"/>
      <c r="NG74" s="325"/>
      <c r="NH74" s="325"/>
      <c r="NI74" s="325"/>
      <c r="NJ74" s="325"/>
      <c r="NK74" s="325"/>
      <c r="NL74" s="325"/>
      <c r="NM74" s="325"/>
      <c r="NN74" s="325"/>
      <c r="NO74" s="325"/>
      <c r="NP74" s="325"/>
      <c r="NQ74" s="325"/>
      <c r="NR74" s="325"/>
      <c r="NS74" s="325"/>
      <c r="NT74" s="325"/>
      <c r="NU74" s="325"/>
      <c r="NV74" s="325"/>
      <c r="NW74" s="325"/>
      <c r="NX74" s="325"/>
      <c r="NY74" s="325"/>
      <c r="NZ74" s="325"/>
      <c r="OA74" s="325"/>
      <c r="OB74" s="325"/>
      <c r="OC74" s="325"/>
      <c r="OD74" s="325"/>
      <c r="OE74" s="325"/>
      <c r="OF74" s="325"/>
      <c r="OG74" s="325"/>
      <c r="OH74" s="325"/>
      <c r="OI74" s="325"/>
      <c r="OJ74" s="325"/>
      <c r="OK74" s="325"/>
      <c r="OL74" s="325"/>
    </row>
    <row r="75" spans="1:402" s="328" customFormat="1" ht="17.25" hidden="1" customHeight="1">
      <c r="A75" s="322"/>
      <c r="B75" s="303">
        <v>2011.6439560439601</v>
      </c>
      <c r="C75" s="473">
        <v>1420433.2699999998</v>
      </c>
      <c r="D75" s="473">
        <v>215049.53999999998</v>
      </c>
      <c r="E75" s="484" t="s">
        <v>213</v>
      </c>
      <c r="F75" s="473">
        <v>4938.76</v>
      </c>
      <c r="G75" s="473">
        <v>598.45000000000005</v>
      </c>
      <c r="H75" s="484">
        <v>98822.540000000008</v>
      </c>
      <c r="I75" s="474">
        <v>1739842.5600000001</v>
      </c>
      <c r="J75" s="940"/>
      <c r="K75" s="940"/>
      <c r="BQ75" s="329"/>
      <c r="BR75" s="329"/>
      <c r="BS75" s="329"/>
      <c r="BT75" s="329"/>
      <c r="BU75" s="329"/>
      <c r="BV75" s="329"/>
      <c r="BW75" s="329"/>
      <c r="BX75" s="329"/>
      <c r="BY75" s="329"/>
      <c r="BZ75" s="329"/>
      <c r="CA75" s="329"/>
      <c r="CB75" s="329"/>
      <c r="CC75" s="329"/>
      <c r="CD75" s="329"/>
      <c r="CE75" s="329"/>
      <c r="CF75" s="329"/>
      <c r="CG75" s="329"/>
      <c r="CH75" s="329"/>
      <c r="CI75" s="329"/>
      <c r="CJ75" s="329"/>
      <c r="CK75" s="329"/>
      <c r="CL75" s="329"/>
      <c r="CM75" s="329"/>
      <c r="CN75" s="329"/>
      <c r="CO75" s="329"/>
      <c r="CP75" s="329"/>
      <c r="CQ75" s="329"/>
      <c r="CR75" s="329"/>
      <c r="CS75" s="329"/>
      <c r="CT75" s="329"/>
      <c r="CU75" s="329"/>
      <c r="CV75" s="329"/>
      <c r="CW75" s="329"/>
      <c r="CX75" s="329"/>
      <c r="CY75" s="329"/>
      <c r="CZ75" s="329"/>
      <c r="DA75" s="329"/>
      <c r="DB75" s="329"/>
      <c r="DC75" s="329"/>
      <c r="DD75" s="329"/>
      <c r="DE75" s="329"/>
      <c r="DF75" s="329"/>
      <c r="DG75" s="329"/>
      <c r="DH75" s="329"/>
      <c r="DI75" s="329"/>
      <c r="DJ75" s="329"/>
      <c r="DK75" s="329"/>
      <c r="DL75" s="329"/>
      <c r="DM75" s="329"/>
      <c r="DN75" s="329"/>
      <c r="DO75" s="329"/>
      <c r="DP75" s="329"/>
      <c r="DQ75" s="329"/>
      <c r="DR75" s="329"/>
      <c r="DS75" s="329"/>
      <c r="DT75" s="329"/>
      <c r="DU75" s="329"/>
      <c r="DV75" s="329"/>
      <c r="DW75" s="329"/>
      <c r="DX75" s="329"/>
      <c r="DY75" s="329"/>
      <c r="DZ75" s="329"/>
      <c r="EA75" s="329"/>
      <c r="EB75" s="329"/>
      <c r="EC75" s="329"/>
      <c r="ED75" s="329"/>
      <c r="EE75" s="329"/>
      <c r="EF75" s="329"/>
      <c r="EG75" s="329"/>
      <c r="EH75" s="329"/>
      <c r="EI75" s="329"/>
      <c r="EJ75" s="329"/>
      <c r="EK75" s="329"/>
      <c r="EL75" s="329"/>
      <c r="EM75" s="329"/>
      <c r="EN75" s="329"/>
      <c r="EO75" s="329"/>
      <c r="EP75" s="329"/>
      <c r="EQ75" s="329"/>
      <c r="ER75" s="329"/>
      <c r="ES75" s="329"/>
      <c r="ET75" s="329"/>
      <c r="EU75" s="329"/>
      <c r="EV75" s="329"/>
      <c r="EW75" s="329"/>
      <c r="EX75" s="329"/>
      <c r="EY75" s="329"/>
      <c r="EZ75" s="329"/>
      <c r="FA75" s="329"/>
      <c r="FB75" s="329"/>
      <c r="FC75" s="329"/>
      <c r="FD75" s="329"/>
      <c r="FE75" s="329"/>
      <c r="FF75" s="329"/>
      <c r="FG75" s="329"/>
      <c r="FH75" s="329"/>
      <c r="FI75" s="329"/>
      <c r="FJ75" s="329"/>
      <c r="FK75" s="329"/>
      <c r="FL75" s="329"/>
      <c r="FM75" s="329"/>
      <c r="FN75" s="329"/>
      <c r="FO75" s="329"/>
      <c r="FP75" s="329"/>
      <c r="FQ75" s="329"/>
      <c r="FR75" s="329"/>
      <c r="FS75" s="329"/>
      <c r="FT75" s="329"/>
      <c r="FU75" s="329"/>
      <c r="FV75" s="329"/>
      <c r="FW75" s="329"/>
      <c r="FX75" s="329"/>
      <c r="FY75" s="329"/>
      <c r="FZ75" s="329"/>
      <c r="GA75" s="329"/>
      <c r="GB75" s="329"/>
      <c r="GC75" s="329"/>
      <c r="GD75" s="329"/>
      <c r="GE75" s="329"/>
      <c r="GF75" s="329"/>
      <c r="GG75" s="329"/>
      <c r="GH75" s="329"/>
      <c r="GI75" s="329"/>
      <c r="GJ75" s="329"/>
      <c r="GK75" s="329"/>
      <c r="GL75" s="329"/>
      <c r="GM75" s="329"/>
      <c r="GN75" s="329"/>
      <c r="GO75" s="329"/>
      <c r="GP75" s="329"/>
      <c r="GQ75" s="329"/>
      <c r="GR75" s="329"/>
      <c r="GS75" s="329"/>
      <c r="GT75" s="329"/>
      <c r="GU75" s="329"/>
      <c r="GV75" s="329"/>
      <c r="GW75" s="329"/>
      <c r="GX75" s="329"/>
      <c r="GY75" s="329"/>
      <c r="GZ75" s="329"/>
      <c r="HA75" s="329"/>
      <c r="HB75" s="329"/>
      <c r="HC75" s="329"/>
      <c r="HD75" s="329"/>
      <c r="HE75" s="329"/>
      <c r="HF75" s="329"/>
      <c r="HG75" s="329"/>
      <c r="HH75" s="329"/>
      <c r="HI75" s="329"/>
      <c r="HJ75" s="329"/>
      <c r="HK75" s="329"/>
      <c r="HL75" s="329"/>
      <c r="HM75" s="329"/>
      <c r="HN75" s="329"/>
      <c r="HO75" s="329"/>
      <c r="HP75" s="329"/>
      <c r="HQ75" s="329"/>
      <c r="HR75" s="329"/>
      <c r="HS75" s="329"/>
      <c r="HT75" s="329"/>
      <c r="HU75" s="329"/>
      <c r="HV75" s="329"/>
      <c r="HW75" s="329"/>
      <c r="HX75" s="329"/>
      <c r="HY75" s="329"/>
      <c r="HZ75" s="329"/>
      <c r="IA75" s="329"/>
      <c r="IB75" s="329"/>
      <c r="IC75" s="329"/>
      <c r="ID75" s="329"/>
      <c r="IE75" s="329"/>
      <c r="IF75" s="329"/>
      <c r="IG75" s="329"/>
      <c r="IH75" s="329"/>
      <c r="II75" s="329"/>
      <c r="IJ75" s="329"/>
      <c r="IK75" s="329"/>
      <c r="IL75" s="329"/>
      <c r="IM75" s="329"/>
      <c r="IN75" s="329"/>
      <c r="IO75" s="329"/>
      <c r="IP75" s="329"/>
      <c r="IQ75" s="329"/>
      <c r="IR75" s="329"/>
      <c r="IS75" s="329"/>
      <c r="IT75" s="329"/>
      <c r="IU75" s="329"/>
      <c r="IV75" s="329"/>
      <c r="IW75" s="329"/>
      <c r="IX75" s="329"/>
      <c r="IY75" s="329"/>
      <c r="IZ75" s="329"/>
      <c r="JA75" s="329"/>
      <c r="JB75" s="329"/>
      <c r="JC75" s="329"/>
      <c r="JD75" s="329"/>
      <c r="JE75" s="329"/>
      <c r="JF75" s="329"/>
      <c r="JG75" s="329"/>
      <c r="JH75" s="329"/>
      <c r="JI75" s="329"/>
      <c r="JJ75" s="329"/>
      <c r="JK75" s="329"/>
      <c r="JL75" s="329"/>
      <c r="JM75" s="329"/>
      <c r="JN75" s="329"/>
      <c r="JO75" s="329"/>
      <c r="JP75" s="329"/>
      <c r="JQ75" s="329"/>
      <c r="JR75" s="329"/>
      <c r="JS75" s="329"/>
      <c r="JT75" s="329"/>
      <c r="JU75" s="329"/>
      <c r="JV75" s="329"/>
      <c r="JW75" s="329"/>
      <c r="JX75" s="329"/>
      <c r="JY75" s="329"/>
      <c r="JZ75" s="329"/>
      <c r="KA75" s="329"/>
      <c r="KB75" s="329"/>
      <c r="KC75" s="329"/>
      <c r="KD75" s="329"/>
      <c r="KE75" s="329"/>
      <c r="KF75" s="329"/>
      <c r="KG75" s="329"/>
      <c r="KH75" s="329"/>
      <c r="KI75" s="329"/>
      <c r="KJ75" s="329"/>
      <c r="KK75" s="329"/>
      <c r="KL75" s="329"/>
      <c r="KM75" s="329"/>
      <c r="KN75" s="329"/>
      <c r="KO75" s="329"/>
      <c r="KP75" s="329"/>
      <c r="KQ75" s="329"/>
      <c r="KR75" s="329"/>
      <c r="KS75" s="329"/>
      <c r="KT75" s="329"/>
      <c r="KU75" s="329"/>
      <c r="KV75" s="329"/>
      <c r="KW75" s="329"/>
      <c r="KX75" s="329"/>
      <c r="KY75" s="329"/>
      <c r="KZ75" s="329"/>
      <c r="LA75" s="329"/>
      <c r="LB75" s="329"/>
      <c r="LC75" s="329"/>
      <c r="LD75" s="329"/>
      <c r="LE75" s="329"/>
      <c r="LF75" s="329"/>
      <c r="LG75" s="329"/>
      <c r="LH75" s="329"/>
      <c r="LI75" s="329"/>
      <c r="LJ75" s="329"/>
      <c r="LK75" s="329"/>
      <c r="LL75" s="329"/>
      <c r="LM75" s="329"/>
      <c r="LN75" s="329"/>
      <c r="LO75" s="329"/>
      <c r="LP75" s="329"/>
      <c r="LQ75" s="329"/>
      <c r="LR75" s="329"/>
      <c r="LS75" s="329"/>
      <c r="LT75" s="329"/>
      <c r="LU75" s="329"/>
      <c r="LV75" s="329"/>
      <c r="LW75" s="329"/>
      <c r="LX75" s="329"/>
      <c r="LY75" s="329"/>
      <c r="LZ75" s="329"/>
      <c r="MA75" s="329"/>
      <c r="MB75" s="329"/>
      <c r="MC75" s="329"/>
      <c r="MD75" s="329"/>
      <c r="ME75" s="329"/>
      <c r="MF75" s="329"/>
      <c r="MG75" s="329"/>
      <c r="MH75" s="329"/>
      <c r="MI75" s="329"/>
      <c r="MJ75" s="329"/>
      <c r="MK75" s="329"/>
      <c r="ML75" s="329"/>
      <c r="MM75" s="329"/>
      <c r="MN75" s="329"/>
      <c r="MO75" s="329"/>
      <c r="MP75" s="329"/>
      <c r="MQ75" s="329"/>
      <c r="MR75" s="329"/>
      <c r="MS75" s="329"/>
      <c r="MT75" s="329"/>
      <c r="MU75" s="329"/>
      <c r="MV75" s="329"/>
      <c r="MW75" s="329"/>
      <c r="MX75" s="329"/>
      <c r="MY75" s="329"/>
      <c r="MZ75" s="329"/>
      <c r="NA75" s="329"/>
      <c r="NB75" s="329"/>
      <c r="NC75" s="329"/>
      <c r="ND75" s="329"/>
      <c r="NE75" s="329"/>
      <c r="NF75" s="329"/>
      <c r="NG75" s="329"/>
      <c r="NH75" s="329"/>
      <c r="NI75" s="329"/>
      <c r="NJ75" s="329"/>
      <c r="NK75" s="329"/>
      <c r="NL75" s="329"/>
      <c r="NM75" s="329"/>
      <c r="NN75" s="329"/>
      <c r="NO75" s="329"/>
      <c r="NP75" s="329"/>
      <c r="NQ75" s="329"/>
      <c r="NR75" s="329"/>
      <c r="NS75" s="329"/>
      <c r="NT75" s="329"/>
      <c r="NU75" s="329"/>
      <c r="NV75" s="329"/>
      <c r="NW75" s="329"/>
      <c r="NX75" s="329"/>
      <c r="NY75" s="329"/>
      <c r="NZ75" s="329"/>
      <c r="OA75" s="329"/>
      <c r="OB75" s="329"/>
      <c r="OC75" s="329"/>
      <c r="OD75" s="329"/>
      <c r="OE75" s="329"/>
      <c r="OF75" s="329"/>
      <c r="OG75" s="329"/>
      <c r="OH75" s="329"/>
      <c r="OI75" s="329"/>
      <c r="OJ75" s="329"/>
      <c r="OK75" s="329"/>
      <c r="OL75" s="329"/>
    </row>
    <row r="76" spans="1:402" s="328" customFormat="1" ht="17.25" hidden="1" customHeight="1">
      <c r="A76" s="322"/>
      <c r="B76" s="303">
        <v>2011.6967032967</v>
      </c>
      <c r="C76" s="473">
        <v>1463921.0899999999</v>
      </c>
      <c r="D76" s="473">
        <v>217263.71</v>
      </c>
      <c r="E76" s="484" t="s">
        <v>213</v>
      </c>
      <c r="F76" s="473">
        <v>4967.04</v>
      </c>
      <c r="G76" s="473">
        <v>552.19000000000005</v>
      </c>
      <c r="H76" s="473">
        <v>73815.66</v>
      </c>
      <c r="I76" s="474">
        <v>1760519.69</v>
      </c>
      <c r="J76" s="940"/>
      <c r="K76" s="940"/>
      <c r="BQ76" s="329"/>
      <c r="BR76" s="329"/>
      <c r="BS76" s="329"/>
      <c r="BT76" s="329"/>
      <c r="BU76" s="329"/>
      <c r="BV76" s="329"/>
      <c r="BW76" s="329"/>
      <c r="BX76" s="329"/>
      <c r="BY76" s="329"/>
      <c r="BZ76" s="329"/>
      <c r="CA76" s="329"/>
      <c r="CB76" s="329"/>
      <c r="CC76" s="329"/>
      <c r="CD76" s="329"/>
      <c r="CE76" s="329"/>
      <c r="CF76" s="329"/>
      <c r="CG76" s="329"/>
      <c r="CH76" s="329"/>
      <c r="CI76" s="329"/>
      <c r="CJ76" s="329"/>
      <c r="CK76" s="329"/>
      <c r="CL76" s="329"/>
      <c r="CM76" s="329"/>
      <c r="CN76" s="329"/>
      <c r="CO76" s="329"/>
      <c r="CP76" s="329"/>
      <c r="CQ76" s="329"/>
      <c r="CR76" s="329"/>
      <c r="CS76" s="329"/>
      <c r="CT76" s="329"/>
      <c r="CU76" s="329"/>
      <c r="CV76" s="329"/>
      <c r="CW76" s="329"/>
      <c r="CX76" s="329"/>
      <c r="CY76" s="329"/>
      <c r="CZ76" s="329"/>
      <c r="DA76" s="329"/>
      <c r="DB76" s="329"/>
      <c r="DC76" s="329"/>
      <c r="DD76" s="329"/>
      <c r="DE76" s="329"/>
      <c r="DF76" s="329"/>
      <c r="DG76" s="329"/>
      <c r="DH76" s="329"/>
      <c r="DI76" s="329"/>
      <c r="DJ76" s="329"/>
      <c r="DK76" s="329"/>
      <c r="DL76" s="329"/>
      <c r="DM76" s="329"/>
      <c r="DN76" s="329"/>
      <c r="DO76" s="329"/>
      <c r="DP76" s="329"/>
      <c r="DQ76" s="329"/>
      <c r="DR76" s="329"/>
      <c r="DS76" s="329"/>
      <c r="DT76" s="329"/>
      <c r="DU76" s="329"/>
      <c r="DV76" s="329"/>
      <c r="DW76" s="329"/>
      <c r="DX76" s="329"/>
      <c r="DY76" s="329"/>
      <c r="DZ76" s="329"/>
      <c r="EA76" s="329"/>
      <c r="EB76" s="329"/>
      <c r="EC76" s="329"/>
      <c r="ED76" s="329"/>
      <c r="EE76" s="329"/>
      <c r="EF76" s="329"/>
      <c r="EG76" s="329"/>
      <c r="EH76" s="329"/>
      <c r="EI76" s="329"/>
      <c r="EJ76" s="329"/>
      <c r="EK76" s="329"/>
      <c r="EL76" s="329"/>
      <c r="EM76" s="329"/>
      <c r="EN76" s="329"/>
      <c r="EO76" s="329"/>
      <c r="EP76" s="329"/>
      <c r="EQ76" s="329"/>
      <c r="ER76" s="329"/>
      <c r="ES76" s="329"/>
      <c r="ET76" s="329"/>
      <c r="EU76" s="329"/>
      <c r="EV76" s="329"/>
      <c r="EW76" s="329"/>
      <c r="EX76" s="329"/>
      <c r="EY76" s="329"/>
      <c r="EZ76" s="329"/>
      <c r="FA76" s="329"/>
      <c r="FB76" s="329"/>
      <c r="FC76" s="329"/>
      <c r="FD76" s="329"/>
      <c r="FE76" s="329"/>
      <c r="FF76" s="329"/>
      <c r="FG76" s="329"/>
      <c r="FH76" s="329"/>
      <c r="FI76" s="329"/>
      <c r="FJ76" s="329"/>
      <c r="FK76" s="329"/>
      <c r="FL76" s="329"/>
      <c r="FM76" s="329"/>
      <c r="FN76" s="329"/>
      <c r="FO76" s="329"/>
      <c r="FP76" s="329"/>
      <c r="FQ76" s="329"/>
      <c r="FR76" s="329"/>
      <c r="FS76" s="329"/>
      <c r="FT76" s="329"/>
      <c r="FU76" s="329"/>
      <c r="FV76" s="329"/>
      <c r="FW76" s="329"/>
      <c r="FX76" s="329"/>
      <c r="FY76" s="329"/>
      <c r="FZ76" s="329"/>
      <c r="GA76" s="329"/>
      <c r="GB76" s="329"/>
      <c r="GC76" s="329"/>
      <c r="GD76" s="329"/>
      <c r="GE76" s="329"/>
      <c r="GF76" s="329"/>
      <c r="GG76" s="329"/>
      <c r="GH76" s="329"/>
      <c r="GI76" s="329"/>
      <c r="GJ76" s="329"/>
      <c r="GK76" s="329"/>
      <c r="GL76" s="329"/>
      <c r="GM76" s="329"/>
      <c r="GN76" s="329"/>
      <c r="GO76" s="329"/>
      <c r="GP76" s="329"/>
      <c r="GQ76" s="329"/>
      <c r="GR76" s="329"/>
      <c r="GS76" s="329"/>
      <c r="GT76" s="329"/>
      <c r="GU76" s="329"/>
      <c r="GV76" s="329"/>
      <c r="GW76" s="329"/>
      <c r="GX76" s="329"/>
      <c r="GY76" s="329"/>
      <c r="GZ76" s="329"/>
      <c r="HA76" s="329"/>
      <c r="HB76" s="329"/>
      <c r="HC76" s="329"/>
      <c r="HD76" s="329"/>
      <c r="HE76" s="329"/>
      <c r="HF76" s="329"/>
      <c r="HG76" s="329"/>
      <c r="HH76" s="329"/>
      <c r="HI76" s="329"/>
      <c r="HJ76" s="329"/>
      <c r="HK76" s="329"/>
      <c r="HL76" s="329"/>
      <c r="HM76" s="329"/>
      <c r="HN76" s="329"/>
      <c r="HO76" s="329"/>
      <c r="HP76" s="329"/>
      <c r="HQ76" s="329"/>
      <c r="HR76" s="329"/>
      <c r="HS76" s="329"/>
      <c r="HT76" s="329"/>
      <c r="HU76" s="329"/>
      <c r="HV76" s="329"/>
      <c r="HW76" s="329"/>
      <c r="HX76" s="329"/>
      <c r="HY76" s="329"/>
      <c r="HZ76" s="329"/>
      <c r="IA76" s="329"/>
      <c r="IB76" s="329"/>
      <c r="IC76" s="329"/>
      <c r="ID76" s="329"/>
      <c r="IE76" s="329"/>
      <c r="IF76" s="329"/>
      <c r="IG76" s="329"/>
      <c r="IH76" s="329"/>
      <c r="II76" s="329"/>
      <c r="IJ76" s="329"/>
      <c r="IK76" s="329"/>
      <c r="IL76" s="329"/>
      <c r="IM76" s="329"/>
      <c r="IN76" s="329"/>
      <c r="IO76" s="329"/>
      <c r="IP76" s="329"/>
      <c r="IQ76" s="329"/>
      <c r="IR76" s="329"/>
      <c r="IS76" s="329"/>
      <c r="IT76" s="329"/>
      <c r="IU76" s="329"/>
      <c r="IV76" s="329"/>
      <c r="IW76" s="329"/>
      <c r="IX76" s="329"/>
      <c r="IY76" s="329"/>
      <c r="IZ76" s="329"/>
      <c r="JA76" s="329"/>
      <c r="JB76" s="329"/>
      <c r="JC76" s="329"/>
      <c r="JD76" s="329"/>
      <c r="JE76" s="329"/>
      <c r="JF76" s="329"/>
      <c r="JG76" s="329"/>
      <c r="JH76" s="329"/>
      <c r="JI76" s="329"/>
      <c r="JJ76" s="329"/>
      <c r="JK76" s="329"/>
      <c r="JL76" s="329"/>
      <c r="JM76" s="329"/>
      <c r="JN76" s="329"/>
      <c r="JO76" s="329"/>
      <c r="JP76" s="329"/>
      <c r="JQ76" s="329"/>
      <c r="JR76" s="329"/>
      <c r="JS76" s="329"/>
      <c r="JT76" s="329"/>
      <c r="JU76" s="329"/>
      <c r="JV76" s="329"/>
      <c r="JW76" s="329"/>
      <c r="JX76" s="329"/>
      <c r="JY76" s="329"/>
      <c r="JZ76" s="329"/>
      <c r="KA76" s="329"/>
      <c r="KB76" s="329"/>
      <c r="KC76" s="329"/>
      <c r="KD76" s="329"/>
      <c r="KE76" s="329"/>
      <c r="KF76" s="329"/>
      <c r="KG76" s="329"/>
      <c r="KH76" s="329"/>
      <c r="KI76" s="329"/>
      <c r="KJ76" s="329"/>
      <c r="KK76" s="329"/>
      <c r="KL76" s="329"/>
      <c r="KM76" s="329"/>
      <c r="KN76" s="329"/>
      <c r="KO76" s="329"/>
      <c r="KP76" s="329"/>
      <c r="KQ76" s="329"/>
      <c r="KR76" s="329"/>
      <c r="KS76" s="329"/>
      <c r="KT76" s="329"/>
      <c r="KU76" s="329"/>
      <c r="KV76" s="329"/>
      <c r="KW76" s="329"/>
      <c r="KX76" s="329"/>
      <c r="KY76" s="329"/>
      <c r="KZ76" s="329"/>
      <c r="LA76" s="329"/>
      <c r="LB76" s="329"/>
      <c r="LC76" s="329"/>
      <c r="LD76" s="329"/>
      <c r="LE76" s="329"/>
      <c r="LF76" s="329"/>
      <c r="LG76" s="329"/>
      <c r="LH76" s="329"/>
      <c r="LI76" s="329"/>
      <c r="LJ76" s="329"/>
      <c r="LK76" s="329"/>
      <c r="LL76" s="329"/>
      <c r="LM76" s="329"/>
      <c r="LN76" s="329"/>
      <c r="LO76" s="329"/>
      <c r="LP76" s="329"/>
      <c r="LQ76" s="329"/>
      <c r="LR76" s="329"/>
      <c r="LS76" s="329"/>
      <c r="LT76" s="329"/>
      <c r="LU76" s="329"/>
      <c r="LV76" s="329"/>
      <c r="LW76" s="329"/>
      <c r="LX76" s="329"/>
      <c r="LY76" s="329"/>
      <c r="LZ76" s="329"/>
      <c r="MA76" s="329"/>
      <c r="MB76" s="329"/>
      <c r="MC76" s="329"/>
      <c r="MD76" s="329"/>
      <c r="ME76" s="329"/>
      <c r="MF76" s="329"/>
      <c r="MG76" s="329"/>
      <c r="MH76" s="329"/>
      <c r="MI76" s="329"/>
      <c r="MJ76" s="329"/>
      <c r="MK76" s="329"/>
      <c r="ML76" s="329"/>
      <c r="MM76" s="329"/>
      <c r="MN76" s="329"/>
      <c r="MO76" s="329"/>
      <c r="MP76" s="329"/>
      <c r="MQ76" s="329"/>
      <c r="MR76" s="329"/>
      <c r="MS76" s="329"/>
      <c r="MT76" s="329"/>
      <c r="MU76" s="329"/>
      <c r="MV76" s="329"/>
      <c r="MW76" s="329"/>
      <c r="MX76" s="329"/>
      <c r="MY76" s="329"/>
      <c r="MZ76" s="329"/>
      <c r="NA76" s="329"/>
      <c r="NB76" s="329"/>
      <c r="NC76" s="329"/>
      <c r="ND76" s="329"/>
      <c r="NE76" s="329"/>
      <c r="NF76" s="329"/>
      <c r="NG76" s="329"/>
      <c r="NH76" s="329"/>
      <c r="NI76" s="329"/>
      <c r="NJ76" s="329"/>
      <c r="NK76" s="329"/>
      <c r="NL76" s="329"/>
      <c r="NM76" s="329"/>
      <c r="NN76" s="329"/>
      <c r="NO76" s="329"/>
      <c r="NP76" s="329"/>
      <c r="NQ76" s="329"/>
      <c r="NR76" s="329"/>
      <c r="NS76" s="329"/>
      <c r="NT76" s="329"/>
      <c r="NU76" s="329"/>
      <c r="NV76" s="329"/>
      <c r="NW76" s="329"/>
      <c r="NX76" s="329"/>
      <c r="NY76" s="329"/>
      <c r="NZ76" s="329"/>
      <c r="OA76" s="329"/>
      <c r="OB76" s="329"/>
      <c r="OC76" s="329"/>
      <c r="OD76" s="329"/>
      <c r="OE76" s="329"/>
      <c r="OF76" s="329"/>
      <c r="OG76" s="329"/>
      <c r="OH76" s="329"/>
      <c r="OI76" s="329"/>
      <c r="OJ76" s="329"/>
      <c r="OK76" s="329"/>
      <c r="OL76" s="329"/>
    </row>
    <row r="77" spans="1:402" s="328" customFormat="1" ht="17.25" customHeight="1">
      <c r="A77" s="322"/>
      <c r="B77" s="303">
        <v>2011.7494505494501</v>
      </c>
      <c r="C77" s="473">
        <v>1528708.17</v>
      </c>
      <c r="D77" s="473">
        <v>217835.58000000002</v>
      </c>
      <c r="E77" s="484" t="s">
        <v>213</v>
      </c>
      <c r="F77" s="473">
        <v>5128.13</v>
      </c>
      <c r="G77" s="473">
        <v>518.72</v>
      </c>
      <c r="H77" s="473">
        <v>12741.67</v>
      </c>
      <c r="I77" s="474">
        <v>1764932.27</v>
      </c>
      <c r="J77" s="940"/>
      <c r="K77" s="940"/>
      <c r="BQ77" s="329"/>
      <c r="BR77" s="329"/>
      <c r="BS77" s="329"/>
      <c r="BT77" s="329"/>
      <c r="BU77" s="329"/>
      <c r="BV77" s="329"/>
      <c r="BW77" s="329"/>
      <c r="BX77" s="329"/>
      <c r="BY77" s="329"/>
      <c r="BZ77" s="329"/>
      <c r="CA77" s="329"/>
      <c r="CB77" s="329"/>
      <c r="CC77" s="329"/>
      <c r="CD77" s="329"/>
      <c r="CE77" s="329"/>
      <c r="CF77" s="329"/>
      <c r="CG77" s="329"/>
      <c r="CH77" s="329"/>
      <c r="CI77" s="329"/>
      <c r="CJ77" s="329"/>
      <c r="CK77" s="329"/>
      <c r="CL77" s="329"/>
      <c r="CM77" s="329"/>
      <c r="CN77" s="329"/>
      <c r="CO77" s="329"/>
      <c r="CP77" s="329"/>
      <c r="CQ77" s="329"/>
      <c r="CR77" s="329"/>
      <c r="CS77" s="329"/>
      <c r="CT77" s="329"/>
      <c r="CU77" s="329"/>
      <c r="CV77" s="329"/>
      <c r="CW77" s="329"/>
      <c r="CX77" s="329"/>
      <c r="CY77" s="329"/>
      <c r="CZ77" s="329"/>
      <c r="DA77" s="329"/>
      <c r="DB77" s="329"/>
      <c r="DC77" s="329"/>
      <c r="DD77" s="329"/>
      <c r="DE77" s="329"/>
      <c r="DF77" s="329"/>
      <c r="DG77" s="329"/>
      <c r="DH77" s="329"/>
      <c r="DI77" s="329"/>
      <c r="DJ77" s="329"/>
      <c r="DK77" s="329"/>
      <c r="DL77" s="329"/>
      <c r="DM77" s="329"/>
      <c r="DN77" s="329"/>
      <c r="DO77" s="329"/>
      <c r="DP77" s="329"/>
      <c r="DQ77" s="329"/>
      <c r="DR77" s="329"/>
      <c r="DS77" s="329"/>
      <c r="DT77" s="329"/>
      <c r="DU77" s="329"/>
      <c r="DV77" s="329"/>
      <c r="DW77" s="329"/>
      <c r="DX77" s="329"/>
      <c r="DY77" s="329"/>
      <c r="DZ77" s="329"/>
      <c r="EA77" s="329"/>
      <c r="EB77" s="329"/>
      <c r="EC77" s="329"/>
      <c r="ED77" s="329"/>
      <c r="EE77" s="329"/>
      <c r="EF77" s="329"/>
      <c r="EG77" s="329"/>
      <c r="EH77" s="329"/>
      <c r="EI77" s="329"/>
      <c r="EJ77" s="329"/>
      <c r="EK77" s="329"/>
      <c r="EL77" s="329"/>
      <c r="EM77" s="329"/>
      <c r="EN77" s="329"/>
      <c r="EO77" s="329"/>
      <c r="EP77" s="329"/>
      <c r="EQ77" s="329"/>
      <c r="ER77" s="329"/>
      <c r="ES77" s="329"/>
      <c r="ET77" s="329"/>
      <c r="EU77" s="329"/>
      <c r="EV77" s="329"/>
      <c r="EW77" s="329"/>
      <c r="EX77" s="329"/>
      <c r="EY77" s="329"/>
      <c r="EZ77" s="329"/>
      <c r="FA77" s="329"/>
      <c r="FB77" s="329"/>
      <c r="FC77" s="329"/>
      <c r="FD77" s="329"/>
      <c r="FE77" s="329"/>
      <c r="FF77" s="329"/>
      <c r="FG77" s="329"/>
      <c r="FH77" s="329"/>
      <c r="FI77" s="329"/>
      <c r="FJ77" s="329"/>
      <c r="FK77" s="329"/>
      <c r="FL77" s="329"/>
      <c r="FM77" s="329"/>
      <c r="FN77" s="329"/>
      <c r="FO77" s="329"/>
      <c r="FP77" s="329"/>
      <c r="FQ77" s="329"/>
      <c r="FR77" s="329"/>
      <c r="FS77" s="329"/>
      <c r="FT77" s="329"/>
      <c r="FU77" s="329"/>
      <c r="FV77" s="329"/>
      <c r="FW77" s="329"/>
      <c r="FX77" s="329"/>
      <c r="FY77" s="329"/>
      <c r="FZ77" s="329"/>
      <c r="GA77" s="329"/>
      <c r="GB77" s="329"/>
      <c r="GC77" s="329"/>
      <c r="GD77" s="329"/>
      <c r="GE77" s="329"/>
      <c r="GF77" s="329"/>
      <c r="GG77" s="329"/>
      <c r="GH77" s="329"/>
      <c r="GI77" s="329"/>
      <c r="GJ77" s="329"/>
      <c r="GK77" s="329"/>
      <c r="GL77" s="329"/>
      <c r="GM77" s="329"/>
      <c r="GN77" s="329"/>
      <c r="GO77" s="329"/>
      <c r="GP77" s="329"/>
      <c r="GQ77" s="329"/>
      <c r="GR77" s="329"/>
      <c r="GS77" s="329"/>
      <c r="GT77" s="329"/>
      <c r="GU77" s="329"/>
      <c r="GV77" s="329"/>
      <c r="GW77" s="329"/>
      <c r="GX77" s="329"/>
      <c r="GY77" s="329"/>
      <c r="GZ77" s="329"/>
      <c r="HA77" s="329"/>
      <c r="HB77" s="329"/>
      <c r="HC77" s="329"/>
      <c r="HD77" s="329"/>
      <c r="HE77" s="329"/>
      <c r="HF77" s="329"/>
      <c r="HG77" s="329"/>
      <c r="HH77" s="329"/>
      <c r="HI77" s="329"/>
      <c r="HJ77" s="329"/>
      <c r="HK77" s="329"/>
      <c r="HL77" s="329"/>
      <c r="HM77" s="329"/>
      <c r="HN77" s="329"/>
      <c r="HO77" s="329"/>
      <c r="HP77" s="329"/>
      <c r="HQ77" s="329"/>
      <c r="HR77" s="329"/>
      <c r="HS77" s="329"/>
      <c r="HT77" s="329"/>
      <c r="HU77" s="329"/>
      <c r="HV77" s="329"/>
      <c r="HW77" s="329"/>
      <c r="HX77" s="329"/>
      <c r="HY77" s="329"/>
      <c r="HZ77" s="329"/>
      <c r="IA77" s="329"/>
      <c r="IB77" s="329"/>
      <c r="IC77" s="329"/>
      <c r="ID77" s="329"/>
      <c r="IE77" s="329"/>
      <c r="IF77" s="329"/>
      <c r="IG77" s="329"/>
      <c r="IH77" s="329"/>
      <c r="II77" s="329"/>
      <c r="IJ77" s="329"/>
      <c r="IK77" s="329"/>
      <c r="IL77" s="329"/>
      <c r="IM77" s="329"/>
      <c r="IN77" s="329"/>
      <c r="IO77" s="329"/>
      <c r="IP77" s="329"/>
      <c r="IQ77" s="329"/>
      <c r="IR77" s="329"/>
      <c r="IS77" s="329"/>
      <c r="IT77" s="329"/>
      <c r="IU77" s="329"/>
      <c r="IV77" s="329"/>
      <c r="IW77" s="329"/>
      <c r="IX77" s="329"/>
      <c r="IY77" s="329"/>
      <c r="IZ77" s="329"/>
      <c r="JA77" s="329"/>
      <c r="JB77" s="329"/>
      <c r="JC77" s="329"/>
      <c r="JD77" s="329"/>
      <c r="JE77" s="329"/>
      <c r="JF77" s="329"/>
      <c r="JG77" s="329"/>
      <c r="JH77" s="329"/>
      <c r="JI77" s="329"/>
      <c r="JJ77" s="329"/>
      <c r="JK77" s="329"/>
      <c r="JL77" s="329"/>
      <c r="JM77" s="329"/>
      <c r="JN77" s="329"/>
      <c r="JO77" s="329"/>
      <c r="JP77" s="329"/>
      <c r="JQ77" s="329"/>
      <c r="JR77" s="329"/>
      <c r="JS77" s="329"/>
      <c r="JT77" s="329"/>
      <c r="JU77" s="329"/>
      <c r="JV77" s="329"/>
      <c r="JW77" s="329"/>
      <c r="JX77" s="329"/>
      <c r="JY77" s="329"/>
      <c r="JZ77" s="329"/>
      <c r="KA77" s="329"/>
      <c r="KB77" s="329"/>
      <c r="KC77" s="329"/>
      <c r="KD77" s="329"/>
      <c r="KE77" s="329"/>
      <c r="KF77" s="329"/>
      <c r="KG77" s="329"/>
      <c r="KH77" s="329"/>
      <c r="KI77" s="329"/>
      <c r="KJ77" s="329"/>
      <c r="KK77" s="329"/>
      <c r="KL77" s="329"/>
      <c r="KM77" s="329"/>
      <c r="KN77" s="329"/>
      <c r="KO77" s="329"/>
      <c r="KP77" s="329"/>
      <c r="KQ77" s="329"/>
      <c r="KR77" s="329"/>
      <c r="KS77" s="329"/>
      <c r="KT77" s="329"/>
      <c r="KU77" s="329"/>
      <c r="KV77" s="329"/>
      <c r="KW77" s="329"/>
      <c r="KX77" s="329"/>
      <c r="KY77" s="329"/>
      <c r="KZ77" s="329"/>
      <c r="LA77" s="329"/>
      <c r="LB77" s="329"/>
      <c r="LC77" s="329"/>
      <c r="LD77" s="329"/>
      <c r="LE77" s="329"/>
      <c r="LF77" s="329"/>
      <c r="LG77" s="329"/>
      <c r="LH77" s="329"/>
      <c r="LI77" s="329"/>
      <c r="LJ77" s="329"/>
      <c r="LK77" s="329"/>
      <c r="LL77" s="329"/>
      <c r="LM77" s="329"/>
      <c r="LN77" s="329"/>
      <c r="LO77" s="329"/>
      <c r="LP77" s="329"/>
      <c r="LQ77" s="329"/>
      <c r="LR77" s="329"/>
      <c r="LS77" s="329"/>
      <c r="LT77" s="329"/>
      <c r="LU77" s="329"/>
      <c r="LV77" s="329"/>
      <c r="LW77" s="329"/>
      <c r="LX77" s="329"/>
      <c r="LY77" s="329"/>
      <c r="LZ77" s="329"/>
      <c r="MA77" s="329"/>
      <c r="MB77" s="329"/>
      <c r="MC77" s="329"/>
      <c r="MD77" s="329"/>
      <c r="ME77" s="329"/>
      <c r="MF77" s="329"/>
      <c r="MG77" s="329"/>
      <c r="MH77" s="329"/>
      <c r="MI77" s="329"/>
      <c r="MJ77" s="329"/>
      <c r="MK77" s="329"/>
      <c r="ML77" s="329"/>
      <c r="MM77" s="329"/>
      <c r="MN77" s="329"/>
      <c r="MO77" s="329"/>
      <c r="MP77" s="329"/>
      <c r="MQ77" s="329"/>
      <c r="MR77" s="329"/>
      <c r="MS77" s="329"/>
      <c r="MT77" s="329"/>
      <c r="MU77" s="329"/>
      <c r="MV77" s="329"/>
      <c r="MW77" s="329"/>
      <c r="MX77" s="329"/>
      <c r="MY77" s="329"/>
      <c r="MZ77" s="329"/>
      <c r="NA77" s="329"/>
      <c r="NB77" s="329"/>
      <c r="NC77" s="329"/>
      <c r="ND77" s="329"/>
      <c r="NE77" s="329"/>
      <c r="NF77" s="329"/>
      <c r="NG77" s="329"/>
      <c r="NH77" s="329"/>
      <c r="NI77" s="329"/>
      <c r="NJ77" s="329"/>
      <c r="NK77" s="329"/>
      <c r="NL77" s="329"/>
      <c r="NM77" s="329"/>
      <c r="NN77" s="329"/>
      <c r="NO77" s="329"/>
      <c r="NP77" s="329"/>
      <c r="NQ77" s="329"/>
      <c r="NR77" s="329"/>
      <c r="NS77" s="329"/>
      <c r="NT77" s="329"/>
      <c r="NU77" s="329"/>
      <c r="NV77" s="329"/>
      <c r="NW77" s="329"/>
      <c r="NX77" s="329"/>
      <c r="NY77" s="329"/>
      <c r="NZ77" s="329"/>
      <c r="OA77" s="329"/>
      <c r="OB77" s="329"/>
      <c r="OC77" s="329"/>
      <c r="OD77" s="329"/>
      <c r="OE77" s="329"/>
      <c r="OF77" s="329"/>
      <c r="OG77" s="329"/>
      <c r="OH77" s="329"/>
      <c r="OI77" s="329"/>
      <c r="OJ77" s="329"/>
      <c r="OK77" s="329"/>
      <c r="OL77" s="329"/>
    </row>
    <row r="78" spans="1:402" s="328" customFormat="1" ht="17.25" hidden="1" customHeight="1">
      <c r="A78" s="322"/>
      <c r="B78" s="303">
        <v>2011.8021978022</v>
      </c>
      <c r="C78" s="473">
        <v>1524313</v>
      </c>
      <c r="D78" s="473">
        <v>216878</v>
      </c>
      <c r="E78" s="484" t="s">
        <v>213</v>
      </c>
      <c r="F78" s="473">
        <v>5119</v>
      </c>
      <c r="G78" s="473">
        <v>517</v>
      </c>
      <c r="H78" s="473">
        <v>1589</v>
      </c>
      <c r="I78" s="474">
        <v>1748415</v>
      </c>
      <c r="J78" s="940"/>
      <c r="K78" s="940"/>
      <c r="BQ78" s="329"/>
      <c r="BR78" s="329"/>
      <c r="BS78" s="329"/>
      <c r="BT78" s="329"/>
      <c r="BU78" s="329"/>
      <c r="BV78" s="329"/>
      <c r="BW78" s="329"/>
      <c r="BX78" s="329"/>
      <c r="BY78" s="329"/>
      <c r="BZ78" s="329"/>
      <c r="CA78" s="329"/>
      <c r="CB78" s="329"/>
      <c r="CC78" s="329"/>
      <c r="CD78" s="329"/>
      <c r="CE78" s="329"/>
      <c r="CF78" s="329"/>
      <c r="CG78" s="329"/>
      <c r="CH78" s="329"/>
      <c r="CI78" s="329"/>
      <c r="CJ78" s="329"/>
      <c r="CK78" s="329"/>
      <c r="CL78" s="329"/>
      <c r="CM78" s="329"/>
      <c r="CN78" s="329"/>
      <c r="CO78" s="329"/>
      <c r="CP78" s="329"/>
      <c r="CQ78" s="329"/>
      <c r="CR78" s="329"/>
      <c r="CS78" s="329"/>
      <c r="CT78" s="329"/>
      <c r="CU78" s="329"/>
      <c r="CV78" s="329"/>
      <c r="CW78" s="329"/>
      <c r="CX78" s="329"/>
      <c r="CY78" s="329"/>
      <c r="CZ78" s="329"/>
      <c r="DA78" s="329"/>
      <c r="DB78" s="329"/>
      <c r="DC78" s="329"/>
      <c r="DD78" s="329"/>
      <c r="DE78" s="329"/>
      <c r="DF78" s="329"/>
      <c r="DG78" s="329"/>
      <c r="DH78" s="329"/>
      <c r="DI78" s="329"/>
      <c r="DJ78" s="329"/>
      <c r="DK78" s="329"/>
      <c r="DL78" s="329"/>
      <c r="DM78" s="329"/>
      <c r="DN78" s="329"/>
      <c r="DO78" s="329"/>
      <c r="DP78" s="329"/>
      <c r="DQ78" s="329"/>
      <c r="DR78" s="329"/>
      <c r="DS78" s="329"/>
      <c r="DT78" s="329"/>
      <c r="DU78" s="329"/>
      <c r="DV78" s="329"/>
      <c r="DW78" s="329"/>
      <c r="DX78" s="329"/>
      <c r="DY78" s="329"/>
      <c r="DZ78" s="329"/>
      <c r="EA78" s="329"/>
      <c r="EB78" s="329"/>
      <c r="EC78" s="329"/>
      <c r="ED78" s="329"/>
      <c r="EE78" s="329"/>
      <c r="EF78" s="329"/>
      <c r="EG78" s="329"/>
      <c r="EH78" s="329"/>
      <c r="EI78" s="329"/>
      <c r="EJ78" s="329"/>
      <c r="EK78" s="329"/>
      <c r="EL78" s="329"/>
      <c r="EM78" s="329"/>
      <c r="EN78" s="329"/>
      <c r="EO78" s="329"/>
      <c r="EP78" s="329"/>
      <c r="EQ78" s="329"/>
      <c r="ER78" s="329"/>
      <c r="ES78" s="329"/>
      <c r="ET78" s="329"/>
      <c r="EU78" s="329"/>
      <c r="EV78" s="329"/>
      <c r="EW78" s="329"/>
      <c r="EX78" s="329"/>
      <c r="EY78" s="329"/>
      <c r="EZ78" s="329"/>
      <c r="FA78" s="329"/>
      <c r="FB78" s="329"/>
      <c r="FC78" s="329"/>
      <c r="FD78" s="329"/>
      <c r="FE78" s="329"/>
      <c r="FF78" s="329"/>
      <c r="FG78" s="329"/>
      <c r="FH78" s="329"/>
      <c r="FI78" s="329"/>
      <c r="FJ78" s="329"/>
      <c r="FK78" s="329"/>
      <c r="FL78" s="329"/>
      <c r="FM78" s="329"/>
      <c r="FN78" s="329"/>
      <c r="FO78" s="329"/>
      <c r="FP78" s="329"/>
      <c r="FQ78" s="329"/>
      <c r="FR78" s="329"/>
      <c r="FS78" s="329"/>
      <c r="FT78" s="329"/>
      <c r="FU78" s="329"/>
      <c r="FV78" s="329"/>
      <c r="FW78" s="329"/>
      <c r="FX78" s="329"/>
      <c r="FY78" s="329"/>
      <c r="FZ78" s="329"/>
      <c r="GA78" s="329"/>
      <c r="GB78" s="329"/>
      <c r="GC78" s="329"/>
      <c r="GD78" s="329"/>
      <c r="GE78" s="329"/>
      <c r="GF78" s="329"/>
      <c r="GG78" s="329"/>
      <c r="GH78" s="329"/>
      <c r="GI78" s="329"/>
      <c r="GJ78" s="329"/>
      <c r="GK78" s="329"/>
      <c r="GL78" s="329"/>
      <c r="GM78" s="329"/>
      <c r="GN78" s="329"/>
      <c r="GO78" s="329"/>
      <c r="GP78" s="329"/>
      <c r="GQ78" s="329"/>
      <c r="GR78" s="329"/>
      <c r="GS78" s="329"/>
      <c r="GT78" s="329"/>
      <c r="GU78" s="329"/>
      <c r="GV78" s="329"/>
      <c r="GW78" s="329"/>
      <c r="GX78" s="329"/>
      <c r="GY78" s="329"/>
      <c r="GZ78" s="329"/>
      <c r="HA78" s="329"/>
      <c r="HB78" s="329"/>
      <c r="HC78" s="329"/>
      <c r="HD78" s="329"/>
      <c r="HE78" s="329"/>
      <c r="HF78" s="329"/>
      <c r="HG78" s="329"/>
      <c r="HH78" s="329"/>
      <c r="HI78" s="329"/>
      <c r="HJ78" s="329"/>
      <c r="HK78" s="329"/>
      <c r="HL78" s="329"/>
      <c r="HM78" s="329"/>
      <c r="HN78" s="329"/>
      <c r="HO78" s="329"/>
      <c r="HP78" s="329"/>
      <c r="HQ78" s="329"/>
      <c r="HR78" s="329"/>
      <c r="HS78" s="329"/>
      <c r="HT78" s="329"/>
      <c r="HU78" s="329"/>
      <c r="HV78" s="329"/>
      <c r="HW78" s="329"/>
      <c r="HX78" s="329"/>
      <c r="HY78" s="329"/>
      <c r="HZ78" s="329"/>
      <c r="IA78" s="329"/>
      <c r="IB78" s="329"/>
      <c r="IC78" s="329"/>
      <c r="ID78" s="329"/>
      <c r="IE78" s="329"/>
      <c r="IF78" s="329"/>
      <c r="IG78" s="329"/>
      <c r="IH78" s="329"/>
      <c r="II78" s="329"/>
      <c r="IJ78" s="329"/>
      <c r="IK78" s="329"/>
      <c r="IL78" s="329"/>
      <c r="IM78" s="329"/>
      <c r="IN78" s="329"/>
      <c r="IO78" s="329"/>
      <c r="IP78" s="329"/>
      <c r="IQ78" s="329"/>
      <c r="IR78" s="329"/>
      <c r="IS78" s="329"/>
      <c r="IT78" s="329"/>
      <c r="IU78" s="329"/>
      <c r="IV78" s="329"/>
      <c r="IW78" s="329"/>
      <c r="IX78" s="329"/>
      <c r="IY78" s="329"/>
      <c r="IZ78" s="329"/>
      <c r="JA78" s="329"/>
      <c r="JB78" s="329"/>
      <c r="JC78" s="329"/>
      <c r="JD78" s="329"/>
      <c r="JE78" s="329"/>
      <c r="JF78" s="329"/>
      <c r="JG78" s="329"/>
      <c r="JH78" s="329"/>
      <c r="JI78" s="329"/>
      <c r="JJ78" s="329"/>
      <c r="JK78" s="329"/>
      <c r="JL78" s="329"/>
      <c r="JM78" s="329"/>
      <c r="JN78" s="329"/>
      <c r="JO78" s="329"/>
      <c r="JP78" s="329"/>
      <c r="JQ78" s="329"/>
      <c r="JR78" s="329"/>
      <c r="JS78" s="329"/>
      <c r="JT78" s="329"/>
      <c r="JU78" s="329"/>
      <c r="JV78" s="329"/>
      <c r="JW78" s="329"/>
      <c r="JX78" s="329"/>
      <c r="JY78" s="329"/>
      <c r="JZ78" s="329"/>
      <c r="KA78" s="329"/>
      <c r="KB78" s="329"/>
      <c r="KC78" s="329"/>
      <c r="KD78" s="329"/>
      <c r="KE78" s="329"/>
      <c r="KF78" s="329"/>
      <c r="KG78" s="329"/>
      <c r="KH78" s="329"/>
      <c r="KI78" s="329"/>
      <c r="KJ78" s="329"/>
      <c r="KK78" s="329"/>
      <c r="KL78" s="329"/>
      <c r="KM78" s="329"/>
      <c r="KN78" s="329"/>
      <c r="KO78" s="329"/>
      <c r="KP78" s="329"/>
      <c r="KQ78" s="329"/>
      <c r="KR78" s="329"/>
      <c r="KS78" s="329"/>
      <c r="KT78" s="329"/>
      <c r="KU78" s="329"/>
      <c r="KV78" s="329"/>
      <c r="KW78" s="329"/>
      <c r="KX78" s="329"/>
      <c r="KY78" s="329"/>
      <c r="KZ78" s="329"/>
      <c r="LA78" s="329"/>
      <c r="LB78" s="329"/>
      <c r="LC78" s="329"/>
      <c r="LD78" s="329"/>
      <c r="LE78" s="329"/>
      <c r="LF78" s="329"/>
      <c r="LG78" s="329"/>
      <c r="LH78" s="329"/>
      <c r="LI78" s="329"/>
      <c r="LJ78" s="329"/>
      <c r="LK78" s="329"/>
      <c r="LL78" s="329"/>
      <c r="LM78" s="329"/>
      <c r="LN78" s="329"/>
      <c r="LO78" s="329"/>
      <c r="LP78" s="329"/>
      <c r="LQ78" s="329"/>
      <c r="LR78" s="329"/>
      <c r="LS78" s="329"/>
      <c r="LT78" s="329"/>
      <c r="LU78" s="329"/>
      <c r="LV78" s="329"/>
      <c r="LW78" s="329"/>
      <c r="LX78" s="329"/>
      <c r="LY78" s="329"/>
      <c r="LZ78" s="329"/>
      <c r="MA78" s="329"/>
      <c r="MB78" s="329"/>
      <c r="MC78" s="329"/>
      <c r="MD78" s="329"/>
      <c r="ME78" s="329"/>
      <c r="MF78" s="329"/>
      <c r="MG78" s="329"/>
      <c r="MH78" s="329"/>
      <c r="MI78" s="329"/>
      <c r="MJ78" s="329"/>
      <c r="MK78" s="329"/>
      <c r="ML78" s="329"/>
      <c r="MM78" s="329"/>
      <c r="MN78" s="329"/>
      <c r="MO78" s="329"/>
      <c r="MP78" s="329"/>
      <c r="MQ78" s="329"/>
      <c r="MR78" s="329"/>
      <c r="MS78" s="329"/>
      <c r="MT78" s="329"/>
      <c r="MU78" s="329"/>
      <c r="MV78" s="329"/>
      <c r="MW78" s="329"/>
      <c r="MX78" s="329"/>
      <c r="MY78" s="329"/>
      <c r="MZ78" s="329"/>
      <c r="NA78" s="329"/>
      <c r="NB78" s="329"/>
      <c r="NC78" s="329"/>
      <c r="ND78" s="329"/>
      <c r="NE78" s="329"/>
      <c r="NF78" s="329"/>
      <c r="NG78" s="329"/>
      <c r="NH78" s="329"/>
      <c r="NI78" s="329"/>
      <c r="NJ78" s="329"/>
      <c r="NK78" s="329"/>
      <c r="NL78" s="329"/>
      <c r="NM78" s="329"/>
      <c r="NN78" s="329"/>
      <c r="NO78" s="329"/>
      <c r="NP78" s="329"/>
      <c r="NQ78" s="329"/>
      <c r="NR78" s="329"/>
      <c r="NS78" s="329"/>
      <c r="NT78" s="329"/>
      <c r="NU78" s="329"/>
      <c r="NV78" s="329"/>
      <c r="NW78" s="329"/>
      <c r="NX78" s="329"/>
      <c r="NY78" s="329"/>
      <c r="NZ78" s="329"/>
      <c r="OA78" s="329"/>
      <c r="OB78" s="329"/>
      <c r="OC78" s="329"/>
      <c r="OD78" s="329"/>
      <c r="OE78" s="329"/>
      <c r="OF78" s="329"/>
      <c r="OG78" s="329"/>
      <c r="OH78" s="329"/>
      <c r="OI78" s="329"/>
      <c r="OJ78" s="329"/>
      <c r="OK78" s="329"/>
      <c r="OL78" s="329"/>
    </row>
    <row r="79" spans="1:402" s="328" customFormat="1" ht="17.25" hidden="1" customHeight="1">
      <c r="A79" s="322"/>
      <c r="B79" s="303">
        <v>2011.8549450549399</v>
      </c>
      <c r="C79" s="473">
        <v>1504856</v>
      </c>
      <c r="D79" s="473">
        <v>217190.9</v>
      </c>
      <c r="E79" s="484" t="s">
        <v>213</v>
      </c>
      <c r="F79" s="473">
        <v>5040.8</v>
      </c>
      <c r="G79" s="473">
        <v>507.5</v>
      </c>
      <c r="H79" s="473">
        <v>1240.3499999999999</v>
      </c>
      <c r="I79" s="474">
        <v>1728835.55</v>
      </c>
      <c r="J79" s="940"/>
      <c r="K79" s="940"/>
      <c r="BQ79" s="329"/>
      <c r="BR79" s="329"/>
      <c r="BS79" s="329"/>
      <c r="BT79" s="329"/>
      <c r="BU79" s="329"/>
      <c r="BV79" s="329"/>
      <c r="BW79" s="329"/>
      <c r="BX79" s="329"/>
      <c r="BY79" s="329"/>
      <c r="BZ79" s="329"/>
      <c r="CA79" s="329"/>
      <c r="CB79" s="329"/>
      <c r="CC79" s="329"/>
      <c r="CD79" s="329"/>
      <c r="CE79" s="329"/>
      <c r="CF79" s="329"/>
      <c r="CG79" s="329"/>
      <c r="CH79" s="329"/>
      <c r="CI79" s="329"/>
      <c r="CJ79" s="329"/>
      <c r="CK79" s="329"/>
      <c r="CL79" s="329"/>
      <c r="CM79" s="329"/>
      <c r="CN79" s="329"/>
      <c r="CO79" s="329"/>
      <c r="CP79" s="329"/>
      <c r="CQ79" s="329"/>
      <c r="CR79" s="329"/>
      <c r="CS79" s="329"/>
      <c r="CT79" s="329"/>
      <c r="CU79" s="329"/>
      <c r="CV79" s="329"/>
      <c r="CW79" s="329"/>
      <c r="CX79" s="329"/>
      <c r="CY79" s="329"/>
      <c r="CZ79" s="329"/>
      <c r="DA79" s="329"/>
      <c r="DB79" s="329"/>
      <c r="DC79" s="329"/>
      <c r="DD79" s="329"/>
      <c r="DE79" s="329"/>
      <c r="DF79" s="329"/>
      <c r="DG79" s="329"/>
      <c r="DH79" s="329"/>
      <c r="DI79" s="329"/>
      <c r="DJ79" s="329"/>
      <c r="DK79" s="329"/>
      <c r="DL79" s="329"/>
      <c r="DM79" s="329"/>
      <c r="DN79" s="329"/>
      <c r="DO79" s="329"/>
      <c r="DP79" s="329"/>
      <c r="DQ79" s="329"/>
      <c r="DR79" s="329"/>
      <c r="DS79" s="329"/>
      <c r="DT79" s="329"/>
      <c r="DU79" s="329"/>
      <c r="DV79" s="329"/>
      <c r="DW79" s="329"/>
      <c r="DX79" s="329"/>
      <c r="DY79" s="329"/>
      <c r="DZ79" s="329"/>
      <c r="EA79" s="329"/>
      <c r="EB79" s="329"/>
      <c r="EC79" s="329"/>
      <c r="ED79" s="329"/>
      <c r="EE79" s="329"/>
      <c r="EF79" s="329"/>
      <c r="EG79" s="329"/>
      <c r="EH79" s="329"/>
      <c r="EI79" s="329"/>
      <c r="EJ79" s="329"/>
      <c r="EK79" s="329"/>
      <c r="EL79" s="329"/>
      <c r="EM79" s="329"/>
      <c r="EN79" s="329"/>
      <c r="EO79" s="329"/>
      <c r="EP79" s="329"/>
      <c r="EQ79" s="329"/>
      <c r="ER79" s="329"/>
      <c r="ES79" s="329"/>
      <c r="ET79" s="329"/>
      <c r="EU79" s="329"/>
      <c r="EV79" s="329"/>
      <c r="EW79" s="329"/>
      <c r="EX79" s="329"/>
      <c r="EY79" s="329"/>
      <c r="EZ79" s="329"/>
      <c r="FA79" s="329"/>
      <c r="FB79" s="329"/>
      <c r="FC79" s="329"/>
      <c r="FD79" s="329"/>
      <c r="FE79" s="329"/>
      <c r="FF79" s="329"/>
      <c r="FG79" s="329"/>
      <c r="FH79" s="329"/>
      <c r="FI79" s="329"/>
      <c r="FJ79" s="329"/>
      <c r="FK79" s="329"/>
      <c r="FL79" s="329"/>
      <c r="FM79" s="329"/>
      <c r="FN79" s="329"/>
      <c r="FO79" s="329"/>
      <c r="FP79" s="329"/>
      <c r="FQ79" s="329"/>
      <c r="FR79" s="329"/>
      <c r="FS79" s="329"/>
      <c r="FT79" s="329"/>
      <c r="FU79" s="329"/>
      <c r="FV79" s="329"/>
      <c r="FW79" s="329"/>
      <c r="FX79" s="329"/>
      <c r="FY79" s="329"/>
      <c r="FZ79" s="329"/>
      <c r="GA79" s="329"/>
      <c r="GB79" s="329"/>
      <c r="GC79" s="329"/>
      <c r="GD79" s="329"/>
      <c r="GE79" s="329"/>
      <c r="GF79" s="329"/>
      <c r="GG79" s="329"/>
      <c r="GH79" s="329"/>
      <c r="GI79" s="329"/>
      <c r="GJ79" s="329"/>
      <c r="GK79" s="329"/>
      <c r="GL79" s="329"/>
      <c r="GM79" s="329"/>
      <c r="GN79" s="329"/>
      <c r="GO79" s="329"/>
      <c r="GP79" s="329"/>
      <c r="GQ79" s="329"/>
      <c r="GR79" s="329"/>
      <c r="GS79" s="329"/>
      <c r="GT79" s="329"/>
      <c r="GU79" s="329"/>
      <c r="GV79" s="329"/>
      <c r="GW79" s="329"/>
      <c r="GX79" s="329"/>
      <c r="GY79" s="329"/>
      <c r="GZ79" s="329"/>
      <c r="HA79" s="329"/>
      <c r="HB79" s="329"/>
      <c r="HC79" s="329"/>
      <c r="HD79" s="329"/>
      <c r="HE79" s="329"/>
      <c r="HF79" s="329"/>
      <c r="HG79" s="329"/>
      <c r="HH79" s="329"/>
      <c r="HI79" s="329"/>
      <c r="HJ79" s="329"/>
      <c r="HK79" s="329"/>
      <c r="HL79" s="329"/>
      <c r="HM79" s="329"/>
      <c r="HN79" s="329"/>
      <c r="HO79" s="329"/>
      <c r="HP79" s="329"/>
      <c r="HQ79" s="329"/>
      <c r="HR79" s="329"/>
      <c r="HS79" s="329"/>
      <c r="HT79" s="329"/>
      <c r="HU79" s="329"/>
      <c r="HV79" s="329"/>
      <c r="HW79" s="329"/>
      <c r="HX79" s="329"/>
      <c r="HY79" s="329"/>
      <c r="HZ79" s="329"/>
      <c r="IA79" s="329"/>
      <c r="IB79" s="329"/>
      <c r="IC79" s="329"/>
      <c r="ID79" s="329"/>
      <c r="IE79" s="329"/>
      <c r="IF79" s="329"/>
      <c r="IG79" s="329"/>
      <c r="IH79" s="329"/>
      <c r="II79" s="329"/>
      <c r="IJ79" s="329"/>
      <c r="IK79" s="329"/>
      <c r="IL79" s="329"/>
      <c r="IM79" s="329"/>
      <c r="IN79" s="329"/>
      <c r="IO79" s="329"/>
      <c r="IP79" s="329"/>
      <c r="IQ79" s="329"/>
      <c r="IR79" s="329"/>
      <c r="IS79" s="329"/>
      <c r="IT79" s="329"/>
      <c r="IU79" s="329"/>
      <c r="IV79" s="329"/>
      <c r="IW79" s="329"/>
      <c r="IX79" s="329"/>
      <c r="IY79" s="329"/>
      <c r="IZ79" s="329"/>
      <c r="JA79" s="329"/>
      <c r="JB79" s="329"/>
      <c r="JC79" s="329"/>
      <c r="JD79" s="329"/>
      <c r="JE79" s="329"/>
      <c r="JF79" s="329"/>
      <c r="JG79" s="329"/>
      <c r="JH79" s="329"/>
      <c r="JI79" s="329"/>
      <c r="JJ79" s="329"/>
      <c r="JK79" s="329"/>
      <c r="JL79" s="329"/>
      <c r="JM79" s="329"/>
      <c r="JN79" s="329"/>
      <c r="JO79" s="329"/>
      <c r="JP79" s="329"/>
      <c r="JQ79" s="329"/>
      <c r="JR79" s="329"/>
      <c r="JS79" s="329"/>
      <c r="JT79" s="329"/>
      <c r="JU79" s="329"/>
      <c r="JV79" s="329"/>
      <c r="JW79" s="329"/>
      <c r="JX79" s="329"/>
      <c r="JY79" s="329"/>
      <c r="JZ79" s="329"/>
      <c r="KA79" s="329"/>
      <c r="KB79" s="329"/>
      <c r="KC79" s="329"/>
      <c r="KD79" s="329"/>
      <c r="KE79" s="329"/>
      <c r="KF79" s="329"/>
      <c r="KG79" s="329"/>
      <c r="KH79" s="329"/>
      <c r="KI79" s="329"/>
      <c r="KJ79" s="329"/>
      <c r="KK79" s="329"/>
      <c r="KL79" s="329"/>
      <c r="KM79" s="329"/>
      <c r="KN79" s="329"/>
      <c r="KO79" s="329"/>
      <c r="KP79" s="329"/>
      <c r="KQ79" s="329"/>
      <c r="KR79" s="329"/>
      <c r="KS79" s="329"/>
      <c r="KT79" s="329"/>
      <c r="KU79" s="329"/>
      <c r="KV79" s="329"/>
      <c r="KW79" s="329"/>
      <c r="KX79" s="329"/>
      <c r="KY79" s="329"/>
      <c r="KZ79" s="329"/>
      <c r="LA79" s="329"/>
      <c r="LB79" s="329"/>
      <c r="LC79" s="329"/>
      <c r="LD79" s="329"/>
      <c r="LE79" s="329"/>
      <c r="LF79" s="329"/>
      <c r="LG79" s="329"/>
      <c r="LH79" s="329"/>
      <c r="LI79" s="329"/>
      <c r="LJ79" s="329"/>
      <c r="LK79" s="329"/>
      <c r="LL79" s="329"/>
      <c r="LM79" s="329"/>
      <c r="LN79" s="329"/>
      <c r="LO79" s="329"/>
      <c r="LP79" s="329"/>
      <c r="LQ79" s="329"/>
      <c r="LR79" s="329"/>
      <c r="LS79" s="329"/>
      <c r="LT79" s="329"/>
      <c r="LU79" s="329"/>
      <c r="LV79" s="329"/>
      <c r="LW79" s="329"/>
      <c r="LX79" s="329"/>
      <c r="LY79" s="329"/>
      <c r="LZ79" s="329"/>
      <c r="MA79" s="329"/>
      <c r="MB79" s="329"/>
      <c r="MC79" s="329"/>
      <c r="MD79" s="329"/>
      <c r="ME79" s="329"/>
      <c r="MF79" s="329"/>
      <c r="MG79" s="329"/>
      <c r="MH79" s="329"/>
      <c r="MI79" s="329"/>
      <c r="MJ79" s="329"/>
      <c r="MK79" s="329"/>
      <c r="ML79" s="329"/>
      <c r="MM79" s="329"/>
      <c r="MN79" s="329"/>
      <c r="MO79" s="329"/>
      <c r="MP79" s="329"/>
      <c r="MQ79" s="329"/>
      <c r="MR79" s="329"/>
      <c r="MS79" s="329"/>
      <c r="MT79" s="329"/>
      <c r="MU79" s="329"/>
      <c r="MV79" s="329"/>
      <c r="MW79" s="329"/>
      <c r="MX79" s="329"/>
      <c r="MY79" s="329"/>
      <c r="MZ79" s="329"/>
      <c r="NA79" s="329"/>
      <c r="NB79" s="329"/>
      <c r="NC79" s="329"/>
      <c r="ND79" s="329"/>
      <c r="NE79" s="329"/>
      <c r="NF79" s="329"/>
      <c r="NG79" s="329"/>
      <c r="NH79" s="329"/>
      <c r="NI79" s="329"/>
      <c r="NJ79" s="329"/>
      <c r="NK79" s="329"/>
      <c r="NL79" s="329"/>
      <c r="NM79" s="329"/>
      <c r="NN79" s="329"/>
      <c r="NO79" s="329"/>
      <c r="NP79" s="329"/>
      <c r="NQ79" s="329"/>
      <c r="NR79" s="329"/>
      <c r="NS79" s="329"/>
      <c r="NT79" s="329"/>
      <c r="NU79" s="329"/>
      <c r="NV79" s="329"/>
      <c r="NW79" s="329"/>
      <c r="NX79" s="329"/>
      <c r="NY79" s="329"/>
      <c r="NZ79" s="329"/>
      <c r="OA79" s="329"/>
      <c r="OB79" s="329"/>
      <c r="OC79" s="329"/>
      <c r="OD79" s="329"/>
      <c r="OE79" s="329"/>
      <c r="OF79" s="329"/>
      <c r="OG79" s="329"/>
      <c r="OH79" s="329"/>
      <c r="OI79" s="329"/>
      <c r="OJ79" s="329"/>
      <c r="OK79" s="329"/>
      <c r="OL79" s="329"/>
    </row>
    <row r="80" spans="1:402" s="328" customFormat="1" ht="17.25" hidden="1" customHeight="1">
      <c r="B80" s="303">
        <v>2011.90769230769</v>
      </c>
      <c r="C80" s="473">
        <v>1478747.49</v>
      </c>
      <c r="D80" s="473">
        <v>217124.86</v>
      </c>
      <c r="E80" s="484" t="s">
        <v>213</v>
      </c>
      <c r="F80" s="473">
        <v>4837.17</v>
      </c>
      <c r="G80" s="473">
        <v>501.68</v>
      </c>
      <c r="H80" s="473">
        <v>663.81</v>
      </c>
      <c r="I80" s="474">
        <v>1701875.01</v>
      </c>
      <c r="J80" s="940"/>
      <c r="K80" s="940"/>
      <c r="BQ80" s="329"/>
      <c r="BR80" s="329"/>
      <c r="BS80" s="329"/>
      <c r="BT80" s="329"/>
      <c r="BU80" s="329"/>
      <c r="BV80" s="329"/>
      <c r="BW80" s="329"/>
      <c r="BX80" s="329"/>
      <c r="BY80" s="329"/>
      <c r="BZ80" s="329"/>
      <c r="CA80" s="329"/>
      <c r="CB80" s="329"/>
      <c r="CC80" s="329"/>
      <c r="CD80" s="329"/>
      <c r="CE80" s="329"/>
      <c r="CF80" s="329"/>
      <c r="CG80" s="329"/>
      <c r="CH80" s="329"/>
      <c r="CI80" s="329"/>
      <c r="CJ80" s="329"/>
      <c r="CK80" s="329"/>
      <c r="CL80" s="329"/>
      <c r="CM80" s="329"/>
      <c r="CN80" s="329"/>
      <c r="CO80" s="329"/>
      <c r="CP80" s="329"/>
      <c r="CQ80" s="329"/>
      <c r="CR80" s="329"/>
      <c r="CS80" s="329"/>
      <c r="CT80" s="329"/>
      <c r="CU80" s="329"/>
      <c r="CV80" s="329"/>
      <c r="CW80" s="329"/>
      <c r="CX80" s="329"/>
      <c r="CY80" s="329"/>
      <c r="CZ80" s="329"/>
      <c r="DA80" s="329"/>
      <c r="DB80" s="329"/>
      <c r="DC80" s="329"/>
      <c r="DD80" s="329"/>
      <c r="DE80" s="329"/>
      <c r="DF80" s="329"/>
      <c r="DG80" s="329"/>
      <c r="DH80" s="329"/>
      <c r="DI80" s="329"/>
      <c r="DJ80" s="329"/>
      <c r="DK80" s="329"/>
      <c r="DL80" s="329"/>
      <c r="DM80" s="329"/>
      <c r="DN80" s="329"/>
      <c r="DO80" s="329"/>
      <c r="DP80" s="329"/>
      <c r="DQ80" s="329"/>
      <c r="DR80" s="329"/>
      <c r="DS80" s="329"/>
      <c r="DT80" s="329"/>
      <c r="DU80" s="329"/>
      <c r="DV80" s="329"/>
      <c r="DW80" s="329"/>
      <c r="DX80" s="329"/>
      <c r="DY80" s="329"/>
      <c r="DZ80" s="329"/>
      <c r="EA80" s="329"/>
      <c r="EB80" s="329"/>
      <c r="EC80" s="329"/>
      <c r="ED80" s="329"/>
      <c r="EE80" s="329"/>
      <c r="EF80" s="329"/>
      <c r="EG80" s="329"/>
      <c r="EH80" s="329"/>
      <c r="EI80" s="329"/>
      <c r="EJ80" s="329"/>
      <c r="EK80" s="329"/>
      <c r="EL80" s="329"/>
      <c r="EM80" s="329"/>
      <c r="EN80" s="329"/>
      <c r="EO80" s="329"/>
      <c r="EP80" s="329"/>
      <c r="EQ80" s="329"/>
      <c r="ER80" s="329"/>
      <c r="ES80" s="329"/>
      <c r="ET80" s="329"/>
      <c r="EU80" s="329"/>
      <c r="EV80" s="329"/>
      <c r="EW80" s="329"/>
      <c r="EX80" s="329"/>
      <c r="EY80" s="329"/>
      <c r="EZ80" s="329"/>
      <c r="FA80" s="329"/>
      <c r="FB80" s="329"/>
      <c r="FC80" s="329"/>
      <c r="FD80" s="329"/>
      <c r="FE80" s="329"/>
      <c r="FF80" s="329"/>
      <c r="FG80" s="329"/>
      <c r="FH80" s="329"/>
      <c r="FI80" s="329"/>
      <c r="FJ80" s="329"/>
      <c r="FK80" s="329"/>
      <c r="FL80" s="329"/>
      <c r="FM80" s="329"/>
      <c r="FN80" s="329"/>
      <c r="FO80" s="329"/>
      <c r="FP80" s="329"/>
      <c r="FQ80" s="329"/>
      <c r="FR80" s="329"/>
      <c r="FS80" s="329"/>
      <c r="FT80" s="329"/>
      <c r="FU80" s="329"/>
      <c r="FV80" s="329"/>
      <c r="FW80" s="329"/>
      <c r="FX80" s="329"/>
      <c r="FY80" s="329"/>
      <c r="FZ80" s="329"/>
      <c r="GA80" s="329"/>
      <c r="GB80" s="329"/>
      <c r="GC80" s="329"/>
      <c r="GD80" s="329"/>
      <c r="GE80" s="329"/>
      <c r="GF80" s="329"/>
      <c r="GG80" s="329"/>
      <c r="GH80" s="329"/>
      <c r="GI80" s="329"/>
      <c r="GJ80" s="329"/>
      <c r="GK80" s="329"/>
      <c r="GL80" s="329"/>
      <c r="GM80" s="329"/>
      <c r="GN80" s="329"/>
      <c r="GO80" s="329"/>
      <c r="GP80" s="329"/>
      <c r="GQ80" s="329"/>
      <c r="GR80" s="329"/>
      <c r="GS80" s="329"/>
      <c r="GT80" s="329"/>
      <c r="GU80" s="329"/>
      <c r="GV80" s="329"/>
      <c r="GW80" s="329"/>
      <c r="GX80" s="329"/>
      <c r="GY80" s="329"/>
      <c r="GZ80" s="329"/>
      <c r="HA80" s="329"/>
      <c r="HB80" s="329"/>
      <c r="HC80" s="329"/>
      <c r="HD80" s="329"/>
      <c r="HE80" s="329"/>
      <c r="HF80" s="329"/>
      <c r="HG80" s="329"/>
      <c r="HH80" s="329"/>
      <c r="HI80" s="329"/>
      <c r="HJ80" s="329"/>
      <c r="HK80" s="329"/>
      <c r="HL80" s="329"/>
      <c r="HM80" s="329"/>
      <c r="HN80" s="329"/>
      <c r="HO80" s="329"/>
      <c r="HP80" s="329"/>
      <c r="HQ80" s="329"/>
      <c r="HR80" s="329"/>
      <c r="HS80" s="329"/>
      <c r="HT80" s="329"/>
      <c r="HU80" s="329"/>
      <c r="HV80" s="329"/>
      <c r="HW80" s="329"/>
      <c r="HX80" s="329"/>
      <c r="HY80" s="329"/>
      <c r="HZ80" s="329"/>
      <c r="IA80" s="329"/>
      <c r="IB80" s="329"/>
      <c r="IC80" s="329"/>
      <c r="ID80" s="329"/>
      <c r="IE80" s="329"/>
      <c r="IF80" s="329"/>
      <c r="IG80" s="329"/>
      <c r="IH80" s="329"/>
      <c r="II80" s="329"/>
      <c r="IJ80" s="329"/>
      <c r="IK80" s="329"/>
      <c r="IL80" s="329"/>
      <c r="IM80" s="329"/>
      <c r="IN80" s="329"/>
      <c r="IO80" s="329"/>
      <c r="IP80" s="329"/>
      <c r="IQ80" s="329"/>
      <c r="IR80" s="329"/>
      <c r="IS80" s="329"/>
      <c r="IT80" s="329"/>
      <c r="IU80" s="329"/>
      <c r="IV80" s="329"/>
      <c r="IW80" s="329"/>
      <c r="IX80" s="329"/>
      <c r="IY80" s="329"/>
      <c r="IZ80" s="329"/>
      <c r="JA80" s="329"/>
      <c r="JB80" s="329"/>
      <c r="JC80" s="329"/>
      <c r="JD80" s="329"/>
      <c r="JE80" s="329"/>
      <c r="JF80" s="329"/>
      <c r="JG80" s="329"/>
      <c r="JH80" s="329"/>
      <c r="JI80" s="329"/>
      <c r="JJ80" s="329"/>
      <c r="JK80" s="329"/>
      <c r="JL80" s="329"/>
      <c r="JM80" s="329"/>
      <c r="JN80" s="329"/>
      <c r="JO80" s="329"/>
      <c r="JP80" s="329"/>
      <c r="JQ80" s="329"/>
      <c r="JR80" s="329"/>
      <c r="JS80" s="329"/>
      <c r="JT80" s="329"/>
      <c r="JU80" s="329"/>
      <c r="JV80" s="329"/>
      <c r="JW80" s="329"/>
      <c r="JX80" s="329"/>
      <c r="JY80" s="329"/>
      <c r="JZ80" s="329"/>
      <c r="KA80" s="329"/>
      <c r="KB80" s="329"/>
      <c r="KC80" s="329"/>
      <c r="KD80" s="329"/>
      <c r="KE80" s="329"/>
      <c r="KF80" s="329"/>
      <c r="KG80" s="329"/>
      <c r="KH80" s="329"/>
      <c r="KI80" s="329"/>
      <c r="KJ80" s="329"/>
      <c r="KK80" s="329"/>
      <c r="KL80" s="329"/>
      <c r="KM80" s="329"/>
      <c r="KN80" s="329"/>
      <c r="KO80" s="329"/>
      <c r="KP80" s="329"/>
      <c r="KQ80" s="329"/>
      <c r="KR80" s="329"/>
      <c r="KS80" s="329"/>
      <c r="KT80" s="329"/>
      <c r="KU80" s="329"/>
      <c r="KV80" s="329"/>
      <c r="KW80" s="329"/>
      <c r="KX80" s="329"/>
      <c r="KY80" s="329"/>
      <c r="KZ80" s="329"/>
      <c r="LA80" s="329"/>
      <c r="LB80" s="329"/>
      <c r="LC80" s="329"/>
      <c r="LD80" s="329"/>
      <c r="LE80" s="329"/>
      <c r="LF80" s="329"/>
      <c r="LG80" s="329"/>
      <c r="LH80" s="329"/>
      <c r="LI80" s="329"/>
      <c r="LJ80" s="329"/>
      <c r="LK80" s="329"/>
      <c r="LL80" s="329"/>
      <c r="LM80" s="329"/>
      <c r="LN80" s="329"/>
      <c r="LO80" s="329"/>
      <c r="LP80" s="329"/>
      <c r="LQ80" s="329"/>
      <c r="LR80" s="329"/>
      <c r="LS80" s="329"/>
      <c r="LT80" s="329"/>
      <c r="LU80" s="329"/>
      <c r="LV80" s="329"/>
      <c r="LW80" s="329"/>
      <c r="LX80" s="329"/>
      <c r="LY80" s="329"/>
      <c r="LZ80" s="329"/>
      <c r="MA80" s="329"/>
      <c r="MB80" s="329"/>
      <c r="MC80" s="329"/>
      <c r="MD80" s="329"/>
      <c r="ME80" s="329"/>
      <c r="MF80" s="329"/>
      <c r="MG80" s="329"/>
      <c r="MH80" s="329"/>
      <c r="MI80" s="329"/>
      <c r="MJ80" s="329"/>
      <c r="MK80" s="329"/>
      <c r="ML80" s="329"/>
      <c r="MM80" s="329"/>
      <c r="MN80" s="329"/>
      <c r="MO80" s="329"/>
      <c r="MP80" s="329"/>
      <c r="MQ80" s="329"/>
      <c r="MR80" s="329"/>
      <c r="MS80" s="329"/>
      <c r="MT80" s="329"/>
      <c r="MU80" s="329"/>
      <c r="MV80" s="329"/>
      <c r="MW80" s="329"/>
      <c r="MX80" s="329"/>
      <c r="MY80" s="329"/>
      <c r="MZ80" s="329"/>
      <c r="NA80" s="329"/>
      <c r="NB80" s="329"/>
      <c r="NC80" s="329"/>
      <c r="ND80" s="329"/>
      <c r="NE80" s="329"/>
      <c r="NF80" s="329"/>
      <c r="NG80" s="329"/>
      <c r="NH80" s="329"/>
      <c r="NI80" s="329"/>
      <c r="NJ80" s="329"/>
      <c r="NK80" s="329"/>
      <c r="NL80" s="329"/>
      <c r="NM80" s="329"/>
      <c r="NN80" s="329"/>
      <c r="NO80" s="329"/>
      <c r="NP80" s="329"/>
      <c r="NQ80" s="329"/>
      <c r="NR80" s="329"/>
      <c r="NS80" s="329"/>
      <c r="NT80" s="329"/>
      <c r="NU80" s="329"/>
      <c r="NV80" s="329"/>
      <c r="NW80" s="329"/>
      <c r="NX80" s="329"/>
      <c r="NY80" s="329"/>
      <c r="NZ80" s="329"/>
      <c r="OA80" s="329"/>
      <c r="OB80" s="329"/>
      <c r="OC80" s="329"/>
      <c r="OD80" s="329"/>
      <c r="OE80" s="329"/>
      <c r="OF80" s="329"/>
      <c r="OG80" s="329"/>
      <c r="OH80" s="329"/>
      <c r="OI80" s="329"/>
      <c r="OJ80" s="329"/>
      <c r="OK80" s="329"/>
      <c r="OL80" s="329"/>
    </row>
    <row r="81" spans="1:402" s="328" customFormat="1" ht="17.25" hidden="1" customHeight="1">
      <c r="B81" s="303">
        <v>2011.9604395604399</v>
      </c>
      <c r="C81" s="473">
        <v>1442388.27</v>
      </c>
      <c r="D81" s="473">
        <v>215674.85</v>
      </c>
      <c r="E81" s="484" t="s">
        <v>213</v>
      </c>
      <c r="F81" s="473">
        <v>4650.37</v>
      </c>
      <c r="G81" s="473">
        <v>492.42</v>
      </c>
      <c r="H81" s="484">
        <v>468.09000000000003</v>
      </c>
      <c r="I81" s="474">
        <v>1663674.0000000002</v>
      </c>
      <c r="J81" s="940"/>
      <c r="K81" s="940"/>
      <c r="BQ81" s="329"/>
      <c r="BR81" s="329"/>
      <c r="BS81" s="329"/>
      <c r="BT81" s="329"/>
      <c r="BU81" s="329"/>
      <c r="BV81" s="329"/>
      <c r="BW81" s="329"/>
      <c r="BX81" s="329"/>
      <c r="BY81" s="329"/>
      <c r="BZ81" s="329"/>
      <c r="CA81" s="329"/>
      <c r="CB81" s="329"/>
      <c r="CC81" s="329"/>
      <c r="CD81" s="329"/>
      <c r="CE81" s="329"/>
      <c r="CF81" s="329"/>
      <c r="CG81" s="329"/>
      <c r="CH81" s="329"/>
      <c r="CI81" s="329"/>
      <c r="CJ81" s="329"/>
      <c r="CK81" s="329"/>
      <c r="CL81" s="329"/>
      <c r="CM81" s="329"/>
      <c r="CN81" s="329"/>
      <c r="CO81" s="329"/>
      <c r="CP81" s="329"/>
      <c r="CQ81" s="329"/>
      <c r="CR81" s="329"/>
      <c r="CS81" s="329"/>
      <c r="CT81" s="329"/>
      <c r="CU81" s="329"/>
      <c r="CV81" s="329"/>
      <c r="CW81" s="329"/>
      <c r="CX81" s="329"/>
      <c r="CY81" s="329"/>
      <c r="CZ81" s="329"/>
      <c r="DA81" s="329"/>
      <c r="DB81" s="329"/>
      <c r="DC81" s="329"/>
      <c r="DD81" s="329"/>
      <c r="DE81" s="329"/>
      <c r="DF81" s="329"/>
      <c r="DG81" s="329"/>
      <c r="DH81" s="329"/>
      <c r="DI81" s="329"/>
      <c r="DJ81" s="329"/>
      <c r="DK81" s="329"/>
      <c r="DL81" s="329"/>
      <c r="DM81" s="329"/>
      <c r="DN81" s="329"/>
      <c r="DO81" s="329"/>
      <c r="DP81" s="329"/>
      <c r="DQ81" s="329"/>
      <c r="DR81" s="329"/>
      <c r="DS81" s="329"/>
      <c r="DT81" s="329"/>
      <c r="DU81" s="329"/>
      <c r="DV81" s="329"/>
      <c r="DW81" s="329"/>
      <c r="DX81" s="329"/>
      <c r="DY81" s="329"/>
      <c r="DZ81" s="329"/>
      <c r="EA81" s="329"/>
      <c r="EB81" s="329"/>
      <c r="EC81" s="329"/>
      <c r="ED81" s="329"/>
      <c r="EE81" s="329"/>
      <c r="EF81" s="329"/>
      <c r="EG81" s="329"/>
      <c r="EH81" s="329"/>
      <c r="EI81" s="329"/>
      <c r="EJ81" s="329"/>
      <c r="EK81" s="329"/>
      <c r="EL81" s="329"/>
      <c r="EM81" s="329"/>
      <c r="EN81" s="329"/>
      <c r="EO81" s="329"/>
      <c r="EP81" s="329"/>
      <c r="EQ81" s="329"/>
      <c r="ER81" s="329"/>
      <c r="ES81" s="329"/>
      <c r="ET81" s="329"/>
      <c r="EU81" s="329"/>
      <c r="EV81" s="329"/>
      <c r="EW81" s="329"/>
      <c r="EX81" s="329"/>
      <c r="EY81" s="329"/>
      <c r="EZ81" s="329"/>
      <c r="FA81" s="329"/>
      <c r="FB81" s="329"/>
      <c r="FC81" s="329"/>
      <c r="FD81" s="329"/>
      <c r="FE81" s="329"/>
      <c r="FF81" s="329"/>
      <c r="FG81" s="329"/>
      <c r="FH81" s="329"/>
      <c r="FI81" s="329"/>
      <c r="FJ81" s="329"/>
      <c r="FK81" s="329"/>
      <c r="FL81" s="329"/>
      <c r="FM81" s="329"/>
      <c r="FN81" s="329"/>
      <c r="FO81" s="329"/>
      <c r="FP81" s="329"/>
      <c r="FQ81" s="329"/>
      <c r="FR81" s="329"/>
      <c r="FS81" s="329"/>
      <c r="FT81" s="329"/>
      <c r="FU81" s="329"/>
      <c r="FV81" s="329"/>
      <c r="FW81" s="329"/>
      <c r="FX81" s="329"/>
      <c r="FY81" s="329"/>
      <c r="FZ81" s="329"/>
      <c r="GA81" s="329"/>
      <c r="GB81" s="329"/>
      <c r="GC81" s="329"/>
      <c r="GD81" s="329"/>
      <c r="GE81" s="329"/>
      <c r="GF81" s="329"/>
      <c r="GG81" s="329"/>
      <c r="GH81" s="329"/>
      <c r="GI81" s="329"/>
      <c r="GJ81" s="329"/>
      <c r="GK81" s="329"/>
      <c r="GL81" s="329"/>
      <c r="GM81" s="329"/>
      <c r="GN81" s="329"/>
      <c r="GO81" s="329"/>
      <c r="GP81" s="329"/>
      <c r="GQ81" s="329"/>
      <c r="GR81" s="329"/>
      <c r="GS81" s="329"/>
      <c r="GT81" s="329"/>
      <c r="GU81" s="329"/>
      <c r="GV81" s="329"/>
      <c r="GW81" s="329"/>
      <c r="GX81" s="329"/>
      <c r="GY81" s="329"/>
      <c r="GZ81" s="329"/>
      <c r="HA81" s="329"/>
      <c r="HB81" s="329"/>
      <c r="HC81" s="329"/>
      <c r="HD81" s="329"/>
      <c r="HE81" s="329"/>
      <c r="HF81" s="329"/>
      <c r="HG81" s="329"/>
      <c r="HH81" s="329"/>
      <c r="HI81" s="329"/>
      <c r="HJ81" s="329"/>
      <c r="HK81" s="329"/>
      <c r="HL81" s="329"/>
      <c r="HM81" s="329"/>
      <c r="HN81" s="329"/>
      <c r="HO81" s="329"/>
      <c r="HP81" s="329"/>
      <c r="HQ81" s="329"/>
      <c r="HR81" s="329"/>
      <c r="HS81" s="329"/>
      <c r="HT81" s="329"/>
      <c r="HU81" s="329"/>
      <c r="HV81" s="329"/>
      <c r="HW81" s="329"/>
      <c r="HX81" s="329"/>
      <c r="HY81" s="329"/>
      <c r="HZ81" s="329"/>
      <c r="IA81" s="329"/>
      <c r="IB81" s="329"/>
      <c r="IC81" s="329"/>
      <c r="ID81" s="329"/>
      <c r="IE81" s="329"/>
      <c r="IF81" s="329"/>
      <c r="IG81" s="329"/>
      <c r="IH81" s="329"/>
      <c r="II81" s="329"/>
      <c r="IJ81" s="329"/>
      <c r="IK81" s="329"/>
      <c r="IL81" s="329"/>
      <c r="IM81" s="329"/>
      <c r="IN81" s="329"/>
      <c r="IO81" s="329"/>
      <c r="IP81" s="329"/>
      <c r="IQ81" s="329"/>
      <c r="IR81" s="329"/>
      <c r="IS81" s="329"/>
      <c r="IT81" s="329"/>
      <c r="IU81" s="329"/>
      <c r="IV81" s="329"/>
      <c r="IW81" s="329"/>
      <c r="IX81" s="329"/>
      <c r="IY81" s="329"/>
      <c r="IZ81" s="329"/>
      <c r="JA81" s="329"/>
      <c r="JB81" s="329"/>
      <c r="JC81" s="329"/>
      <c r="JD81" s="329"/>
      <c r="JE81" s="329"/>
      <c r="JF81" s="329"/>
      <c r="JG81" s="329"/>
      <c r="JH81" s="329"/>
      <c r="JI81" s="329"/>
      <c r="JJ81" s="329"/>
      <c r="JK81" s="329"/>
      <c r="JL81" s="329"/>
      <c r="JM81" s="329"/>
      <c r="JN81" s="329"/>
      <c r="JO81" s="329"/>
      <c r="JP81" s="329"/>
      <c r="JQ81" s="329"/>
      <c r="JR81" s="329"/>
      <c r="JS81" s="329"/>
      <c r="JT81" s="329"/>
      <c r="JU81" s="329"/>
      <c r="JV81" s="329"/>
      <c r="JW81" s="329"/>
      <c r="JX81" s="329"/>
      <c r="JY81" s="329"/>
      <c r="JZ81" s="329"/>
      <c r="KA81" s="329"/>
      <c r="KB81" s="329"/>
      <c r="KC81" s="329"/>
      <c r="KD81" s="329"/>
      <c r="KE81" s="329"/>
      <c r="KF81" s="329"/>
      <c r="KG81" s="329"/>
      <c r="KH81" s="329"/>
      <c r="KI81" s="329"/>
      <c r="KJ81" s="329"/>
      <c r="KK81" s="329"/>
      <c r="KL81" s="329"/>
      <c r="KM81" s="329"/>
      <c r="KN81" s="329"/>
      <c r="KO81" s="329"/>
      <c r="KP81" s="329"/>
      <c r="KQ81" s="329"/>
      <c r="KR81" s="329"/>
      <c r="KS81" s="329"/>
      <c r="KT81" s="329"/>
      <c r="KU81" s="329"/>
      <c r="KV81" s="329"/>
      <c r="KW81" s="329"/>
      <c r="KX81" s="329"/>
      <c r="KY81" s="329"/>
      <c r="KZ81" s="329"/>
      <c r="LA81" s="329"/>
      <c r="LB81" s="329"/>
      <c r="LC81" s="329"/>
      <c r="LD81" s="329"/>
      <c r="LE81" s="329"/>
      <c r="LF81" s="329"/>
      <c r="LG81" s="329"/>
      <c r="LH81" s="329"/>
      <c r="LI81" s="329"/>
      <c r="LJ81" s="329"/>
      <c r="LK81" s="329"/>
      <c r="LL81" s="329"/>
      <c r="LM81" s="329"/>
      <c r="LN81" s="329"/>
      <c r="LO81" s="329"/>
      <c r="LP81" s="329"/>
      <c r="LQ81" s="329"/>
      <c r="LR81" s="329"/>
      <c r="LS81" s="329"/>
      <c r="LT81" s="329"/>
      <c r="LU81" s="329"/>
      <c r="LV81" s="329"/>
      <c r="LW81" s="329"/>
      <c r="LX81" s="329"/>
      <c r="LY81" s="329"/>
      <c r="LZ81" s="329"/>
      <c r="MA81" s="329"/>
      <c r="MB81" s="329"/>
      <c r="MC81" s="329"/>
      <c r="MD81" s="329"/>
      <c r="ME81" s="329"/>
      <c r="MF81" s="329"/>
      <c r="MG81" s="329"/>
      <c r="MH81" s="329"/>
      <c r="MI81" s="329"/>
      <c r="MJ81" s="329"/>
      <c r="MK81" s="329"/>
      <c r="ML81" s="329"/>
      <c r="MM81" s="329"/>
      <c r="MN81" s="329"/>
      <c r="MO81" s="329"/>
      <c r="MP81" s="329"/>
      <c r="MQ81" s="329"/>
      <c r="MR81" s="329"/>
      <c r="MS81" s="329"/>
      <c r="MT81" s="329"/>
      <c r="MU81" s="329"/>
      <c r="MV81" s="329"/>
      <c r="MW81" s="329"/>
      <c r="MX81" s="329"/>
      <c r="MY81" s="329"/>
      <c r="MZ81" s="329"/>
      <c r="NA81" s="329"/>
      <c r="NB81" s="329"/>
      <c r="NC81" s="329"/>
      <c r="ND81" s="329"/>
      <c r="NE81" s="329"/>
      <c r="NF81" s="329"/>
      <c r="NG81" s="329"/>
      <c r="NH81" s="329"/>
      <c r="NI81" s="329"/>
      <c r="NJ81" s="329"/>
      <c r="NK81" s="329"/>
      <c r="NL81" s="329"/>
      <c r="NM81" s="329"/>
      <c r="NN81" s="329"/>
      <c r="NO81" s="329"/>
      <c r="NP81" s="329"/>
      <c r="NQ81" s="329"/>
      <c r="NR81" s="329"/>
      <c r="NS81" s="329"/>
      <c r="NT81" s="329"/>
      <c r="NU81" s="329"/>
      <c r="NV81" s="329"/>
      <c r="NW81" s="329"/>
      <c r="NX81" s="329"/>
      <c r="NY81" s="329"/>
      <c r="NZ81" s="329"/>
      <c r="OA81" s="329"/>
      <c r="OB81" s="329"/>
      <c r="OC81" s="329"/>
      <c r="OD81" s="329"/>
      <c r="OE81" s="329"/>
      <c r="OF81" s="329"/>
      <c r="OG81" s="329"/>
      <c r="OH81" s="329"/>
      <c r="OI81" s="329"/>
      <c r="OJ81" s="329"/>
      <c r="OK81" s="329"/>
      <c r="OL81" s="329"/>
    </row>
    <row r="82" spans="1:402" s="328" customFormat="1" ht="17.25" hidden="1" customHeight="1">
      <c r="A82" s="322"/>
      <c r="B82" s="303">
        <v>2012.01318681319</v>
      </c>
      <c r="C82" s="473">
        <v>1426190.63</v>
      </c>
      <c r="D82" s="473">
        <v>215064.87000000002</v>
      </c>
      <c r="E82" s="484" t="s">
        <v>213</v>
      </c>
      <c r="F82" s="473">
        <v>3763.87</v>
      </c>
      <c r="G82" s="473">
        <v>469.64</v>
      </c>
      <c r="H82" s="484">
        <v>361.58</v>
      </c>
      <c r="I82" s="474">
        <v>1645850.59</v>
      </c>
      <c r="J82" s="940"/>
      <c r="K82" s="940"/>
      <c r="BQ82" s="329"/>
      <c r="BR82" s="329"/>
      <c r="BS82" s="329"/>
      <c r="BT82" s="329"/>
      <c r="BU82" s="329"/>
      <c r="BV82" s="329"/>
      <c r="BW82" s="329"/>
      <c r="BX82" s="329"/>
      <c r="BY82" s="329"/>
      <c r="BZ82" s="329"/>
      <c r="CA82" s="329"/>
      <c r="CB82" s="329"/>
      <c r="CC82" s="329"/>
      <c r="CD82" s="329"/>
      <c r="CE82" s="329"/>
      <c r="CF82" s="329"/>
      <c r="CG82" s="329"/>
      <c r="CH82" s="329"/>
      <c r="CI82" s="329"/>
      <c r="CJ82" s="329"/>
      <c r="CK82" s="329"/>
      <c r="CL82" s="329"/>
      <c r="CM82" s="329"/>
      <c r="CN82" s="329"/>
      <c r="CO82" s="329"/>
      <c r="CP82" s="329"/>
      <c r="CQ82" s="329"/>
      <c r="CR82" s="329"/>
      <c r="CS82" s="329"/>
      <c r="CT82" s="329"/>
      <c r="CU82" s="329"/>
      <c r="CV82" s="329"/>
      <c r="CW82" s="329"/>
      <c r="CX82" s="329"/>
      <c r="CY82" s="329"/>
      <c r="CZ82" s="329"/>
      <c r="DA82" s="329"/>
      <c r="DB82" s="329"/>
      <c r="DC82" s="329"/>
      <c r="DD82" s="329"/>
      <c r="DE82" s="329"/>
      <c r="DF82" s="329"/>
      <c r="DG82" s="329"/>
      <c r="DH82" s="329"/>
      <c r="DI82" s="329"/>
      <c r="DJ82" s="329"/>
      <c r="DK82" s="329"/>
      <c r="DL82" s="329"/>
      <c r="DM82" s="329"/>
      <c r="DN82" s="329"/>
      <c r="DO82" s="329"/>
      <c r="DP82" s="329"/>
      <c r="DQ82" s="329"/>
      <c r="DR82" s="329"/>
      <c r="DS82" s="329"/>
      <c r="DT82" s="329"/>
      <c r="DU82" s="329"/>
      <c r="DV82" s="329"/>
      <c r="DW82" s="329"/>
      <c r="DX82" s="329"/>
      <c r="DY82" s="329"/>
      <c r="DZ82" s="329"/>
      <c r="EA82" s="329"/>
      <c r="EB82" s="329"/>
      <c r="EC82" s="329"/>
      <c r="ED82" s="329"/>
      <c r="EE82" s="329"/>
      <c r="EF82" s="329"/>
      <c r="EG82" s="329"/>
      <c r="EH82" s="329"/>
      <c r="EI82" s="329"/>
      <c r="EJ82" s="329"/>
      <c r="EK82" s="329"/>
      <c r="EL82" s="329"/>
      <c r="EM82" s="329"/>
      <c r="EN82" s="329"/>
      <c r="EO82" s="329"/>
      <c r="EP82" s="329"/>
      <c r="EQ82" s="329"/>
      <c r="ER82" s="329"/>
      <c r="ES82" s="329"/>
      <c r="ET82" s="329"/>
      <c r="EU82" s="329"/>
      <c r="EV82" s="329"/>
      <c r="EW82" s="329"/>
      <c r="EX82" s="329"/>
      <c r="EY82" s="329"/>
      <c r="EZ82" s="329"/>
      <c r="FA82" s="329"/>
      <c r="FB82" s="329"/>
      <c r="FC82" s="329"/>
      <c r="FD82" s="329"/>
      <c r="FE82" s="329"/>
      <c r="FF82" s="329"/>
      <c r="FG82" s="329"/>
      <c r="FH82" s="329"/>
      <c r="FI82" s="329"/>
      <c r="FJ82" s="329"/>
      <c r="FK82" s="329"/>
      <c r="FL82" s="329"/>
      <c r="FM82" s="329"/>
      <c r="FN82" s="329"/>
      <c r="FO82" s="329"/>
      <c r="FP82" s="329"/>
      <c r="FQ82" s="329"/>
      <c r="FR82" s="329"/>
      <c r="FS82" s="329"/>
      <c r="FT82" s="329"/>
      <c r="FU82" s="329"/>
      <c r="FV82" s="329"/>
      <c r="FW82" s="329"/>
      <c r="FX82" s="329"/>
      <c r="FY82" s="329"/>
      <c r="FZ82" s="329"/>
      <c r="GA82" s="329"/>
      <c r="GB82" s="329"/>
      <c r="GC82" s="329"/>
      <c r="GD82" s="329"/>
      <c r="GE82" s="329"/>
      <c r="GF82" s="329"/>
      <c r="GG82" s="329"/>
      <c r="GH82" s="329"/>
      <c r="GI82" s="329"/>
      <c r="GJ82" s="329"/>
      <c r="GK82" s="329"/>
      <c r="GL82" s="329"/>
      <c r="GM82" s="329"/>
      <c r="GN82" s="329"/>
      <c r="GO82" s="329"/>
      <c r="GP82" s="329"/>
      <c r="GQ82" s="329"/>
      <c r="GR82" s="329"/>
      <c r="GS82" s="329"/>
      <c r="GT82" s="329"/>
      <c r="GU82" s="329"/>
      <c r="GV82" s="329"/>
      <c r="GW82" s="329"/>
      <c r="GX82" s="329"/>
      <c r="GY82" s="329"/>
      <c r="GZ82" s="329"/>
      <c r="HA82" s="329"/>
      <c r="HB82" s="329"/>
      <c r="HC82" s="329"/>
      <c r="HD82" s="329"/>
      <c r="HE82" s="329"/>
      <c r="HF82" s="329"/>
      <c r="HG82" s="329"/>
      <c r="HH82" s="329"/>
      <c r="HI82" s="329"/>
      <c r="HJ82" s="329"/>
      <c r="HK82" s="329"/>
      <c r="HL82" s="329"/>
      <c r="HM82" s="329"/>
      <c r="HN82" s="329"/>
      <c r="HO82" s="329"/>
      <c r="HP82" s="329"/>
      <c r="HQ82" s="329"/>
      <c r="HR82" s="329"/>
      <c r="HS82" s="329"/>
      <c r="HT82" s="329"/>
      <c r="HU82" s="329"/>
      <c r="HV82" s="329"/>
      <c r="HW82" s="329"/>
      <c r="HX82" s="329"/>
      <c r="HY82" s="329"/>
      <c r="HZ82" s="329"/>
      <c r="IA82" s="329"/>
      <c r="IB82" s="329"/>
      <c r="IC82" s="329"/>
      <c r="ID82" s="329"/>
      <c r="IE82" s="329"/>
      <c r="IF82" s="329"/>
      <c r="IG82" s="329"/>
      <c r="IH82" s="329"/>
      <c r="II82" s="329"/>
      <c r="IJ82" s="329"/>
      <c r="IK82" s="329"/>
      <c r="IL82" s="329"/>
      <c r="IM82" s="329"/>
      <c r="IN82" s="329"/>
      <c r="IO82" s="329"/>
      <c r="IP82" s="329"/>
      <c r="IQ82" s="329"/>
      <c r="IR82" s="329"/>
      <c r="IS82" s="329"/>
      <c r="IT82" s="329"/>
      <c r="IU82" s="329"/>
      <c r="IV82" s="329"/>
      <c r="IW82" s="329"/>
      <c r="IX82" s="329"/>
      <c r="IY82" s="329"/>
      <c r="IZ82" s="329"/>
      <c r="JA82" s="329"/>
      <c r="JB82" s="329"/>
      <c r="JC82" s="329"/>
      <c r="JD82" s="329"/>
      <c r="JE82" s="329"/>
      <c r="JF82" s="329"/>
      <c r="JG82" s="329"/>
      <c r="JH82" s="329"/>
      <c r="JI82" s="329"/>
      <c r="JJ82" s="329"/>
      <c r="JK82" s="329"/>
      <c r="JL82" s="329"/>
      <c r="JM82" s="329"/>
      <c r="JN82" s="329"/>
      <c r="JO82" s="329"/>
      <c r="JP82" s="329"/>
      <c r="JQ82" s="329"/>
      <c r="JR82" s="329"/>
      <c r="JS82" s="329"/>
      <c r="JT82" s="329"/>
      <c r="JU82" s="329"/>
      <c r="JV82" s="329"/>
      <c r="JW82" s="329"/>
      <c r="JX82" s="329"/>
      <c r="JY82" s="329"/>
      <c r="JZ82" s="329"/>
      <c r="KA82" s="329"/>
      <c r="KB82" s="329"/>
      <c r="KC82" s="329"/>
      <c r="KD82" s="329"/>
      <c r="KE82" s="329"/>
      <c r="KF82" s="329"/>
      <c r="KG82" s="329"/>
      <c r="KH82" s="329"/>
      <c r="KI82" s="329"/>
      <c r="KJ82" s="329"/>
      <c r="KK82" s="329"/>
      <c r="KL82" s="329"/>
      <c r="KM82" s="329"/>
      <c r="KN82" s="329"/>
      <c r="KO82" s="329"/>
      <c r="KP82" s="329"/>
      <c r="KQ82" s="329"/>
      <c r="KR82" s="329"/>
      <c r="KS82" s="329"/>
      <c r="KT82" s="329"/>
      <c r="KU82" s="329"/>
      <c r="KV82" s="329"/>
      <c r="KW82" s="329"/>
      <c r="KX82" s="329"/>
      <c r="KY82" s="329"/>
      <c r="KZ82" s="329"/>
      <c r="LA82" s="329"/>
      <c r="LB82" s="329"/>
      <c r="LC82" s="329"/>
      <c r="LD82" s="329"/>
      <c r="LE82" s="329"/>
      <c r="LF82" s="329"/>
      <c r="LG82" s="329"/>
      <c r="LH82" s="329"/>
      <c r="LI82" s="329"/>
      <c r="LJ82" s="329"/>
      <c r="LK82" s="329"/>
      <c r="LL82" s="329"/>
      <c r="LM82" s="329"/>
      <c r="LN82" s="329"/>
      <c r="LO82" s="329"/>
      <c r="LP82" s="329"/>
      <c r="LQ82" s="329"/>
      <c r="LR82" s="329"/>
      <c r="LS82" s="329"/>
      <c r="LT82" s="329"/>
      <c r="LU82" s="329"/>
      <c r="LV82" s="329"/>
      <c r="LW82" s="329"/>
      <c r="LX82" s="329"/>
      <c r="LY82" s="329"/>
      <c r="LZ82" s="329"/>
      <c r="MA82" s="329"/>
      <c r="MB82" s="329"/>
      <c r="MC82" s="329"/>
      <c r="MD82" s="329"/>
      <c r="ME82" s="329"/>
      <c r="MF82" s="329"/>
      <c r="MG82" s="329"/>
      <c r="MH82" s="329"/>
      <c r="MI82" s="329"/>
      <c r="MJ82" s="329"/>
      <c r="MK82" s="329"/>
      <c r="ML82" s="329"/>
      <c r="MM82" s="329"/>
      <c r="MN82" s="329"/>
      <c r="MO82" s="329"/>
      <c r="MP82" s="329"/>
      <c r="MQ82" s="329"/>
      <c r="MR82" s="329"/>
      <c r="MS82" s="329"/>
      <c r="MT82" s="329"/>
      <c r="MU82" s="329"/>
      <c r="MV82" s="329"/>
      <c r="MW82" s="329"/>
      <c r="MX82" s="329"/>
      <c r="MY82" s="329"/>
      <c r="MZ82" s="329"/>
      <c r="NA82" s="329"/>
      <c r="NB82" s="329"/>
      <c r="NC82" s="329"/>
      <c r="ND82" s="329"/>
      <c r="NE82" s="329"/>
      <c r="NF82" s="329"/>
      <c r="NG82" s="329"/>
      <c r="NH82" s="329"/>
      <c r="NI82" s="329"/>
      <c r="NJ82" s="329"/>
      <c r="NK82" s="329"/>
      <c r="NL82" s="329"/>
      <c r="NM82" s="329"/>
      <c r="NN82" s="329"/>
      <c r="NO82" s="329"/>
      <c r="NP82" s="329"/>
      <c r="NQ82" s="329"/>
      <c r="NR82" s="329"/>
      <c r="NS82" s="329"/>
      <c r="NT82" s="329"/>
      <c r="NU82" s="329"/>
      <c r="NV82" s="329"/>
      <c r="NW82" s="329"/>
      <c r="NX82" s="329"/>
      <c r="NY82" s="329"/>
      <c r="NZ82" s="329"/>
      <c r="OA82" s="329"/>
      <c r="OB82" s="329"/>
      <c r="OC82" s="329"/>
      <c r="OD82" s="329"/>
      <c r="OE82" s="329"/>
      <c r="OF82" s="329"/>
      <c r="OG82" s="329"/>
      <c r="OH82" s="329"/>
      <c r="OI82" s="329"/>
      <c r="OJ82" s="329"/>
      <c r="OK82" s="329"/>
      <c r="OL82" s="329"/>
    </row>
    <row r="83" spans="1:402" s="460" customFormat="1" ht="17.25" hidden="1" customHeight="1">
      <c r="A83" s="325"/>
      <c r="B83" s="303">
        <v>2012.0659340659299</v>
      </c>
      <c r="C83" s="473"/>
      <c r="D83" s="473"/>
      <c r="E83" s="484"/>
      <c r="F83" s="473"/>
      <c r="G83" s="473"/>
      <c r="H83" s="484"/>
      <c r="I83" s="474"/>
      <c r="J83" s="941"/>
      <c r="K83" s="941"/>
      <c r="BQ83" s="481"/>
      <c r="BR83" s="481"/>
      <c r="BS83" s="481"/>
      <c r="BT83" s="481"/>
      <c r="BU83" s="481"/>
      <c r="BV83" s="481"/>
      <c r="BW83" s="481"/>
      <c r="BX83" s="481"/>
      <c r="BY83" s="481"/>
      <c r="BZ83" s="481"/>
      <c r="CA83" s="481"/>
      <c r="CB83" s="481"/>
      <c r="CC83" s="481"/>
      <c r="CD83" s="481"/>
      <c r="CE83" s="481"/>
      <c r="CF83" s="481"/>
      <c r="CG83" s="481"/>
      <c r="CH83" s="481"/>
      <c r="CI83" s="481"/>
      <c r="CJ83" s="481"/>
      <c r="CK83" s="481"/>
      <c r="CL83" s="481"/>
      <c r="CM83" s="481"/>
      <c r="CN83" s="481"/>
      <c r="CO83" s="481"/>
      <c r="CP83" s="481"/>
      <c r="CQ83" s="481"/>
      <c r="CR83" s="481"/>
      <c r="CS83" s="481"/>
      <c r="CT83" s="481"/>
      <c r="CU83" s="481"/>
      <c r="CV83" s="481"/>
      <c r="CW83" s="481"/>
      <c r="CX83" s="481"/>
      <c r="CY83" s="481"/>
      <c r="CZ83" s="481"/>
      <c r="DA83" s="481"/>
      <c r="DB83" s="481"/>
      <c r="DC83" s="481"/>
      <c r="DD83" s="481"/>
      <c r="DE83" s="481"/>
      <c r="DF83" s="481"/>
      <c r="DG83" s="481"/>
      <c r="DH83" s="481"/>
      <c r="DI83" s="481"/>
      <c r="DJ83" s="481"/>
      <c r="DK83" s="481"/>
      <c r="DL83" s="481"/>
      <c r="DM83" s="481"/>
      <c r="DN83" s="481"/>
      <c r="DO83" s="481"/>
      <c r="DP83" s="481"/>
      <c r="DQ83" s="481"/>
      <c r="DR83" s="481"/>
      <c r="DS83" s="481"/>
      <c r="DT83" s="481"/>
      <c r="DU83" s="481"/>
      <c r="DV83" s="481"/>
      <c r="DW83" s="481"/>
      <c r="DX83" s="481"/>
      <c r="DY83" s="481"/>
      <c r="DZ83" s="481"/>
      <c r="EA83" s="481"/>
      <c r="EB83" s="481"/>
      <c r="EC83" s="481"/>
      <c r="ED83" s="481"/>
      <c r="EE83" s="481"/>
      <c r="EF83" s="481"/>
      <c r="EG83" s="481"/>
      <c r="EH83" s="481"/>
      <c r="EI83" s="481"/>
      <c r="EJ83" s="481"/>
      <c r="EK83" s="481"/>
      <c r="EL83" s="481"/>
      <c r="EM83" s="481"/>
      <c r="EN83" s="481"/>
      <c r="EO83" s="481"/>
      <c r="EP83" s="481"/>
      <c r="EQ83" s="481"/>
      <c r="ER83" s="481"/>
      <c r="ES83" s="481"/>
      <c r="ET83" s="481"/>
      <c r="EU83" s="481"/>
      <c r="EV83" s="481"/>
      <c r="EW83" s="481"/>
      <c r="EX83" s="481"/>
      <c r="EY83" s="481"/>
      <c r="EZ83" s="481"/>
      <c r="FA83" s="481"/>
      <c r="FB83" s="481"/>
      <c r="FC83" s="481"/>
      <c r="FD83" s="481"/>
      <c r="FE83" s="481"/>
      <c r="FF83" s="481"/>
      <c r="FG83" s="481"/>
      <c r="FH83" s="481"/>
      <c r="FI83" s="481"/>
      <c r="FJ83" s="481"/>
      <c r="FK83" s="481"/>
      <c r="FL83" s="481"/>
      <c r="FM83" s="481"/>
      <c r="FN83" s="481"/>
      <c r="FO83" s="481"/>
      <c r="FP83" s="481"/>
      <c r="FQ83" s="481"/>
      <c r="FR83" s="481"/>
      <c r="FS83" s="481"/>
      <c r="FT83" s="481"/>
      <c r="FU83" s="481"/>
      <c r="FV83" s="481"/>
      <c r="FW83" s="481"/>
      <c r="FX83" s="481"/>
      <c r="FY83" s="481"/>
      <c r="FZ83" s="481"/>
      <c r="GA83" s="481"/>
      <c r="GB83" s="481"/>
      <c r="GC83" s="481"/>
      <c r="GD83" s="481"/>
      <c r="GE83" s="481"/>
      <c r="GF83" s="481"/>
      <c r="GG83" s="481"/>
      <c r="GH83" s="481"/>
      <c r="GI83" s="481"/>
      <c r="GJ83" s="481"/>
      <c r="GK83" s="481"/>
      <c r="GL83" s="481"/>
      <c r="GM83" s="481"/>
      <c r="GN83" s="481"/>
      <c r="GO83" s="481"/>
      <c r="GP83" s="481"/>
      <c r="GQ83" s="481"/>
      <c r="GR83" s="481"/>
      <c r="GS83" s="481"/>
      <c r="GT83" s="481"/>
      <c r="GU83" s="481"/>
      <c r="GV83" s="481"/>
      <c r="GW83" s="481"/>
      <c r="GX83" s="481"/>
      <c r="GY83" s="481"/>
      <c r="GZ83" s="481"/>
      <c r="HA83" s="481"/>
      <c r="HB83" s="481"/>
      <c r="HC83" s="481"/>
      <c r="HD83" s="481"/>
      <c r="HE83" s="481"/>
      <c r="HF83" s="481"/>
      <c r="HG83" s="481"/>
      <c r="HH83" s="481"/>
      <c r="HI83" s="481"/>
      <c r="HJ83" s="481"/>
      <c r="HK83" s="481"/>
      <c r="HL83" s="481"/>
      <c r="HM83" s="481"/>
      <c r="HN83" s="481"/>
      <c r="HO83" s="481"/>
      <c r="HP83" s="481"/>
      <c r="HQ83" s="481"/>
      <c r="HR83" s="481"/>
      <c r="HS83" s="481"/>
      <c r="HT83" s="481"/>
      <c r="HU83" s="481"/>
      <c r="HV83" s="481"/>
      <c r="HW83" s="481"/>
      <c r="HX83" s="481"/>
      <c r="HY83" s="481"/>
      <c r="HZ83" s="481"/>
      <c r="IA83" s="481"/>
      <c r="IB83" s="481"/>
      <c r="IC83" s="481"/>
      <c r="ID83" s="481"/>
      <c r="IE83" s="481"/>
      <c r="IF83" s="481"/>
      <c r="IG83" s="481"/>
      <c r="IH83" s="481"/>
      <c r="II83" s="481"/>
      <c r="IJ83" s="481"/>
      <c r="IK83" s="481"/>
      <c r="IL83" s="481"/>
      <c r="IM83" s="481"/>
      <c r="IN83" s="481"/>
      <c r="IO83" s="481"/>
      <c r="IP83" s="481"/>
      <c r="IQ83" s="481"/>
      <c r="IR83" s="481"/>
      <c r="IS83" s="481"/>
      <c r="IT83" s="481"/>
      <c r="IU83" s="481"/>
      <c r="IV83" s="481"/>
      <c r="IW83" s="481"/>
      <c r="IX83" s="481"/>
      <c r="IY83" s="481"/>
      <c r="IZ83" s="481"/>
      <c r="JA83" s="481"/>
      <c r="JB83" s="481"/>
      <c r="JC83" s="481"/>
      <c r="JD83" s="481"/>
      <c r="JE83" s="481"/>
      <c r="JF83" s="481"/>
      <c r="JG83" s="481"/>
      <c r="JH83" s="481"/>
      <c r="JI83" s="481"/>
      <c r="JJ83" s="481"/>
      <c r="JK83" s="481"/>
      <c r="JL83" s="481"/>
      <c r="JM83" s="481"/>
      <c r="JN83" s="481"/>
      <c r="JO83" s="481"/>
      <c r="JP83" s="481"/>
      <c r="JQ83" s="481"/>
      <c r="JR83" s="481"/>
      <c r="JS83" s="481"/>
      <c r="JT83" s="481"/>
      <c r="JU83" s="481"/>
      <c r="JV83" s="481"/>
      <c r="JW83" s="481"/>
      <c r="JX83" s="481"/>
      <c r="JY83" s="481"/>
      <c r="JZ83" s="481"/>
      <c r="KA83" s="481"/>
      <c r="KB83" s="481"/>
      <c r="KC83" s="481"/>
      <c r="KD83" s="481"/>
      <c r="KE83" s="481"/>
      <c r="KF83" s="481"/>
      <c r="KG83" s="481"/>
      <c r="KH83" s="481"/>
      <c r="KI83" s="481"/>
      <c r="KJ83" s="481"/>
      <c r="KK83" s="481"/>
      <c r="KL83" s="481"/>
      <c r="KM83" s="481"/>
      <c r="KN83" s="481"/>
      <c r="KO83" s="481"/>
      <c r="KP83" s="481"/>
      <c r="KQ83" s="481"/>
      <c r="KR83" s="481"/>
      <c r="KS83" s="481"/>
      <c r="KT83" s="481"/>
      <c r="KU83" s="481"/>
      <c r="KV83" s="481"/>
      <c r="KW83" s="481"/>
      <c r="KX83" s="481"/>
      <c r="KY83" s="481"/>
      <c r="KZ83" s="481"/>
      <c r="LA83" s="481"/>
      <c r="LB83" s="481"/>
      <c r="LC83" s="481"/>
      <c r="LD83" s="481"/>
      <c r="LE83" s="481"/>
      <c r="LF83" s="481"/>
      <c r="LG83" s="481"/>
      <c r="LH83" s="481"/>
      <c r="LI83" s="481"/>
      <c r="LJ83" s="481"/>
      <c r="LK83" s="481"/>
      <c r="LL83" s="481"/>
      <c r="LM83" s="481"/>
      <c r="LN83" s="481"/>
      <c r="LO83" s="481"/>
      <c r="LP83" s="481"/>
      <c r="LQ83" s="481"/>
      <c r="LR83" s="481"/>
      <c r="LS83" s="481"/>
      <c r="LT83" s="481"/>
      <c r="LU83" s="481"/>
      <c r="LV83" s="481"/>
      <c r="LW83" s="481"/>
      <c r="LX83" s="481"/>
      <c r="LY83" s="481"/>
      <c r="LZ83" s="481"/>
      <c r="MA83" s="481"/>
      <c r="MB83" s="481"/>
      <c r="MC83" s="481"/>
      <c r="MD83" s="481"/>
      <c r="ME83" s="481"/>
      <c r="MF83" s="481"/>
      <c r="MG83" s="481"/>
      <c r="MH83" s="481"/>
      <c r="MI83" s="481"/>
      <c r="MJ83" s="481"/>
      <c r="MK83" s="481"/>
      <c r="ML83" s="481"/>
      <c r="MM83" s="481"/>
      <c r="MN83" s="481"/>
      <c r="MO83" s="481"/>
      <c r="MP83" s="481"/>
      <c r="MQ83" s="481"/>
      <c r="MR83" s="481"/>
      <c r="MS83" s="481"/>
      <c r="MT83" s="481"/>
      <c r="MU83" s="481"/>
      <c r="MV83" s="481"/>
      <c r="MW83" s="481"/>
      <c r="MX83" s="481"/>
      <c r="MY83" s="481"/>
      <c r="MZ83" s="481"/>
      <c r="NA83" s="481"/>
      <c r="NB83" s="481"/>
      <c r="NC83" s="481"/>
      <c r="ND83" s="481"/>
      <c r="NE83" s="481"/>
      <c r="NF83" s="481"/>
      <c r="NG83" s="481"/>
      <c r="NH83" s="481"/>
      <c r="NI83" s="481"/>
      <c r="NJ83" s="481"/>
      <c r="NK83" s="481"/>
      <c r="NL83" s="481"/>
      <c r="NM83" s="481"/>
      <c r="NN83" s="481"/>
      <c r="NO83" s="481"/>
      <c r="NP83" s="481"/>
      <c r="NQ83" s="481"/>
      <c r="NR83" s="481"/>
      <c r="NS83" s="481"/>
      <c r="NT83" s="481"/>
      <c r="NU83" s="481"/>
      <c r="NV83" s="481"/>
      <c r="NW83" s="481"/>
      <c r="NX83" s="481"/>
      <c r="NY83" s="481"/>
      <c r="NZ83" s="481"/>
      <c r="OA83" s="481"/>
      <c r="OB83" s="481"/>
      <c r="OC83" s="481"/>
      <c r="OD83" s="481"/>
      <c r="OE83" s="481"/>
      <c r="OF83" s="481"/>
      <c r="OG83" s="481"/>
      <c r="OH83" s="481"/>
      <c r="OI83" s="481"/>
      <c r="OJ83" s="481"/>
      <c r="OK83" s="481"/>
      <c r="OL83" s="481"/>
    </row>
    <row r="84" spans="1:402" s="328" customFormat="1" ht="17.25" hidden="1" customHeight="1">
      <c r="B84" s="330">
        <v>2012.11868131868</v>
      </c>
      <c r="C84" s="485">
        <v>1382710.84</v>
      </c>
      <c r="D84" s="485">
        <v>213435.17</v>
      </c>
      <c r="E84" s="486" t="s">
        <v>213</v>
      </c>
      <c r="F84" s="485">
        <v>3764.08</v>
      </c>
      <c r="G84" s="485">
        <v>445.27</v>
      </c>
      <c r="H84" s="486" t="s">
        <v>213</v>
      </c>
      <c r="I84" s="487">
        <v>1600355</v>
      </c>
      <c r="J84" s="940"/>
      <c r="K84" s="940"/>
      <c r="BQ84" s="329"/>
      <c r="BR84" s="329"/>
      <c r="BS84" s="329"/>
      <c r="BT84" s="329"/>
      <c r="BU84" s="329"/>
      <c r="BV84" s="329"/>
      <c r="BW84" s="329"/>
      <c r="BX84" s="329"/>
      <c r="BY84" s="329"/>
      <c r="BZ84" s="329"/>
      <c r="CA84" s="329"/>
      <c r="CB84" s="329"/>
      <c r="CC84" s="329"/>
      <c r="CD84" s="329"/>
      <c r="CE84" s="329"/>
      <c r="CF84" s="329"/>
      <c r="CG84" s="329"/>
      <c r="CH84" s="329"/>
      <c r="CI84" s="329"/>
      <c r="CJ84" s="329"/>
      <c r="CK84" s="329"/>
      <c r="CL84" s="329"/>
      <c r="CM84" s="329"/>
      <c r="CN84" s="329"/>
      <c r="CO84" s="329"/>
      <c r="CP84" s="329"/>
      <c r="CQ84" s="329"/>
      <c r="CR84" s="329"/>
      <c r="CS84" s="329"/>
      <c r="CT84" s="329"/>
      <c r="CU84" s="329"/>
      <c r="CV84" s="329"/>
      <c r="CW84" s="329"/>
      <c r="CX84" s="329"/>
      <c r="CY84" s="329"/>
      <c r="CZ84" s="329"/>
      <c r="DA84" s="329"/>
      <c r="DB84" s="329"/>
      <c r="DC84" s="329"/>
      <c r="DD84" s="329"/>
      <c r="DE84" s="329"/>
      <c r="DF84" s="329"/>
      <c r="DG84" s="329"/>
      <c r="DH84" s="329"/>
      <c r="DI84" s="329"/>
      <c r="DJ84" s="329"/>
      <c r="DK84" s="329"/>
      <c r="DL84" s="329"/>
      <c r="DM84" s="329"/>
      <c r="DN84" s="329"/>
      <c r="DO84" s="329"/>
      <c r="DP84" s="329"/>
      <c r="DQ84" s="329"/>
      <c r="DR84" s="329"/>
      <c r="DS84" s="329"/>
      <c r="DT84" s="329"/>
      <c r="DU84" s="329"/>
      <c r="DV84" s="329"/>
      <c r="DW84" s="329"/>
      <c r="DX84" s="329"/>
      <c r="DY84" s="329"/>
      <c r="DZ84" s="329"/>
      <c r="EA84" s="329"/>
      <c r="EB84" s="329"/>
      <c r="EC84" s="329"/>
      <c r="ED84" s="329"/>
      <c r="EE84" s="329"/>
      <c r="EF84" s="329"/>
      <c r="EG84" s="329"/>
      <c r="EH84" s="329"/>
      <c r="EI84" s="329"/>
      <c r="EJ84" s="329"/>
      <c r="EK84" s="329"/>
      <c r="EL84" s="329"/>
      <c r="EM84" s="329"/>
      <c r="EN84" s="329"/>
      <c r="EO84" s="329"/>
      <c r="EP84" s="329"/>
      <c r="EQ84" s="329"/>
      <c r="ER84" s="329"/>
      <c r="ES84" s="329"/>
      <c r="ET84" s="329"/>
      <c r="EU84" s="329"/>
      <c r="EV84" s="329"/>
      <c r="EW84" s="329"/>
      <c r="EX84" s="329"/>
      <c r="EY84" s="329"/>
      <c r="EZ84" s="329"/>
      <c r="FA84" s="329"/>
      <c r="FB84" s="329"/>
      <c r="FC84" s="329"/>
      <c r="FD84" s="329"/>
      <c r="FE84" s="329"/>
      <c r="FF84" s="329"/>
      <c r="FG84" s="329"/>
      <c r="FH84" s="329"/>
      <c r="FI84" s="329"/>
      <c r="FJ84" s="329"/>
      <c r="FK84" s="329"/>
      <c r="FL84" s="329"/>
      <c r="FM84" s="329"/>
      <c r="FN84" s="329"/>
      <c r="FO84" s="329"/>
      <c r="FP84" s="329"/>
      <c r="FQ84" s="329"/>
      <c r="FR84" s="329"/>
      <c r="FS84" s="329"/>
      <c r="FT84" s="329"/>
      <c r="FU84" s="329"/>
      <c r="FV84" s="329"/>
      <c r="FW84" s="329"/>
      <c r="FX84" s="329"/>
      <c r="FY84" s="329"/>
      <c r="FZ84" s="329"/>
      <c r="GA84" s="329"/>
      <c r="GB84" s="329"/>
      <c r="GC84" s="329"/>
      <c r="GD84" s="329"/>
      <c r="GE84" s="329"/>
      <c r="GF84" s="329"/>
      <c r="GG84" s="329"/>
      <c r="GH84" s="329"/>
      <c r="GI84" s="329"/>
      <c r="GJ84" s="329"/>
      <c r="GK84" s="329"/>
      <c r="GL84" s="329"/>
      <c r="GM84" s="329"/>
      <c r="GN84" s="329"/>
      <c r="GO84" s="329"/>
      <c r="GP84" s="329"/>
      <c r="GQ84" s="329"/>
      <c r="GR84" s="329"/>
      <c r="GS84" s="329"/>
      <c r="GT84" s="329"/>
      <c r="GU84" s="329"/>
      <c r="GV84" s="329"/>
      <c r="GW84" s="329"/>
      <c r="GX84" s="329"/>
      <c r="GY84" s="329"/>
      <c r="GZ84" s="329"/>
      <c r="HA84" s="329"/>
      <c r="HB84" s="329"/>
      <c r="HC84" s="329"/>
      <c r="HD84" s="329"/>
      <c r="HE84" s="329"/>
      <c r="HF84" s="329"/>
      <c r="HG84" s="329"/>
      <c r="HH84" s="329"/>
      <c r="HI84" s="329"/>
      <c r="HJ84" s="329"/>
      <c r="HK84" s="329"/>
      <c r="HL84" s="329"/>
      <c r="HM84" s="329"/>
      <c r="HN84" s="329"/>
      <c r="HO84" s="329"/>
      <c r="HP84" s="329"/>
      <c r="HQ84" s="329"/>
      <c r="HR84" s="329"/>
      <c r="HS84" s="329"/>
      <c r="HT84" s="329"/>
      <c r="HU84" s="329"/>
      <c r="HV84" s="329"/>
      <c r="HW84" s="329"/>
      <c r="HX84" s="329"/>
      <c r="HY84" s="329"/>
      <c r="HZ84" s="329"/>
      <c r="IA84" s="329"/>
      <c r="IB84" s="329"/>
      <c r="IC84" s="329"/>
      <c r="ID84" s="329"/>
      <c r="IE84" s="329"/>
      <c r="IF84" s="329"/>
      <c r="IG84" s="329"/>
      <c r="IH84" s="329"/>
      <c r="II84" s="329"/>
      <c r="IJ84" s="329"/>
      <c r="IK84" s="329"/>
      <c r="IL84" s="329"/>
      <c r="IM84" s="329"/>
      <c r="IN84" s="329"/>
      <c r="IO84" s="329"/>
      <c r="IP84" s="329"/>
      <c r="IQ84" s="329"/>
      <c r="IR84" s="329"/>
      <c r="IS84" s="329"/>
      <c r="IT84" s="329"/>
      <c r="IU84" s="329"/>
      <c r="IV84" s="329"/>
      <c r="IW84" s="329"/>
      <c r="IX84" s="329"/>
      <c r="IY84" s="329"/>
      <c r="IZ84" s="329"/>
      <c r="JA84" s="329"/>
      <c r="JB84" s="329"/>
      <c r="JC84" s="329"/>
      <c r="JD84" s="329"/>
      <c r="JE84" s="329"/>
      <c r="JF84" s="329"/>
      <c r="JG84" s="329"/>
      <c r="JH84" s="329"/>
      <c r="JI84" s="329"/>
      <c r="JJ84" s="329"/>
      <c r="JK84" s="329"/>
      <c r="JL84" s="329"/>
      <c r="JM84" s="329"/>
      <c r="JN84" s="329"/>
      <c r="JO84" s="329"/>
      <c r="JP84" s="329"/>
      <c r="JQ84" s="329"/>
      <c r="JR84" s="329"/>
      <c r="JS84" s="329"/>
      <c r="JT84" s="329"/>
      <c r="JU84" s="329"/>
      <c r="JV84" s="329"/>
      <c r="JW84" s="329"/>
      <c r="JX84" s="329"/>
      <c r="JY84" s="329"/>
      <c r="JZ84" s="329"/>
      <c r="KA84" s="329"/>
      <c r="KB84" s="329"/>
      <c r="KC84" s="329"/>
      <c r="KD84" s="329"/>
      <c r="KE84" s="329"/>
      <c r="KF84" s="329"/>
      <c r="KG84" s="329"/>
      <c r="KH84" s="329"/>
      <c r="KI84" s="329"/>
      <c r="KJ84" s="329"/>
      <c r="KK84" s="329"/>
      <c r="KL84" s="329"/>
      <c r="KM84" s="329"/>
      <c r="KN84" s="329"/>
      <c r="KO84" s="329"/>
      <c r="KP84" s="329"/>
      <c r="KQ84" s="329"/>
      <c r="KR84" s="329"/>
      <c r="KS84" s="329"/>
      <c r="KT84" s="329"/>
      <c r="KU84" s="329"/>
      <c r="KV84" s="329"/>
      <c r="KW84" s="329"/>
      <c r="KX84" s="329"/>
      <c r="KY84" s="329"/>
      <c r="KZ84" s="329"/>
      <c r="LA84" s="329"/>
      <c r="LB84" s="329"/>
      <c r="LC84" s="329"/>
      <c r="LD84" s="329"/>
      <c r="LE84" s="329"/>
      <c r="LF84" s="329"/>
      <c r="LG84" s="329"/>
      <c r="LH84" s="329"/>
      <c r="LI84" s="329"/>
      <c r="LJ84" s="329"/>
      <c r="LK84" s="329"/>
      <c r="LL84" s="329"/>
      <c r="LM84" s="329"/>
      <c r="LN84" s="329"/>
      <c r="LO84" s="329"/>
      <c r="LP84" s="329"/>
      <c r="LQ84" s="329"/>
      <c r="LR84" s="329"/>
      <c r="LS84" s="329"/>
      <c r="LT84" s="329"/>
      <c r="LU84" s="329"/>
      <c r="LV84" s="329"/>
      <c r="LW84" s="329"/>
      <c r="LX84" s="329"/>
      <c r="LY84" s="329"/>
      <c r="LZ84" s="329"/>
      <c r="MA84" s="329"/>
      <c r="MB84" s="329"/>
      <c r="MC84" s="329"/>
      <c r="MD84" s="329"/>
      <c r="ME84" s="329"/>
      <c r="MF84" s="329"/>
      <c r="MG84" s="329"/>
      <c r="MH84" s="329"/>
      <c r="MI84" s="329"/>
      <c r="MJ84" s="329"/>
      <c r="MK84" s="329"/>
      <c r="ML84" s="329"/>
      <c r="MM84" s="329"/>
      <c r="MN84" s="329"/>
      <c r="MO84" s="329"/>
      <c r="MP84" s="329"/>
      <c r="MQ84" s="329"/>
      <c r="MR84" s="329"/>
      <c r="MS84" s="329"/>
      <c r="MT84" s="329"/>
      <c r="MU84" s="329"/>
      <c r="MV84" s="329"/>
      <c r="MW84" s="329"/>
      <c r="MX84" s="329"/>
      <c r="MY84" s="329"/>
      <c r="MZ84" s="329"/>
      <c r="NA84" s="329"/>
      <c r="NB84" s="329"/>
      <c r="NC84" s="329"/>
      <c r="ND84" s="329"/>
      <c r="NE84" s="329"/>
      <c r="NF84" s="329"/>
      <c r="NG84" s="329"/>
      <c r="NH84" s="329"/>
      <c r="NI84" s="329"/>
      <c r="NJ84" s="329"/>
      <c r="NK84" s="329"/>
      <c r="NL84" s="329"/>
      <c r="NM84" s="329"/>
      <c r="NN84" s="329"/>
      <c r="NO84" s="329"/>
      <c r="NP84" s="329"/>
      <c r="NQ84" s="329"/>
      <c r="NR84" s="329"/>
      <c r="NS84" s="329"/>
      <c r="NT84" s="329"/>
      <c r="NU84" s="329"/>
      <c r="NV84" s="329"/>
      <c r="NW84" s="329"/>
      <c r="NX84" s="329"/>
      <c r="NY84" s="329"/>
      <c r="NZ84" s="329"/>
      <c r="OA84" s="329"/>
      <c r="OB84" s="329"/>
      <c r="OC84" s="329"/>
      <c r="OD84" s="329"/>
      <c r="OE84" s="329"/>
      <c r="OF84" s="329"/>
      <c r="OG84" s="329"/>
      <c r="OH84" s="329"/>
      <c r="OI84" s="329"/>
      <c r="OJ84" s="329"/>
      <c r="OK84" s="329"/>
      <c r="OL84" s="329"/>
    </row>
    <row r="85" spans="1:402" s="328" customFormat="1" ht="17.25" hidden="1" customHeight="1">
      <c r="B85" s="303">
        <v>2013</v>
      </c>
      <c r="C85" s="473">
        <v>1378940.8</v>
      </c>
      <c r="D85" s="473">
        <v>212907</v>
      </c>
      <c r="E85" s="484" t="s">
        <v>213</v>
      </c>
      <c r="F85" s="473">
        <v>4109.75</v>
      </c>
      <c r="G85" s="473">
        <v>433.8</v>
      </c>
      <c r="H85" s="484" t="s">
        <v>213</v>
      </c>
      <c r="I85" s="474">
        <v>1596391.35</v>
      </c>
      <c r="J85" s="940"/>
      <c r="K85" s="940"/>
      <c r="BQ85" s="329"/>
      <c r="BR85" s="329"/>
      <c r="BS85" s="329"/>
      <c r="BT85" s="329"/>
      <c r="BU85" s="329"/>
      <c r="BV85" s="329"/>
      <c r="BW85" s="329"/>
      <c r="BX85" s="329"/>
      <c r="BY85" s="329"/>
      <c r="BZ85" s="329"/>
      <c r="CA85" s="329"/>
      <c r="CB85" s="329"/>
      <c r="CC85" s="329"/>
      <c r="CD85" s="329"/>
      <c r="CE85" s="329"/>
      <c r="CF85" s="329"/>
      <c r="CG85" s="329"/>
      <c r="CH85" s="329"/>
      <c r="CI85" s="329"/>
      <c r="CJ85" s="329"/>
      <c r="CK85" s="329"/>
      <c r="CL85" s="329"/>
      <c r="CM85" s="329"/>
      <c r="CN85" s="329"/>
      <c r="CO85" s="329"/>
      <c r="CP85" s="329"/>
      <c r="CQ85" s="329"/>
      <c r="CR85" s="329"/>
      <c r="CS85" s="329"/>
      <c r="CT85" s="329"/>
      <c r="CU85" s="329"/>
      <c r="CV85" s="329"/>
      <c r="CW85" s="329"/>
      <c r="CX85" s="329"/>
      <c r="CY85" s="329"/>
      <c r="CZ85" s="329"/>
      <c r="DA85" s="329"/>
      <c r="DB85" s="329"/>
      <c r="DC85" s="329"/>
      <c r="DD85" s="329"/>
      <c r="DE85" s="329"/>
      <c r="DF85" s="329"/>
      <c r="DG85" s="329"/>
      <c r="DH85" s="329"/>
      <c r="DI85" s="329"/>
      <c r="DJ85" s="329"/>
      <c r="DK85" s="329"/>
      <c r="DL85" s="329"/>
      <c r="DM85" s="329"/>
      <c r="DN85" s="329"/>
      <c r="DO85" s="329"/>
      <c r="DP85" s="329"/>
      <c r="DQ85" s="329"/>
      <c r="DR85" s="329"/>
      <c r="DS85" s="329"/>
      <c r="DT85" s="329"/>
      <c r="DU85" s="329"/>
      <c r="DV85" s="329"/>
      <c r="DW85" s="329"/>
      <c r="DX85" s="329"/>
      <c r="DY85" s="329"/>
      <c r="DZ85" s="329"/>
      <c r="EA85" s="329"/>
      <c r="EB85" s="329"/>
      <c r="EC85" s="329"/>
      <c r="ED85" s="329"/>
      <c r="EE85" s="329"/>
      <c r="EF85" s="329"/>
      <c r="EG85" s="329"/>
      <c r="EH85" s="329"/>
      <c r="EI85" s="329"/>
      <c r="EJ85" s="329"/>
      <c r="EK85" s="329"/>
      <c r="EL85" s="329"/>
      <c r="EM85" s="329"/>
      <c r="EN85" s="329"/>
      <c r="EO85" s="329"/>
      <c r="EP85" s="329"/>
      <c r="EQ85" s="329"/>
      <c r="ER85" s="329"/>
      <c r="ES85" s="329"/>
      <c r="ET85" s="329"/>
      <c r="EU85" s="329"/>
      <c r="EV85" s="329"/>
      <c r="EW85" s="329"/>
      <c r="EX85" s="329"/>
      <c r="EY85" s="329"/>
      <c r="EZ85" s="329"/>
      <c r="FA85" s="329"/>
      <c r="FB85" s="329"/>
      <c r="FC85" s="329"/>
      <c r="FD85" s="329"/>
      <c r="FE85" s="329"/>
      <c r="FF85" s="329"/>
      <c r="FG85" s="329"/>
      <c r="FH85" s="329"/>
      <c r="FI85" s="329"/>
      <c r="FJ85" s="329"/>
      <c r="FK85" s="329"/>
      <c r="FL85" s="329"/>
      <c r="FM85" s="329"/>
      <c r="FN85" s="329"/>
      <c r="FO85" s="329"/>
      <c r="FP85" s="329"/>
      <c r="FQ85" s="329"/>
      <c r="FR85" s="329"/>
      <c r="FS85" s="329"/>
      <c r="FT85" s="329"/>
      <c r="FU85" s="329"/>
      <c r="FV85" s="329"/>
      <c r="FW85" s="329"/>
      <c r="FX85" s="329"/>
      <c r="FY85" s="329"/>
      <c r="FZ85" s="329"/>
      <c r="GA85" s="329"/>
      <c r="GB85" s="329"/>
      <c r="GC85" s="329"/>
      <c r="GD85" s="329"/>
      <c r="GE85" s="329"/>
      <c r="GF85" s="329"/>
      <c r="GG85" s="329"/>
      <c r="GH85" s="329"/>
      <c r="GI85" s="329"/>
      <c r="GJ85" s="329"/>
      <c r="GK85" s="329"/>
      <c r="GL85" s="329"/>
      <c r="GM85" s="329"/>
      <c r="GN85" s="329"/>
      <c r="GO85" s="329"/>
      <c r="GP85" s="329"/>
      <c r="GQ85" s="329"/>
      <c r="GR85" s="329"/>
      <c r="GS85" s="329"/>
      <c r="GT85" s="329"/>
      <c r="GU85" s="329"/>
      <c r="GV85" s="329"/>
      <c r="GW85" s="329"/>
      <c r="GX85" s="329"/>
      <c r="GY85" s="329"/>
      <c r="GZ85" s="329"/>
      <c r="HA85" s="329"/>
      <c r="HB85" s="329"/>
      <c r="HC85" s="329"/>
      <c r="HD85" s="329"/>
      <c r="HE85" s="329"/>
      <c r="HF85" s="329"/>
      <c r="HG85" s="329"/>
      <c r="HH85" s="329"/>
      <c r="HI85" s="329"/>
      <c r="HJ85" s="329"/>
      <c r="HK85" s="329"/>
      <c r="HL85" s="329"/>
      <c r="HM85" s="329"/>
      <c r="HN85" s="329"/>
      <c r="HO85" s="329"/>
      <c r="HP85" s="329"/>
      <c r="HQ85" s="329"/>
      <c r="HR85" s="329"/>
      <c r="HS85" s="329"/>
      <c r="HT85" s="329"/>
      <c r="HU85" s="329"/>
      <c r="HV85" s="329"/>
      <c r="HW85" s="329"/>
      <c r="HX85" s="329"/>
      <c r="HY85" s="329"/>
      <c r="HZ85" s="329"/>
      <c r="IA85" s="329"/>
      <c r="IB85" s="329"/>
      <c r="IC85" s="329"/>
      <c r="ID85" s="329"/>
      <c r="IE85" s="329"/>
      <c r="IF85" s="329"/>
      <c r="IG85" s="329"/>
      <c r="IH85" s="329"/>
      <c r="II85" s="329"/>
      <c r="IJ85" s="329"/>
      <c r="IK85" s="329"/>
      <c r="IL85" s="329"/>
      <c r="IM85" s="329"/>
      <c r="IN85" s="329"/>
      <c r="IO85" s="329"/>
      <c r="IP85" s="329"/>
      <c r="IQ85" s="329"/>
      <c r="IR85" s="329"/>
      <c r="IS85" s="329"/>
      <c r="IT85" s="329"/>
      <c r="IU85" s="329"/>
      <c r="IV85" s="329"/>
      <c r="IW85" s="329"/>
      <c r="IX85" s="329"/>
      <c r="IY85" s="329"/>
      <c r="IZ85" s="329"/>
      <c r="JA85" s="329"/>
      <c r="JB85" s="329"/>
      <c r="JC85" s="329"/>
      <c r="JD85" s="329"/>
      <c r="JE85" s="329"/>
      <c r="JF85" s="329"/>
      <c r="JG85" s="329"/>
      <c r="JH85" s="329"/>
      <c r="JI85" s="329"/>
      <c r="JJ85" s="329"/>
      <c r="JK85" s="329"/>
      <c r="JL85" s="329"/>
      <c r="JM85" s="329"/>
      <c r="JN85" s="329"/>
      <c r="JO85" s="329"/>
      <c r="JP85" s="329"/>
      <c r="JQ85" s="329"/>
      <c r="JR85" s="329"/>
      <c r="JS85" s="329"/>
      <c r="JT85" s="329"/>
      <c r="JU85" s="329"/>
      <c r="JV85" s="329"/>
      <c r="JW85" s="329"/>
      <c r="JX85" s="329"/>
      <c r="JY85" s="329"/>
      <c r="JZ85" s="329"/>
      <c r="KA85" s="329"/>
      <c r="KB85" s="329"/>
      <c r="KC85" s="329"/>
      <c r="KD85" s="329"/>
      <c r="KE85" s="329"/>
      <c r="KF85" s="329"/>
      <c r="KG85" s="329"/>
      <c r="KH85" s="329"/>
      <c r="KI85" s="329"/>
      <c r="KJ85" s="329"/>
      <c r="KK85" s="329"/>
      <c r="KL85" s="329"/>
      <c r="KM85" s="329"/>
      <c r="KN85" s="329"/>
      <c r="KO85" s="329"/>
      <c r="KP85" s="329"/>
      <c r="KQ85" s="329"/>
      <c r="KR85" s="329"/>
      <c r="KS85" s="329"/>
      <c r="KT85" s="329"/>
      <c r="KU85" s="329"/>
      <c r="KV85" s="329"/>
      <c r="KW85" s="329"/>
      <c r="KX85" s="329"/>
      <c r="KY85" s="329"/>
      <c r="KZ85" s="329"/>
      <c r="LA85" s="329"/>
      <c r="LB85" s="329"/>
      <c r="LC85" s="329"/>
      <c r="LD85" s="329"/>
      <c r="LE85" s="329"/>
      <c r="LF85" s="329"/>
      <c r="LG85" s="329"/>
      <c r="LH85" s="329"/>
      <c r="LI85" s="329"/>
      <c r="LJ85" s="329"/>
      <c r="LK85" s="329"/>
      <c r="LL85" s="329"/>
      <c r="LM85" s="329"/>
      <c r="LN85" s="329"/>
      <c r="LO85" s="329"/>
      <c r="LP85" s="329"/>
      <c r="LQ85" s="329"/>
      <c r="LR85" s="329"/>
      <c r="LS85" s="329"/>
      <c r="LT85" s="329"/>
      <c r="LU85" s="329"/>
      <c r="LV85" s="329"/>
      <c r="LW85" s="329"/>
      <c r="LX85" s="329"/>
      <c r="LY85" s="329"/>
      <c r="LZ85" s="329"/>
      <c r="MA85" s="329"/>
      <c r="MB85" s="329"/>
      <c r="MC85" s="329"/>
      <c r="MD85" s="329"/>
      <c r="ME85" s="329"/>
      <c r="MF85" s="329"/>
      <c r="MG85" s="329"/>
      <c r="MH85" s="329"/>
      <c r="MI85" s="329"/>
      <c r="MJ85" s="329"/>
      <c r="MK85" s="329"/>
      <c r="ML85" s="329"/>
      <c r="MM85" s="329"/>
      <c r="MN85" s="329"/>
      <c r="MO85" s="329"/>
      <c r="MP85" s="329"/>
      <c r="MQ85" s="329"/>
      <c r="MR85" s="329"/>
      <c r="MS85" s="329"/>
      <c r="MT85" s="329"/>
      <c r="MU85" s="329"/>
      <c r="MV85" s="329"/>
      <c r="MW85" s="329"/>
      <c r="MX85" s="329"/>
      <c r="MY85" s="329"/>
      <c r="MZ85" s="329"/>
      <c r="NA85" s="329"/>
      <c r="NB85" s="329"/>
      <c r="NC85" s="329"/>
      <c r="ND85" s="329"/>
      <c r="NE85" s="329"/>
      <c r="NF85" s="329"/>
      <c r="NG85" s="329"/>
      <c r="NH85" s="329"/>
      <c r="NI85" s="329"/>
      <c r="NJ85" s="329"/>
      <c r="NK85" s="329"/>
      <c r="NL85" s="329"/>
      <c r="NM85" s="329"/>
      <c r="NN85" s="329"/>
      <c r="NO85" s="329"/>
      <c r="NP85" s="329"/>
      <c r="NQ85" s="329"/>
      <c r="NR85" s="329"/>
      <c r="NS85" s="329"/>
      <c r="NT85" s="329"/>
      <c r="NU85" s="329"/>
      <c r="NV85" s="329"/>
      <c r="NW85" s="329"/>
      <c r="NX85" s="329"/>
      <c r="NY85" s="329"/>
      <c r="NZ85" s="329"/>
      <c r="OA85" s="329"/>
      <c r="OB85" s="329"/>
      <c r="OC85" s="329"/>
      <c r="OD85" s="329"/>
      <c r="OE85" s="329"/>
      <c r="OF85" s="329"/>
      <c r="OG85" s="329"/>
      <c r="OH85" s="329"/>
      <c r="OI85" s="329"/>
      <c r="OJ85" s="329"/>
      <c r="OK85" s="329"/>
      <c r="OL85" s="329"/>
    </row>
    <row r="86" spans="1:402" s="328" customFormat="1" ht="17.25" hidden="1" customHeight="1">
      <c r="B86" s="303">
        <v>2013</v>
      </c>
      <c r="C86" s="473">
        <v>1384474.45</v>
      </c>
      <c r="D86" s="473">
        <v>214862.99</v>
      </c>
      <c r="E86" s="484" t="s">
        <v>213</v>
      </c>
      <c r="F86" s="473">
        <v>4437.3600000000006</v>
      </c>
      <c r="G86" s="473">
        <v>362.78</v>
      </c>
      <c r="H86" s="484" t="s">
        <v>213</v>
      </c>
      <c r="I86" s="474">
        <v>1604137.58</v>
      </c>
      <c r="J86" s="940"/>
      <c r="K86" s="940"/>
      <c r="BQ86" s="329"/>
      <c r="BR86" s="329"/>
      <c r="BS86" s="329"/>
      <c r="BT86" s="329"/>
      <c r="BU86" s="329"/>
      <c r="BV86" s="329"/>
      <c r="BW86" s="329"/>
      <c r="BX86" s="329"/>
      <c r="BY86" s="329"/>
      <c r="BZ86" s="329"/>
      <c r="CA86" s="329"/>
      <c r="CB86" s="329"/>
      <c r="CC86" s="329"/>
      <c r="CD86" s="329"/>
      <c r="CE86" s="329"/>
      <c r="CF86" s="329"/>
      <c r="CG86" s="329"/>
      <c r="CH86" s="329"/>
      <c r="CI86" s="329"/>
      <c r="CJ86" s="329"/>
      <c r="CK86" s="329"/>
      <c r="CL86" s="329"/>
      <c r="CM86" s="329"/>
      <c r="CN86" s="329"/>
      <c r="CO86" s="329"/>
      <c r="CP86" s="329"/>
      <c r="CQ86" s="329"/>
      <c r="CR86" s="329"/>
      <c r="CS86" s="329"/>
      <c r="CT86" s="329"/>
      <c r="CU86" s="329"/>
      <c r="CV86" s="329"/>
      <c r="CW86" s="329"/>
      <c r="CX86" s="329"/>
      <c r="CY86" s="329"/>
      <c r="CZ86" s="329"/>
      <c r="DA86" s="329"/>
      <c r="DB86" s="329"/>
      <c r="DC86" s="329"/>
      <c r="DD86" s="329"/>
      <c r="DE86" s="329"/>
      <c r="DF86" s="329"/>
      <c r="DG86" s="329"/>
      <c r="DH86" s="329"/>
      <c r="DI86" s="329"/>
      <c r="DJ86" s="329"/>
      <c r="DK86" s="329"/>
      <c r="DL86" s="329"/>
      <c r="DM86" s="329"/>
      <c r="DN86" s="329"/>
      <c r="DO86" s="329"/>
      <c r="DP86" s="329"/>
      <c r="DQ86" s="329"/>
      <c r="DR86" s="329"/>
      <c r="DS86" s="329"/>
      <c r="DT86" s="329"/>
      <c r="DU86" s="329"/>
      <c r="DV86" s="329"/>
      <c r="DW86" s="329"/>
      <c r="DX86" s="329"/>
      <c r="DY86" s="329"/>
      <c r="DZ86" s="329"/>
      <c r="EA86" s="329"/>
      <c r="EB86" s="329"/>
      <c r="EC86" s="329"/>
      <c r="ED86" s="329"/>
      <c r="EE86" s="329"/>
      <c r="EF86" s="329"/>
      <c r="EG86" s="329"/>
      <c r="EH86" s="329"/>
      <c r="EI86" s="329"/>
      <c r="EJ86" s="329"/>
      <c r="EK86" s="329"/>
      <c r="EL86" s="329"/>
      <c r="EM86" s="329"/>
      <c r="EN86" s="329"/>
      <c r="EO86" s="329"/>
      <c r="EP86" s="329"/>
      <c r="EQ86" s="329"/>
      <c r="ER86" s="329"/>
      <c r="ES86" s="329"/>
      <c r="ET86" s="329"/>
      <c r="EU86" s="329"/>
      <c r="EV86" s="329"/>
      <c r="EW86" s="329"/>
      <c r="EX86" s="329"/>
      <c r="EY86" s="329"/>
      <c r="EZ86" s="329"/>
      <c r="FA86" s="329"/>
      <c r="FB86" s="329"/>
      <c r="FC86" s="329"/>
      <c r="FD86" s="329"/>
      <c r="FE86" s="329"/>
      <c r="FF86" s="329"/>
      <c r="FG86" s="329"/>
      <c r="FH86" s="329"/>
      <c r="FI86" s="329"/>
      <c r="FJ86" s="329"/>
      <c r="FK86" s="329"/>
      <c r="FL86" s="329"/>
      <c r="FM86" s="329"/>
      <c r="FN86" s="329"/>
      <c r="FO86" s="329"/>
      <c r="FP86" s="329"/>
      <c r="FQ86" s="329"/>
      <c r="FR86" s="329"/>
      <c r="FS86" s="329"/>
      <c r="FT86" s="329"/>
      <c r="FU86" s="329"/>
      <c r="FV86" s="329"/>
      <c r="FW86" s="329"/>
      <c r="FX86" s="329"/>
      <c r="FY86" s="329"/>
      <c r="FZ86" s="329"/>
      <c r="GA86" s="329"/>
      <c r="GB86" s="329"/>
      <c r="GC86" s="329"/>
      <c r="GD86" s="329"/>
      <c r="GE86" s="329"/>
      <c r="GF86" s="329"/>
      <c r="GG86" s="329"/>
      <c r="GH86" s="329"/>
      <c r="GI86" s="329"/>
      <c r="GJ86" s="329"/>
      <c r="GK86" s="329"/>
      <c r="GL86" s="329"/>
      <c r="GM86" s="329"/>
      <c r="GN86" s="329"/>
      <c r="GO86" s="329"/>
      <c r="GP86" s="329"/>
      <c r="GQ86" s="329"/>
      <c r="GR86" s="329"/>
      <c r="GS86" s="329"/>
      <c r="GT86" s="329"/>
      <c r="GU86" s="329"/>
      <c r="GV86" s="329"/>
      <c r="GW86" s="329"/>
      <c r="GX86" s="329"/>
      <c r="GY86" s="329"/>
      <c r="GZ86" s="329"/>
      <c r="HA86" s="329"/>
      <c r="HB86" s="329"/>
      <c r="HC86" s="329"/>
      <c r="HD86" s="329"/>
      <c r="HE86" s="329"/>
      <c r="HF86" s="329"/>
      <c r="HG86" s="329"/>
      <c r="HH86" s="329"/>
      <c r="HI86" s="329"/>
      <c r="HJ86" s="329"/>
      <c r="HK86" s="329"/>
      <c r="HL86" s="329"/>
      <c r="HM86" s="329"/>
      <c r="HN86" s="329"/>
      <c r="HO86" s="329"/>
      <c r="HP86" s="329"/>
      <c r="HQ86" s="329"/>
      <c r="HR86" s="329"/>
      <c r="HS86" s="329"/>
      <c r="HT86" s="329"/>
      <c r="HU86" s="329"/>
      <c r="HV86" s="329"/>
      <c r="HW86" s="329"/>
      <c r="HX86" s="329"/>
      <c r="HY86" s="329"/>
      <c r="HZ86" s="329"/>
      <c r="IA86" s="329"/>
      <c r="IB86" s="329"/>
      <c r="IC86" s="329"/>
      <c r="ID86" s="329"/>
      <c r="IE86" s="329"/>
      <c r="IF86" s="329"/>
      <c r="IG86" s="329"/>
      <c r="IH86" s="329"/>
      <c r="II86" s="329"/>
      <c r="IJ86" s="329"/>
      <c r="IK86" s="329"/>
      <c r="IL86" s="329"/>
      <c r="IM86" s="329"/>
      <c r="IN86" s="329"/>
      <c r="IO86" s="329"/>
      <c r="IP86" s="329"/>
      <c r="IQ86" s="329"/>
      <c r="IR86" s="329"/>
      <c r="IS86" s="329"/>
      <c r="IT86" s="329"/>
      <c r="IU86" s="329"/>
      <c r="IV86" s="329"/>
      <c r="IW86" s="329"/>
      <c r="IX86" s="329"/>
      <c r="IY86" s="329"/>
      <c r="IZ86" s="329"/>
      <c r="JA86" s="329"/>
      <c r="JB86" s="329"/>
      <c r="JC86" s="329"/>
      <c r="JD86" s="329"/>
      <c r="JE86" s="329"/>
      <c r="JF86" s="329"/>
      <c r="JG86" s="329"/>
      <c r="JH86" s="329"/>
      <c r="JI86" s="329"/>
      <c r="JJ86" s="329"/>
      <c r="JK86" s="329"/>
      <c r="JL86" s="329"/>
      <c r="JM86" s="329"/>
      <c r="JN86" s="329"/>
      <c r="JO86" s="329"/>
      <c r="JP86" s="329"/>
      <c r="JQ86" s="329"/>
      <c r="JR86" s="329"/>
      <c r="JS86" s="329"/>
      <c r="JT86" s="329"/>
      <c r="JU86" s="329"/>
      <c r="JV86" s="329"/>
      <c r="JW86" s="329"/>
      <c r="JX86" s="329"/>
      <c r="JY86" s="329"/>
      <c r="JZ86" s="329"/>
      <c r="KA86" s="329"/>
      <c r="KB86" s="329"/>
      <c r="KC86" s="329"/>
      <c r="KD86" s="329"/>
      <c r="KE86" s="329"/>
      <c r="KF86" s="329"/>
      <c r="KG86" s="329"/>
      <c r="KH86" s="329"/>
      <c r="KI86" s="329"/>
      <c r="KJ86" s="329"/>
      <c r="KK86" s="329"/>
      <c r="KL86" s="329"/>
      <c r="KM86" s="329"/>
      <c r="KN86" s="329"/>
      <c r="KO86" s="329"/>
      <c r="KP86" s="329"/>
      <c r="KQ86" s="329"/>
      <c r="KR86" s="329"/>
      <c r="KS86" s="329"/>
      <c r="KT86" s="329"/>
      <c r="KU86" s="329"/>
      <c r="KV86" s="329"/>
      <c r="KW86" s="329"/>
      <c r="KX86" s="329"/>
      <c r="KY86" s="329"/>
      <c r="KZ86" s="329"/>
      <c r="LA86" s="329"/>
      <c r="LB86" s="329"/>
      <c r="LC86" s="329"/>
      <c r="LD86" s="329"/>
      <c r="LE86" s="329"/>
      <c r="LF86" s="329"/>
      <c r="LG86" s="329"/>
      <c r="LH86" s="329"/>
      <c r="LI86" s="329"/>
      <c r="LJ86" s="329"/>
      <c r="LK86" s="329"/>
      <c r="LL86" s="329"/>
      <c r="LM86" s="329"/>
      <c r="LN86" s="329"/>
      <c r="LO86" s="329"/>
      <c r="LP86" s="329"/>
      <c r="LQ86" s="329"/>
      <c r="LR86" s="329"/>
      <c r="LS86" s="329"/>
      <c r="LT86" s="329"/>
      <c r="LU86" s="329"/>
      <c r="LV86" s="329"/>
      <c r="LW86" s="329"/>
      <c r="LX86" s="329"/>
      <c r="LY86" s="329"/>
      <c r="LZ86" s="329"/>
      <c r="MA86" s="329"/>
      <c r="MB86" s="329"/>
      <c r="MC86" s="329"/>
      <c r="MD86" s="329"/>
      <c r="ME86" s="329"/>
      <c r="MF86" s="329"/>
      <c r="MG86" s="329"/>
      <c r="MH86" s="329"/>
      <c r="MI86" s="329"/>
      <c r="MJ86" s="329"/>
      <c r="MK86" s="329"/>
      <c r="ML86" s="329"/>
      <c r="MM86" s="329"/>
      <c r="MN86" s="329"/>
      <c r="MO86" s="329"/>
      <c r="MP86" s="329"/>
      <c r="MQ86" s="329"/>
      <c r="MR86" s="329"/>
      <c r="MS86" s="329"/>
      <c r="MT86" s="329"/>
      <c r="MU86" s="329"/>
      <c r="MV86" s="329"/>
      <c r="MW86" s="329"/>
      <c r="MX86" s="329"/>
      <c r="MY86" s="329"/>
      <c r="MZ86" s="329"/>
      <c r="NA86" s="329"/>
      <c r="NB86" s="329"/>
      <c r="NC86" s="329"/>
      <c r="ND86" s="329"/>
      <c r="NE86" s="329"/>
      <c r="NF86" s="329"/>
      <c r="NG86" s="329"/>
      <c r="NH86" s="329"/>
      <c r="NI86" s="329"/>
      <c r="NJ86" s="329"/>
      <c r="NK86" s="329"/>
      <c r="NL86" s="329"/>
      <c r="NM86" s="329"/>
      <c r="NN86" s="329"/>
      <c r="NO86" s="329"/>
      <c r="NP86" s="329"/>
      <c r="NQ86" s="329"/>
      <c r="NR86" s="329"/>
      <c r="NS86" s="329"/>
      <c r="NT86" s="329"/>
      <c r="NU86" s="329"/>
      <c r="NV86" s="329"/>
      <c r="NW86" s="329"/>
      <c r="NX86" s="329"/>
      <c r="NY86" s="329"/>
      <c r="NZ86" s="329"/>
      <c r="OA86" s="329"/>
      <c r="OB86" s="329"/>
      <c r="OC86" s="329"/>
      <c r="OD86" s="329"/>
      <c r="OE86" s="329"/>
      <c r="OF86" s="329"/>
      <c r="OG86" s="329"/>
      <c r="OH86" s="329"/>
      <c r="OI86" s="329"/>
      <c r="OJ86" s="329"/>
      <c r="OK86" s="329"/>
      <c r="OL86" s="329"/>
    </row>
    <row r="87" spans="1:402" s="328" customFormat="1" ht="17.25" hidden="1" customHeight="1">
      <c r="B87" s="303">
        <v>2013</v>
      </c>
      <c r="C87" s="473">
        <v>1396627.67</v>
      </c>
      <c r="D87" s="473">
        <v>217776.08000000002</v>
      </c>
      <c r="E87" s="484" t="s">
        <v>213</v>
      </c>
      <c r="F87" s="473">
        <v>4558.72</v>
      </c>
      <c r="G87" s="473">
        <v>312.86</v>
      </c>
      <c r="H87" s="484" t="s">
        <v>213</v>
      </c>
      <c r="I87" s="474">
        <v>1619275.33</v>
      </c>
      <c r="J87" s="940"/>
      <c r="K87" s="940"/>
      <c r="BQ87" s="329"/>
      <c r="BR87" s="329"/>
      <c r="BS87" s="329"/>
      <c r="BT87" s="329"/>
      <c r="BU87" s="329"/>
      <c r="BV87" s="329"/>
      <c r="BW87" s="329"/>
      <c r="BX87" s="329"/>
      <c r="BY87" s="329"/>
      <c r="BZ87" s="329"/>
      <c r="CA87" s="329"/>
      <c r="CB87" s="329"/>
      <c r="CC87" s="329"/>
      <c r="CD87" s="329"/>
      <c r="CE87" s="329"/>
      <c r="CF87" s="329"/>
      <c r="CG87" s="329"/>
      <c r="CH87" s="329"/>
      <c r="CI87" s="329"/>
      <c r="CJ87" s="329"/>
      <c r="CK87" s="329"/>
      <c r="CL87" s="329"/>
      <c r="CM87" s="329"/>
      <c r="CN87" s="329"/>
      <c r="CO87" s="329"/>
      <c r="CP87" s="329"/>
      <c r="CQ87" s="329"/>
      <c r="CR87" s="329"/>
      <c r="CS87" s="329"/>
      <c r="CT87" s="329"/>
      <c r="CU87" s="329"/>
      <c r="CV87" s="329"/>
      <c r="CW87" s="329"/>
      <c r="CX87" s="329"/>
      <c r="CY87" s="329"/>
      <c r="CZ87" s="329"/>
      <c r="DA87" s="329"/>
      <c r="DB87" s="329"/>
      <c r="DC87" s="329"/>
      <c r="DD87" s="329"/>
      <c r="DE87" s="329"/>
      <c r="DF87" s="329"/>
      <c r="DG87" s="329"/>
      <c r="DH87" s="329"/>
      <c r="DI87" s="329"/>
      <c r="DJ87" s="329"/>
      <c r="DK87" s="329"/>
      <c r="DL87" s="329"/>
      <c r="DM87" s="329"/>
      <c r="DN87" s="329"/>
      <c r="DO87" s="329"/>
      <c r="DP87" s="329"/>
      <c r="DQ87" s="329"/>
      <c r="DR87" s="329"/>
      <c r="DS87" s="329"/>
      <c r="DT87" s="329"/>
      <c r="DU87" s="329"/>
      <c r="DV87" s="329"/>
      <c r="DW87" s="329"/>
      <c r="DX87" s="329"/>
      <c r="DY87" s="329"/>
      <c r="DZ87" s="329"/>
      <c r="EA87" s="329"/>
      <c r="EB87" s="329"/>
      <c r="EC87" s="329"/>
      <c r="ED87" s="329"/>
      <c r="EE87" s="329"/>
      <c r="EF87" s="329"/>
      <c r="EG87" s="329"/>
      <c r="EH87" s="329"/>
      <c r="EI87" s="329"/>
      <c r="EJ87" s="329"/>
      <c r="EK87" s="329"/>
      <c r="EL87" s="329"/>
      <c r="EM87" s="329"/>
      <c r="EN87" s="329"/>
      <c r="EO87" s="329"/>
      <c r="EP87" s="329"/>
      <c r="EQ87" s="329"/>
      <c r="ER87" s="329"/>
      <c r="ES87" s="329"/>
      <c r="ET87" s="329"/>
      <c r="EU87" s="329"/>
      <c r="EV87" s="329"/>
      <c r="EW87" s="329"/>
      <c r="EX87" s="329"/>
      <c r="EY87" s="329"/>
      <c r="EZ87" s="329"/>
      <c r="FA87" s="329"/>
      <c r="FB87" s="329"/>
      <c r="FC87" s="329"/>
      <c r="FD87" s="329"/>
      <c r="FE87" s="329"/>
      <c r="FF87" s="329"/>
      <c r="FG87" s="329"/>
      <c r="FH87" s="329"/>
      <c r="FI87" s="329"/>
      <c r="FJ87" s="329"/>
      <c r="FK87" s="329"/>
      <c r="FL87" s="329"/>
      <c r="FM87" s="329"/>
      <c r="FN87" s="329"/>
      <c r="FO87" s="329"/>
      <c r="FP87" s="329"/>
      <c r="FQ87" s="329"/>
      <c r="FR87" s="329"/>
      <c r="FS87" s="329"/>
      <c r="FT87" s="329"/>
      <c r="FU87" s="329"/>
      <c r="FV87" s="329"/>
      <c r="FW87" s="329"/>
      <c r="FX87" s="329"/>
      <c r="FY87" s="329"/>
      <c r="FZ87" s="329"/>
      <c r="GA87" s="329"/>
      <c r="GB87" s="329"/>
      <c r="GC87" s="329"/>
      <c r="GD87" s="329"/>
      <c r="GE87" s="329"/>
      <c r="GF87" s="329"/>
      <c r="GG87" s="329"/>
      <c r="GH87" s="329"/>
      <c r="GI87" s="329"/>
      <c r="GJ87" s="329"/>
      <c r="GK87" s="329"/>
      <c r="GL87" s="329"/>
      <c r="GM87" s="329"/>
      <c r="GN87" s="329"/>
      <c r="GO87" s="329"/>
      <c r="GP87" s="329"/>
      <c r="GQ87" s="329"/>
      <c r="GR87" s="329"/>
      <c r="GS87" s="329"/>
      <c r="GT87" s="329"/>
      <c r="GU87" s="329"/>
      <c r="GV87" s="329"/>
      <c r="GW87" s="329"/>
      <c r="GX87" s="329"/>
      <c r="GY87" s="329"/>
      <c r="GZ87" s="329"/>
      <c r="HA87" s="329"/>
      <c r="HB87" s="329"/>
      <c r="HC87" s="329"/>
      <c r="HD87" s="329"/>
      <c r="HE87" s="329"/>
      <c r="HF87" s="329"/>
      <c r="HG87" s="329"/>
      <c r="HH87" s="329"/>
      <c r="HI87" s="329"/>
      <c r="HJ87" s="329"/>
      <c r="HK87" s="329"/>
      <c r="HL87" s="329"/>
      <c r="HM87" s="329"/>
      <c r="HN87" s="329"/>
      <c r="HO87" s="329"/>
      <c r="HP87" s="329"/>
      <c r="HQ87" s="329"/>
      <c r="HR87" s="329"/>
      <c r="HS87" s="329"/>
      <c r="HT87" s="329"/>
      <c r="HU87" s="329"/>
      <c r="HV87" s="329"/>
      <c r="HW87" s="329"/>
      <c r="HX87" s="329"/>
      <c r="HY87" s="329"/>
      <c r="HZ87" s="329"/>
      <c r="IA87" s="329"/>
      <c r="IB87" s="329"/>
      <c r="IC87" s="329"/>
      <c r="ID87" s="329"/>
      <c r="IE87" s="329"/>
      <c r="IF87" s="329"/>
      <c r="IG87" s="329"/>
      <c r="IH87" s="329"/>
      <c r="II87" s="329"/>
      <c r="IJ87" s="329"/>
      <c r="IK87" s="329"/>
      <c r="IL87" s="329"/>
      <c r="IM87" s="329"/>
      <c r="IN87" s="329"/>
      <c r="IO87" s="329"/>
      <c r="IP87" s="329"/>
      <c r="IQ87" s="329"/>
      <c r="IR87" s="329"/>
      <c r="IS87" s="329"/>
      <c r="IT87" s="329"/>
      <c r="IU87" s="329"/>
      <c r="IV87" s="329"/>
      <c r="IW87" s="329"/>
      <c r="IX87" s="329"/>
      <c r="IY87" s="329"/>
      <c r="IZ87" s="329"/>
      <c r="JA87" s="329"/>
      <c r="JB87" s="329"/>
      <c r="JC87" s="329"/>
      <c r="JD87" s="329"/>
      <c r="JE87" s="329"/>
      <c r="JF87" s="329"/>
      <c r="JG87" s="329"/>
      <c r="JH87" s="329"/>
      <c r="JI87" s="329"/>
      <c r="JJ87" s="329"/>
      <c r="JK87" s="329"/>
      <c r="JL87" s="329"/>
      <c r="JM87" s="329"/>
      <c r="JN87" s="329"/>
      <c r="JO87" s="329"/>
      <c r="JP87" s="329"/>
      <c r="JQ87" s="329"/>
      <c r="JR87" s="329"/>
      <c r="JS87" s="329"/>
      <c r="JT87" s="329"/>
      <c r="JU87" s="329"/>
      <c r="JV87" s="329"/>
      <c r="JW87" s="329"/>
      <c r="JX87" s="329"/>
      <c r="JY87" s="329"/>
      <c r="JZ87" s="329"/>
      <c r="KA87" s="329"/>
      <c r="KB87" s="329"/>
      <c r="KC87" s="329"/>
      <c r="KD87" s="329"/>
      <c r="KE87" s="329"/>
      <c r="KF87" s="329"/>
      <c r="KG87" s="329"/>
      <c r="KH87" s="329"/>
      <c r="KI87" s="329"/>
      <c r="KJ87" s="329"/>
      <c r="KK87" s="329"/>
      <c r="KL87" s="329"/>
      <c r="KM87" s="329"/>
      <c r="KN87" s="329"/>
      <c r="KO87" s="329"/>
      <c r="KP87" s="329"/>
      <c r="KQ87" s="329"/>
      <c r="KR87" s="329"/>
      <c r="KS87" s="329"/>
      <c r="KT87" s="329"/>
      <c r="KU87" s="329"/>
      <c r="KV87" s="329"/>
      <c r="KW87" s="329"/>
      <c r="KX87" s="329"/>
      <c r="KY87" s="329"/>
      <c r="KZ87" s="329"/>
      <c r="LA87" s="329"/>
      <c r="LB87" s="329"/>
      <c r="LC87" s="329"/>
      <c r="LD87" s="329"/>
      <c r="LE87" s="329"/>
      <c r="LF87" s="329"/>
      <c r="LG87" s="329"/>
      <c r="LH87" s="329"/>
      <c r="LI87" s="329"/>
      <c r="LJ87" s="329"/>
      <c r="LK87" s="329"/>
      <c r="LL87" s="329"/>
      <c r="LM87" s="329"/>
      <c r="LN87" s="329"/>
      <c r="LO87" s="329"/>
      <c r="LP87" s="329"/>
      <c r="LQ87" s="329"/>
      <c r="LR87" s="329"/>
      <c r="LS87" s="329"/>
      <c r="LT87" s="329"/>
      <c r="LU87" s="329"/>
      <c r="LV87" s="329"/>
      <c r="LW87" s="329"/>
      <c r="LX87" s="329"/>
      <c r="LY87" s="329"/>
      <c r="LZ87" s="329"/>
      <c r="MA87" s="329"/>
      <c r="MB87" s="329"/>
      <c r="MC87" s="329"/>
      <c r="MD87" s="329"/>
      <c r="ME87" s="329"/>
      <c r="MF87" s="329"/>
      <c r="MG87" s="329"/>
      <c r="MH87" s="329"/>
      <c r="MI87" s="329"/>
      <c r="MJ87" s="329"/>
      <c r="MK87" s="329"/>
      <c r="ML87" s="329"/>
      <c r="MM87" s="329"/>
      <c r="MN87" s="329"/>
      <c r="MO87" s="329"/>
      <c r="MP87" s="329"/>
      <c r="MQ87" s="329"/>
      <c r="MR87" s="329"/>
      <c r="MS87" s="329"/>
      <c r="MT87" s="329"/>
      <c r="MU87" s="329"/>
      <c r="MV87" s="329"/>
      <c r="MW87" s="329"/>
      <c r="MX87" s="329"/>
      <c r="MY87" s="329"/>
      <c r="MZ87" s="329"/>
      <c r="NA87" s="329"/>
      <c r="NB87" s="329"/>
      <c r="NC87" s="329"/>
      <c r="ND87" s="329"/>
      <c r="NE87" s="329"/>
      <c r="NF87" s="329"/>
      <c r="NG87" s="329"/>
      <c r="NH87" s="329"/>
      <c r="NI87" s="329"/>
      <c r="NJ87" s="329"/>
      <c r="NK87" s="329"/>
      <c r="NL87" s="329"/>
      <c r="NM87" s="329"/>
      <c r="NN87" s="329"/>
      <c r="NO87" s="329"/>
      <c r="NP87" s="329"/>
      <c r="NQ87" s="329"/>
      <c r="NR87" s="329"/>
      <c r="NS87" s="329"/>
      <c r="NT87" s="329"/>
      <c r="NU87" s="329"/>
      <c r="NV87" s="329"/>
      <c r="NW87" s="329"/>
      <c r="NX87" s="329"/>
      <c r="NY87" s="329"/>
      <c r="NZ87" s="329"/>
      <c r="OA87" s="329"/>
      <c r="OB87" s="329"/>
      <c r="OC87" s="329"/>
      <c r="OD87" s="329"/>
      <c r="OE87" s="329"/>
      <c r="OF87" s="329"/>
      <c r="OG87" s="329"/>
      <c r="OH87" s="329"/>
      <c r="OI87" s="329"/>
      <c r="OJ87" s="329"/>
      <c r="OK87" s="329"/>
      <c r="OL87" s="329"/>
    </row>
    <row r="88" spans="1:402" s="328" customFormat="1" ht="17.25" hidden="1" customHeight="1">
      <c r="B88" s="303">
        <v>2013</v>
      </c>
      <c r="C88" s="473">
        <v>1425521.43</v>
      </c>
      <c r="D88" s="473">
        <v>220934.72</v>
      </c>
      <c r="E88" s="484" t="s">
        <v>213</v>
      </c>
      <c r="F88" s="473">
        <v>4633.3999999999996</v>
      </c>
      <c r="G88" s="473">
        <v>300.58999999999997</v>
      </c>
      <c r="H88" s="484" t="s">
        <v>213</v>
      </c>
      <c r="I88" s="474">
        <v>1651390.14</v>
      </c>
      <c r="J88" s="940"/>
      <c r="K88" s="940"/>
      <c r="BQ88" s="329"/>
      <c r="BR88" s="329"/>
      <c r="BS88" s="329"/>
      <c r="BT88" s="329"/>
      <c r="BU88" s="329"/>
      <c r="BV88" s="329"/>
      <c r="BW88" s="329"/>
      <c r="BX88" s="329"/>
      <c r="BY88" s="329"/>
      <c r="BZ88" s="329"/>
      <c r="CA88" s="329"/>
      <c r="CB88" s="329"/>
      <c r="CC88" s="329"/>
      <c r="CD88" s="329"/>
      <c r="CE88" s="329"/>
      <c r="CF88" s="329"/>
      <c r="CG88" s="329"/>
      <c r="CH88" s="329"/>
      <c r="CI88" s="329"/>
      <c r="CJ88" s="329"/>
      <c r="CK88" s="329"/>
      <c r="CL88" s="329"/>
      <c r="CM88" s="329"/>
      <c r="CN88" s="329"/>
      <c r="CO88" s="329"/>
      <c r="CP88" s="329"/>
      <c r="CQ88" s="329"/>
      <c r="CR88" s="329"/>
      <c r="CS88" s="329"/>
      <c r="CT88" s="329"/>
      <c r="CU88" s="329"/>
      <c r="CV88" s="329"/>
      <c r="CW88" s="329"/>
      <c r="CX88" s="329"/>
      <c r="CY88" s="329"/>
      <c r="CZ88" s="329"/>
      <c r="DA88" s="329"/>
      <c r="DB88" s="329"/>
      <c r="DC88" s="329"/>
      <c r="DD88" s="329"/>
      <c r="DE88" s="329"/>
      <c r="DF88" s="329"/>
      <c r="DG88" s="329"/>
      <c r="DH88" s="329"/>
      <c r="DI88" s="329"/>
      <c r="DJ88" s="329"/>
      <c r="DK88" s="329"/>
      <c r="DL88" s="329"/>
      <c r="DM88" s="329"/>
      <c r="DN88" s="329"/>
      <c r="DO88" s="329"/>
      <c r="DP88" s="329"/>
      <c r="DQ88" s="329"/>
      <c r="DR88" s="329"/>
      <c r="DS88" s="329"/>
      <c r="DT88" s="329"/>
      <c r="DU88" s="329"/>
      <c r="DV88" s="329"/>
      <c r="DW88" s="329"/>
      <c r="DX88" s="329"/>
      <c r="DY88" s="329"/>
      <c r="DZ88" s="329"/>
      <c r="EA88" s="329"/>
      <c r="EB88" s="329"/>
      <c r="EC88" s="329"/>
      <c r="ED88" s="329"/>
      <c r="EE88" s="329"/>
      <c r="EF88" s="329"/>
      <c r="EG88" s="329"/>
      <c r="EH88" s="329"/>
      <c r="EI88" s="329"/>
      <c r="EJ88" s="329"/>
      <c r="EK88" s="329"/>
      <c r="EL88" s="329"/>
      <c r="EM88" s="329"/>
      <c r="EN88" s="329"/>
      <c r="EO88" s="329"/>
      <c r="EP88" s="329"/>
      <c r="EQ88" s="329"/>
      <c r="ER88" s="329"/>
      <c r="ES88" s="329"/>
      <c r="ET88" s="329"/>
      <c r="EU88" s="329"/>
      <c r="EV88" s="329"/>
      <c r="EW88" s="329"/>
      <c r="EX88" s="329"/>
      <c r="EY88" s="329"/>
      <c r="EZ88" s="329"/>
      <c r="FA88" s="329"/>
      <c r="FB88" s="329"/>
      <c r="FC88" s="329"/>
      <c r="FD88" s="329"/>
      <c r="FE88" s="329"/>
      <c r="FF88" s="329"/>
      <c r="FG88" s="329"/>
      <c r="FH88" s="329"/>
      <c r="FI88" s="329"/>
      <c r="FJ88" s="329"/>
      <c r="FK88" s="329"/>
      <c r="FL88" s="329"/>
      <c r="FM88" s="329"/>
      <c r="FN88" s="329"/>
      <c r="FO88" s="329"/>
      <c r="FP88" s="329"/>
      <c r="FQ88" s="329"/>
      <c r="FR88" s="329"/>
      <c r="FS88" s="329"/>
      <c r="FT88" s="329"/>
      <c r="FU88" s="329"/>
      <c r="FV88" s="329"/>
      <c r="FW88" s="329"/>
      <c r="FX88" s="329"/>
      <c r="FY88" s="329"/>
      <c r="FZ88" s="329"/>
      <c r="GA88" s="329"/>
      <c r="GB88" s="329"/>
      <c r="GC88" s="329"/>
      <c r="GD88" s="329"/>
      <c r="GE88" s="329"/>
      <c r="GF88" s="329"/>
      <c r="GG88" s="329"/>
      <c r="GH88" s="329"/>
      <c r="GI88" s="329"/>
      <c r="GJ88" s="329"/>
      <c r="GK88" s="329"/>
      <c r="GL88" s="329"/>
      <c r="GM88" s="329"/>
      <c r="GN88" s="329"/>
      <c r="GO88" s="329"/>
      <c r="GP88" s="329"/>
      <c r="GQ88" s="329"/>
      <c r="GR88" s="329"/>
      <c r="GS88" s="329"/>
      <c r="GT88" s="329"/>
      <c r="GU88" s="329"/>
      <c r="GV88" s="329"/>
      <c r="GW88" s="329"/>
      <c r="GX88" s="329"/>
      <c r="GY88" s="329"/>
      <c r="GZ88" s="329"/>
      <c r="HA88" s="329"/>
      <c r="HB88" s="329"/>
      <c r="HC88" s="329"/>
      <c r="HD88" s="329"/>
      <c r="HE88" s="329"/>
      <c r="HF88" s="329"/>
      <c r="HG88" s="329"/>
      <c r="HH88" s="329"/>
      <c r="HI88" s="329"/>
      <c r="HJ88" s="329"/>
      <c r="HK88" s="329"/>
      <c r="HL88" s="329"/>
      <c r="HM88" s="329"/>
      <c r="HN88" s="329"/>
      <c r="HO88" s="329"/>
      <c r="HP88" s="329"/>
      <c r="HQ88" s="329"/>
      <c r="HR88" s="329"/>
      <c r="HS88" s="329"/>
      <c r="HT88" s="329"/>
      <c r="HU88" s="329"/>
      <c r="HV88" s="329"/>
      <c r="HW88" s="329"/>
      <c r="HX88" s="329"/>
      <c r="HY88" s="329"/>
      <c r="HZ88" s="329"/>
      <c r="IA88" s="329"/>
      <c r="IB88" s="329"/>
      <c r="IC88" s="329"/>
      <c r="ID88" s="329"/>
      <c r="IE88" s="329"/>
      <c r="IF88" s="329"/>
      <c r="IG88" s="329"/>
      <c r="IH88" s="329"/>
      <c r="II88" s="329"/>
      <c r="IJ88" s="329"/>
      <c r="IK88" s="329"/>
      <c r="IL88" s="329"/>
      <c r="IM88" s="329"/>
      <c r="IN88" s="329"/>
      <c r="IO88" s="329"/>
      <c r="IP88" s="329"/>
      <c r="IQ88" s="329"/>
      <c r="IR88" s="329"/>
      <c r="IS88" s="329"/>
      <c r="IT88" s="329"/>
      <c r="IU88" s="329"/>
      <c r="IV88" s="329"/>
      <c r="IW88" s="329"/>
      <c r="IX88" s="329"/>
      <c r="IY88" s="329"/>
      <c r="IZ88" s="329"/>
      <c r="JA88" s="329"/>
      <c r="JB88" s="329"/>
      <c r="JC88" s="329"/>
      <c r="JD88" s="329"/>
      <c r="JE88" s="329"/>
      <c r="JF88" s="329"/>
      <c r="JG88" s="329"/>
      <c r="JH88" s="329"/>
      <c r="JI88" s="329"/>
      <c r="JJ88" s="329"/>
      <c r="JK88" s="329"/>
      <c r="JL88" s="329"/>
      <c r="JM88" s="329"/>
      <c r="JN88" s="329"/>
      <c r="JO88" s="329"/>
      <c r="JP88" s="329"/>
      <c r="JQ88" s="329"/>
      <c r="JR88" s="329"/>
      <c r="JS88" s="329"/>
      <c r="JT88" s="329"/>
      <c r="JU88" s="329"/>
      <c r="JV88" s="329"/>
      <c r="JW88" s="329"/>
      <c r="JX88" s="329"/>
      <c r="JY88" s="329"/>
      <c r="JZ88" s="329"/>
      <c r="KA88" s="329"/>
      <c r="KB88" s="329"/>
      <c r="KC88" s="329"/>
      <c r="KD88" s="329"/>
      <c r="KE88" s="329"/>
      <c r="KF88" s="329"/>
      <c r="KG88" s="329"/>
      <c r="KH88" s="329"/>
      <c r="KI88" s="329"/>
      <c r="KJ88" s="329"/>
      <c r="KK88" s="329"/>
      <c r="KL88" s="329"/>
      <c r="KM88" s="329"/>
      <c r="KN88" s="329"/>
      <c r="KO88" s="329"/>
      <c r="KP88" s="329"/>
      <c r="KQ88" s="329"/>
      <c r="KR88" s="329"/>
      <c r="KS88" s="329"/>
      <c r="KT88" s="329"/>
      <c r="KU88" s="329"/>
      <c r="KV88" s="329"/>
      <c r="KW88" s="329"/>
      <c r="KX88" s="329"/>
      <c r="KY88" s="329"/>
      <c r="KZ88" s="329"/>
      <c r="LA88" s="329"/>
      <c r="LB88" s="329"/>
      <c r="LC88" s="329"/>
      <c r="LD88" s="329"/>
      <c r="LE88" s="329"/>
      <c r="LF88" s="329"/>
      <c r="LG88" s="329"/>
      <c r="LH88" s="329"/>
      <c r="LI88" s="329"/>
      <c r="LJ88" s="329"/>
      <c r="LK88" s="329"/>
      <c r="LL88" s="329"/>
      <c r="LM88" s="329"/>
      <c r="LN88" s="329"/>
      <c r="LO88" s="329"/>
      <c r="LP88" s="329"/>
      <c r="LQ88" s="329"/>
      <c r="LR88" s="329"/>
      <c r="LS88" s="329"/>
      <c r="LT88" s="329"/>
      <c r="LU88" s="329"/>
      <c r="LV88" s="329"/>
      <c r="LW88" s="329"/>
      <c r="LX88" s="329"/>
      <c r="LY88" s="329"/>
      <c r="LZ88" s="329"/>
      <c r="MA88" s="329"/>
      <c r="MB88" s="329"/>
      <c r="MC88" s="329"/>
      <c r="MD88" s="329"/>
      <c r="ME88" s="329"/>
      <c r="MF88" s="329"/>
      <c r="MG88" s="329"/>
      <c r="MH88" s="329"/>
      <c r="MI88" s="329"/>
      <c r="MJ88" s="329"/>
      <c r="MK88" s="329"/>
      <c r="ML88" s="329"/>
      <c r="MM88" s="329"/>
      <c r="MN88" s="329"/>
      <c r="MO88" s="329"/>
      <c r="MP88" s="329"/>
      <c r="MQ88" s="329"/>
      <c r="MR88" s="329"/>
      <c r="MS88" s="329"/>
      <c r="MT88" s="329"/>
      <c r="MU88" s="329"/>
      <c r="MV88" s="329"/>
      <c r="MW88" s="329"/>
      <c r="MX88" s="329"/>
      <c r="MY88" s="329"/>
      <c r="MZ88" s="329"/>
      <c r="NA88" s="329"/>
      <c r="NB88" s="329"/>
      <c r="NC88" s="329"/>
      <c r="ND88" s="329"/>
      <c r="NE88" s="329"/>
      <c r="NF88" s="329"/>
      <c r="NG88" s="329"/>
      <c r="NH88" s="329"/>
      <c r="NI88" s="329"/>
      <c r="NJ88" s="329"/>
      <c r="NK88" s="329"/>
      <c r="NL88" s="329"/>
      <c r="NM88" s="329"/>
      <c r="NN88" s="329"/>
      <c r="NO88" s="329"/>
      <c r="NP88" s="329"/>
      <c r="NQ88" s="329"/>
      <c r="NR88" s="329"/>
      <c r="NS88" s="329"/>
      <c r="NT88" s="329"/>
      <c r="NU88" s="329"/>
      <c r="NV88" s="329"/>
      <c r="NW88" s="329"/>
      <c r="NX88" s="329"/>
      <c r="NY88" s="329"/>
      <c r="NZ88" s="329"/>
      <c r="OA88" s="329"/>
      <c r="OB88" s="329"/>
      <c r="OC88" s="329"/>
      <c r="OD88" s="329"/>
      <c r="OE88" s="329"/>
      <c r="OF88" s="329"/>
      <c r="OG88" s="329"/>
      <c r="OH88" s="329"/>
      <c r="OI88" s="329"/>
      <c r="OJ88" s="329"/>
      <c r="OK88" s="329"/>
      <c r="OL88" s="329"/>
    </row>
    <row r="89" spans="1:402" s="328" customFormat="1" ht="17.25" customHeight="1">
      <c r="B89" s="303">
        <v>2013</v>
      </c>
      <c r="C89" s="473">
        <v>1413162.85</v>
      </c>
      <c r="D89" s="473">
        <v>223639.09999999998</v>
      </c>
      <c r="E89" s="484" t="s">
        <v>213</v>
      </c>
      <c r="F89" s="473">
        <v>4720.75</v>
      </c>
      <c r="G89" s="473">
        <v>299.5</v>
      </c>
      <c r="H89" s="484" t="s">
        <v>213</v>
      </c>
      <c r="I89" s="474">
        <v>1641822.2</v>
      </c>
      <c r="J89" s="940"/>
      <c r="K89" s="940"/>
      <c r="BQ89" s="329"/>
      <c r="BR89" s="329"/>
      <c r="BS89" s="329"/>
      <c r="BT89" s="329"/>
      <c r="BU89" s="329"/>
      <c r="BV89" s="329"/>
      <c r="BW89" s="329"/>
      <c r="BX89" s="329"/>
      <c r="BY89" s="329"/>
      <c r="BZ89" s="329"/>
      <c r="CA89" s="329"/>
      <c r="CB89" s="329"/>
      <c r="CC89" s="329"/>
      <c r="CD89" s="329"/>
      <c r="CE89" s="329"/>
      <c r="CF89" s="329"/>
      <c r="CG89" s="329"/>
      <c r="CH89" s="329"/>
      <c r="CI89" s="329"/>
      <c r="CJ89" s="329"/>
      <c r="CK89" s="329"/>
      <c r="CL89" s="329"/>
      <c r="CM89" s="329"/>
      <c r="CN89" s="329"/>
      <c r="CO89" s="329"/>
      <c r="CP89" s="329"/>
      <c r="CQ89" s="329"/>
      <c r="CR89" s="329"/>
      <c r="CS89" s="329"/>
      <c r="CT89" s="329"/>
      <c r="CU89" s="329"/>
      <c r="CV89" s="329"/>
      <c r="CW89" s="329"/>
      <c r="CX89" s="329"/>
      <c r="CY89" s="329"/>
      <c r="CZ89" s="329"/>
      <c r="DA89" s="329"/>
      <c r="DB89" s="329"/>
      <c r="DC89" s="329"/>
      <c r="DD89" s="329"/>
      <c r="DE89" s="329"/>
      <c r="DF89" s="329"/>
      <c r="DG89" s="329"/>
      <c r="DH89" s="329"/>
      <c r="DI89" s="329"/>
      <c r="DJ89" s="329"/>
      <c r="DK89" s="329"/>
      <c r="DL89" s="329"/>
      <c r="DM89" s="329"/>
      <c r="DN89" s="329"/>
      <c r="DO89" s="329"/>
      <c r="DP89" s="329"/>
      <c r="DQ89" s="329"/>
      <c r="DR89" s="329"/>
      <c r="DS89" s="329"/>
      <c r="DT89" s="329"/>
      <c r="DU89" s="329"/>
      <c r="DV89" s="329"/>
      <c r="DW89" s="329"/>
      <c r="DX89" s="329"/>
      <c r="DY89" s="329"/>
      <c r="DZ89" s="329"/>
      <c r="EA89" s="329"/>
      <c r="EB89" s="329"/>
      <c r="EC89" s="329"/>
      <c r="ED89" s="329"/>
      <c r="EE89" s="329"/>
      <c r="EF89" s="329"/>
      <c r="EG89" s="329"/>
      <c r="EH89" s="329"/>
      <c r="EI89" s="329"/>
      <c r="EJ89" s="329"/>
      <c r="EK89" s="329"/>
      <c r="EL89" s="329"/>
      <c r="EM89" s="329"/>
      <c r="EN89" s="329"/>
      <c r="EO89" s="329"/>
      <c r="EP89" s="329"/>
      <c r="EQ89" s="329"/>
      <c r="ER89" s="329"/>
      <c r="ES89" s="329"/>
      <c r="ET89" s="329"/>
      <c r="EU89" s="329"/>
      <c r="EV89" s="329"/>
      <c r="EW89" s="329"/>
      <c r="EX89" s="329"/>
      <c r="EY89" s="329"/>
      <c r="EZ89" s="329"/>
      <c r="FA89" s="329"/>
      <c r="FB89" s="329"/>
      <c r="FC89" s="329"/>
      <c r="FD89" s="329"/>
      <c r="FE89" s="329"/>
      <c r="FF89" s="329"/>
      <c r="FG89" s="329"/>
      <c r="FH89" s="329"/>
      <c r="FI89" s="329"/>
      <c r="FJ89" s="329"/>
      <c r="FK89" s="329"/>
      <c r="FL89" s="329"/>
      <c r="FM89" s="329"/>
      <c r="FN89" s="329"/>
      <c r="FO89" s="329"/>
      <c r="FP89" s="329"/>
      <c r="FQ89" s="329"/>
      <c r="FR89" s="329"/>
      <c r="FS89" s="329"/>
      <c r="FT89" s="329"/>
      <c r="FU89" s="329"/>
      <c r="FV89" s="329"/>
      <c r="FW89" s="329"/>
      <c r="FX89" s="329"/>
      <c r="FY89" s="329"/>
      <c r="FZ89" s="329"/>
      <c r="GA89" s="329"/>
      <c r="GB89" s="329"/>
      <c r="GC89" s="329"/>
      <c r="GD89" s="329"/>
      <c r="GE89" s="329"/>
      <c r="GF89" s="329"/>
      <c r="GG89" s="329"/>
      <c r="GH89" s="329"/>
      <c r="GI89" s="329"/>
      <c r="GJ89" s="329"/>
      <c r="GK89" s="329"/>
      <c r="GL89" s="329"/>
      <c r="GM89" s="329"/>
      <c r="GN89" s="329"/>
      <c r="GO89" s="329"/>
      <c r="GP89" s="329"/>
      <c r="GQ89" s="329"/>
      <c r="GR89" s="329"/>
      <c r="GS89" s="329"/>
      <c r="GT89" s="329"/>
      <c r="GU89" s="329"/>
      <c r="GV89" s="329"/>
      <c r="GW89" s="329"/>
      <c r="GX89" s="329"/>
      <c r="GY89" s="329"/>
      <c r="GZ89" s="329"/>
      <c r="HA89" s="329"/>
      <c r="HB89" s="329"/>
      <c r="HC89" s="329"/>
      <c r="HD89" s="329"/>
      <c r="HE89" s="329"/>
      <c r="HF89" s="329"/>
      <c r="HG89" s="329"/>
      <c r="HH89" s="329"/>
      <c r="HI89" s="329"/>
      <c r="HJ89" s="329"/>
      <c r="HK89" s="329"/>
      <c r="HL89" s="329"/>
      <c r="HM89" s="329"/>
      <c r="HN89" s="329"/>
      <c r="HO89" s="329"/>
      <c r="HP89" s="329"/>
      <c r="HQ89" s="329"/>
      <c r="HR89" s="329"/>
      <c r="HS89" s="329"/>
      <c r="HT89" s="329"/>
      <c r="HU89" s="329"/>
      <c r="HV89" s="329"/>
      <c r="HW89" s="329"/>
      <c r="HX89" s="329"/>
      <c r="HY89" s="329"/>
      <c r="HZ89" s="329"/>
      <c r="IA89" s="329"/>
      <c r="IB89" s="329"/>
      <c r="IC89" s="329"/>
      <c r="ID89" s="329"/>
      <c r="IE89" s="329"/>
      <c r="IF89" s="329"/>
      <c r="IG89" s="329"/>
      <c r="IH89" s="329"/>
      <c r="II89" s="329"/>
      <c r="IJ89" s="329"/>
      <c r="IK89" s="329"/>
      <c r="IL89" s="329"/>
      <c r="IM89" s="329"/>
      <c r="IN89" s="329"/>
      <c r="IO89" s="329"/>
      <c r="IP89" s="329"/>
      <c r="IQ89" s="329"/>
      <c r="IR89" s="329"/>
      <c r="IS89" s="329"/>
      <c r="IT89" s="329"/>
      <c r="IU89" s="329"/>
      <c r="IV89" s="329"/>
      <c r="IW89" s="329"/>
      <c r="IX89" s="329"/>
      <c r="IY89" s="329"/>
      <c r="IZ89" s="329"/>
      <c r="JA89" s="329"/>
      <c r="JB89" s="329"/>
      <c r="JC89" s="329"/>
      <c r="JD89" s="329"/>
      <c r="JE89" s="329"/>
      <c r="JF89" s="329"/>
      <c r="JG89" s="329"/>
      <c r="JH89" s="329"/>
      <c r="JI89" s="329"/>
      <c r="JJ89" s="329"/>
      <c r="JK89" s="329"/>
      <c r="JL89" s="329"/>
      <c r="JM89" s="329"/>
      <c r="JN89" s="329"/>
      <c r="JO89" s="329"/>
      <c r="JP89" s="329"/>
      <c r="JQ89" s="329"/>
      <c r="JR89" s="329"/>
      <c r="JS89" s="329"/>
      <c r="JT89" s="329"/>
      <c r="JU89" s="329"/>
      <c r="JV89" s="329"/>
      <c r="JW89" s="329"/>
      <c r="JX89" s="329"/>
      <c r="JY89" s="329"/>
      <c r="JZ89" s="329"/>
      <c r="KA89" s="329"/>
      <c r="KB89" s="329"/>
      <c r="KC89" s="329"/>
      <c r="KD89" s="329"/>
      <c r="KE89" s="329"/>
      <c r="KF89" s="329"/>
      <c r="KG89" s="329"/>
      <c r="KH89" s="329"/>
      <c r="KI89" s="329"/>
      <c r="KJ89" s="329"/>
      <c r="KK89" s="329"/>
      <c r="KL89" s="329"/>
      <c r="KM89" s="329"/>
      <c r="KN89" s="329"/>
      <c r="KO89" s="329"/>
      <c r="KP89" s="329"/>
      <c r="KQ89" s="329"/>
      <c r="KR89" s="329"/>
      <c r="KS89" s="329"/>
      <c r="KT89" s="329"/>
      <c r="KU89" s="329"/>
      <c r="KV89" s="329"/>
      <c r="KW89" s="329"/>
      <c r="KX89" s="329"/>
      <c r="KY89" s="329"/>
      <c r="KZ89" s="329"/>
      <c r="LA89" s="329"/>
      <c r="LB89" s="329"/>
      <c r="LC89" s="329"/>
      <c r="LD89" s="329"/>
      <c r="LE89" s="329"/>
      <c r="LF89" s="329"/>
      <c r="LG89" s="329"/>
      <c r="LH89" s="329"/>
      <c r="LI89" s="329"/>
      <c r="LJ89" s="329"/>
      <c r="LK89" s="329"/>
      <c r="LL89" s="329"/>
      <c r="LM89" s="329"/>
      <c r="LN89" s="329"/>
      <c r="LO89" s="329"/>
      <c r="LP89" s="329"/>
      <c r="LQ89" s="329"/>
      <c r="LR89" s="329"/>
      <c r="LS89" s="329"/>
      <c r="LT89" s="329"/>
      <c r="LU89" s="329"/>
      <c r="LV89" s="329"/>
      <c r="LW89" s="329"/>
      <c r="LX89" s="329"/>
      <c r="LY89" s="329"/>
      <c r="LZ89" s="329"/>
      <c r="MA89" s="329"/>
      <c r="MB89" s="329"/>
      <c r="MC89" s="329"/>
      <c r="MD89" s="329"/>
      <c r="ME89" s="329"/>
      <c r="MF89" s="329"/>
      <c r="MG89" s="329"/>
      <c r="MH89" s="329"/>
      <c r="MI89" s="329"/>
      <c r="MJ89" s="329"/>
      <c r="MK89" s="329"/>
      <c r="ML89" s="329"/>
      <c r="MM89" s="329"/>
      <c r="MN89" s="329"/>
      <c r="MO89" s="329"/>
      <c r="MP89" s="329"/>
      <c r="MQ89" s="329"/>
      <c r="MR89" s="329"/>
      <c r="MS89" s="329"/>
      <c r="MT89" s="329"/>
      <c r="MU89" s="329"/>
      <c r="MV89" s="329"/>
      <c r="MW89" s="329"/>
      <c r="MX89" s="329"/>
      <c r="MY89" s="329"/>
      <c r="MZ89" s="329"/>
      <c r="NA89" s="329"/>
      <c r="NB89" s="329"/>
      <c r="NC89" s="329"/>
      <c r="ND89" s="329"/>
      <c r="NE89" s="329"/>
      <c r="NF89" s="329"/>
      <c r="NG89" s="329"/>
      <c r="NH89" s="329"/>
      <c r="NI89" s="329"/>
      <c r="NJ89" s="329"/>
      <c r="NK89" s="329"/>
      <c r="NL89" s="329"/>
      <c r="NM89" s="329"/>
      <c r="NN89" s="329"/>
      <c r="NO89" s="329"/>
      <c r="NP89" s="329"/>
      <c r="NQ89" s="329"/>
      <c r="NR89" s="329"/>
      <c r="NS89" s="329"/>
      <c r="NT89" s="329"/>
      <c r="NU89" s="329"/>
      <c r="NV89" s="329"/>
      <c r="NW89" s="329"/>
      <c r="NX89" s="329"/>
      <c r="NY89" s="329"/>
      <c r="NZ89" s="329"/>
      <c r="OA89" s="329"/>
      <c r="OB89" s="329"/>
      <c r="OC89" s="329"/>
      <c r="OD89" s="329"/>
      <c r="OE89" s="329"/>
      <c r="OF89" s="329"/>
      <c r="OG89" s="329"/>
      <c r="OH89" s="329"/>
      <c r="OI89" s="329"/>
      <c r="OJ89" s="329"/>
      <c r="OK89" s="329"/>
      <c r="OL89" s="329"/>
    </row>
    <row r="90" spans="1:402" s="328" customFormat="1" ht="17.25" hidden="1" customHeight="1">
      <c r="A90" s="322"/>
      <c r="B90" s="303">
        <v>2013</v>
      </c>
      <c r="C90" s="473">
        <v>1403225.8399999999</v>
      </c>
      <c r="D90" s="473">
        <v>224541.42</v>
      </c>
      <c r="E90" s="484" t="s">
        <v>213</v>
      </c>
      <c r="F90" s="473">
        <v>4823.34</v>
      </c>
      <c r="G90" s="473">
        <v>312.47000000000003</v>
      </c>
      <c r="H90" s="484" t="s">
        <v>213</v>
      </c>
      <c r="I90" s="474">
        <v>1632903.07</v>
      </c>
      <c r="J90" s="940"/>
      <c r="K90" s="940"/>
      <c r="BQ90" s="329"/>
      <c r="BR90" s="329"/>
      <c r="BS90" s="329"/>
      <c r="BT90" s="329"/>
      <c r="BU90" s="329"/>
      <c r="BV90" s="329"/>
      <c r="BW90" s="329"/>
      <c r="BX90" s="329"/>
      <c r="BY90" s="329"/>
      <c r="BZ90" s="329"/>
      <c r="CA90" s="329"/>
      <c r="CB90" s="329"/>
      <c r="CC90" s="329"/>
      <c r="CD90" s="329"/>
      <c r="CE90" s="329"/>
      <c r="CF90" s="329"/>
      <c r="CG90" s="329"/>
      <c r="CH90" s="329"/>
      <c r="CI90" s="329"/>
      <c r="CJ90" s="329"/>
      <c r="CK90" s="329"/>
      <c r="CL90" s="329"/>
      <c r="CM90" s="329"/>
      <c r="CN90" s="329"/>
      <c r="CO90" s="329"/>
      <c r="CP90" s="329"/>
      <c r="CQ90" s="329"/>
      <c r="CR90" s="329"/>
      <c r="CS90" s="329"/>
      <c r="CT90" s="329"/>
      <c r="CU90" s="329"/>
      <c r="CV90" s="329"/>
      <c r="CW90" s="329"/>
      <c r="CX90" s="329"/>
      <c r="CY90" s="329"/>
      <c r="CZ90" s="329"/>
      <c r="DA90" s="329"/>
      <c r="DB90" s="329"/>
      <c r="DC90" s="329"/>
      <c r="DD90" s="329"/>
      <c r="DE90" s="329"/>
      <c r="DF90" s="329"/>
      <c r="DG90" s="329"/>
      <c r="DH90" s="329"/>
      <c r="DI90" s="329"/>
      <c r="DJ90" s="329"/>
      <c r="DK90" s="329"/>
      <c r="DL90" s="329"/>
      <c r="DM90" s="329"/>
      <c r="DN90" s="329"/>
      <c r="DO90" s="329"/>
      <c r="DP90" s="329"/>
      <c r="DQ90" s="329"/>
      <c r="DR90" s="329"/>
      <c r="DS90" s="329"/>
      <c r="DT90" s="329"/>
      <c r="DU90" s="329"/>
      <c r="DV90" s="329"/>
      <c r="DW90" s="329"/>
      <c r="DX90" s="329"/>
      <c r="DY90" s="329"/>
      <c r="DZ90" s="329"/>
      <c r="EA90" s="329"/>
      <c r="EB90" s="329"/>
      <c r="EC90" s="329"/>
      <c r="ED90" s="329"/>
      <c r="EE90" s="329"/>
      <c r="EF90" s="329"/>
      <c r="EG90" s="329"/>
      <c r="EH90" s="329"/>
      <c r="EI90" s="329"/>
      <c r="EJ90" s="329"/>
      <c r="EK90" s="329"/>
      <c r="EL90" s="329"/>
      <c r="EM90" s="329"/>
      <c r="EN90" s="329"/>
      <c r="EO90" s="329"/>
      <c r="EP90" s="329"/>
      <c r="EQ90" s="329"/>
      <c r="ER90" s="329"/>
      <c r="ES90" s="329"/>
      <c r="ET90" s="329"/>
      <c r="EU90" s="329"/>
      <c r="EV90" s="329"/>
      <c r="EW90" s="329"/>
      <c r="EX90" s="329"/>
      <c r="EY90" s="329"/>
      <c r="EZ90" s="329"/>
      <c r="FA90" s="329"/>
      <c r="FB90" s="329"/>
      <c r="FC90" s="329"/>
      <c r="FD90" s="329"/>
      <c r="FE90" s="329"/>
      <c r="FF90" s="329"/>
      <c r="FG90" s="329"/>
      <c r="FH90" s="329"/>
      <c r="FI90" s="329"/>
      <c r="FJ90" s="329"/>
      <c r="FK90" s="329"/>
      <c r="FL90" s="329"/>
      <c r="FM90" s="329"/>
      <c r="FN90" s="329"/>
      <c r="FO90" s="329"/>
      <c r="FP90" s="329"/>
      <c r="FQ90" s="329"/>
      <c r="FR90" s="329"/>
      <c r="FS90" s="329"/>
      <c r="FT90" s="329"/>
      <c r="FU90" s="329"/>
      <c r="FV90" s="329"/>
      <c r="FW90" s="329"/>
      <c r="FX90" s="329"/>
      <c r="FY90" s="329"/>
      <c r="FZ90" s="329"/>
      <c r="GA90" s="329"/>
      <c r="GB90" s="329"/>
      <c r="GC90" s="329"/>
      <c r="GD90" s="329"/>
      <c r="GE90" s="329"/>
      <c r="GF90" s="329"/>
      <c r="GG90" s="329"/>
      <c r="GH90" s="329"/>
      <c r="GI90" s="329"/>
      <c r="GJ90" s="329"/>
      <c r="GK90" s="329"/>
      <c r="GL90" s="329"/>
      <c r="GM90" s="329"/>
      <c r="GN90" s="329"/>
      <c r="GO90" s="329"/>
      <c r="GP90" s="329"/>
      <c r="GQ90" s="329"/>
      <c r="GR90" s="329"/>
      <c r="GS90" s="329"/>
      <c r="GT90" s="329"/>
      <c r="GU90" s="329"/>
      <c r="GV90" s="329"/>
      <c r="GW90" s="329"/>
      <c r="GX90" s="329"/>
      <c r="GY90" s="329"/>
      <c r="GZ90" s="329"/>
      <c r="HA90" s="329"/>
      <c r="HB90" s="329"/>
      <c r="HC90" s="329"/>
      <c r="HD90" s="329"/>
      <c r="HE90" s="329"/>
      <c r="HF90" s="329"/>
      <c r="HG90" s="329"/>
      <c r="HH90" s="329"/>
      <c r="HI90" s="329"/>
      <c r="HJ90" s="329"/>
      <c r="HK90" s="329"/>
      <c r="HL90" s="329"/>
      <c r="HM90" s="329"/>
      <c r="HN90" s="329"/>
      <c r="HO90" s="329"/>
      <c r="HP90" s="329"/>
      <c r="HQ90" s="329"/>
      <c r="HR90" s="329"/>
      <c r="HS90" s="329"/>
      <c r="HT90" s="329"/>
      <c r="HU90" s="329"/>
      <c r="HV90" s="329"/>
      <c r="HW90" s="329"/>
      <c r="HX90" s="329"/>
      <c r="HY90" s="329"/>
      <c r="HZ90" s="329"/>
      <c r="IA90" s="329"/>
      <c r="IB90" s="329"/>
      <c r="IC90" s="329"/>
      <c r="ID90" s="329"/>
      <c r="IE90" s="329"/>
      <c r="IF90" s="329"/>
      <c r="IG90" s="329"/>
      <c r="IH90" s="329"/>
      <c r="II90" s="329"/>
      <c r="IJ90" s="329"/>
      <c r="IK90" s="329"/>
      <c r="IL90" s="329"/>
      <c r="IM90" s="329"/>
      <c r="IN90" s="329"/>
      <c r="IO90" s="329"/>
      <c r="IP90" s="329"/>
      <c r="IQ90" s="329"/>
      <c r="IR90" s="329"/>
      <c r="IS90" s="329"/>
      <c r="IT90" s="329"/>
      <c r="IU90" s="329"/>
      <c r="IV90" s="329"/>
      <c r="IW90" s="329"/>
      <c r="IX90" s="329"/>
      <c r="IY90" s="329"/>
      <c r="IZ90" s="329"/>
      <c r="JA90" s="329"/>
      <c r="JB90" s="329"/>
      <c r="JC90" s="329"/>
      <c r="JD90" s="329"/>
      <c r="JE90" s="329"/>
      <c r="JF90" s="329"/>
      <c r="JG90" s="329"/>
      <c r="JH90" s="329"/>
      <c r="JI90" s="329"/>
      <c r="JJ90" s="329"/>
      <c r="JK90" s="329"/>
      <c r="JL90" s="329"/>
      <c r="JM90" s="329"/>
      <c r="JN90" s="329"/>
      <c r="JO90" s="329"/>
      <c r="JP90" s="329"/>
      <c r="JQ90" s="329"/>
      <c r="JR90" s="329"/>
      <c r="JS90" s="329"/>
      <c r="JT90" s="329"/>
      <c r="JU90" s="329"/>
      <c r="JV90" s="329"/>
      <c r="JW90" s="329"/>
      <c r="JX90" s="329"/>
      <c r="JY90" s="329"/>
      <c r="JZ90" s="329"/>
      <c r="KA90" s="329"/>
      <c r="KB90" s="329"/>
      <c r="KC90" s="329"/>
      <c r="KD90" s="329"/>
      <c r="KE90" s="329"/>
      <c r="KF90" s="329"/>
      <c r="KG90" s="329"/>
      <c r="KH90" s="329"/>
      <c r="KI90" s="329"/>
      <c r="KJ90" s="329"/>
      <c r="KK90" s="329"/>
      <c r="KL90" s="329"/>
      <c r="KM90" s="329"/>
      <c r="KN90" s="329"/>
      <c r="KO90" s="329"/>
      <c r="KP90" s="329"/>
      <c r="KQ90" s="329"/>
      <c r="KR90" s="329"/>
      <c r="KS90" s="329"/>
      <c r="KT90" s="329"/>
      <c r="KU90" s="329"/>
      <c r="KV90" s="329"/>
      <c r="KW90" s="329"/>
      <c r="KX90" s="329"/>
      <c r="KY90" s="329"/>
      <c r="KZ90" s="329"/>
      <c r="LA90" s="329"/>
      <c r="LB90" s="329"/>
      <c r="LC90" s="329"/>
      <c r="LD90" s="329"/>
      <c r="LE90" s="329"/>
      <c r="LF90" s="329"/>
      <c r="LG90" s="329"/>
      <c r="LH90" s="329"/>
      <c r="LI90" s="329"/>
      <c r="LJ90" s="329"/>
      <c r="LK90" s="329"/>
      <c r="LL90" s="329"/>
      <c r="LM90" s="329"/>
      <c r="LN90" s="329"/>
      <c r="LO90" s="329"/>
      <c r="LP90" s="329"/>
      <c r="LQ90" s="329"/>
      <c r="LR90" s="329"/>
      <c r="LS90" s="329"/>
      <c r="LT90" s="329"/>
      <c r="LU90" s="329"/>
      <c r="LV90" s="329"/>
      <c r="LW90" s="329"/>
      <c r="LX90" s="329"/>
      <c r="LY90" s="329"/>
      <c r="LZ90" s="329"/>
      <c r="MA90" s="329"/>
      <c r="MB90" s="329"/>
      <c r="MC90" s="329"/>
      <c r="MD90" s="329"/>
      <c r="ME90" s="329"/>
      <c r="MF90" s="329"/>
      <c r="MG90" s="329"/>
      <c r="MH90" s="329"/>
      <c r="MI90" s="329"/>
      <c r="MJ90" s="329"/>
      <c r="MK90" s="329"/>
      <c r="ML90" s="329"/>
      <c r="MM90" s="329"/>
      <c r="MN90" s="329"/>
      <c r="MO90" s="329"/>
      <c r="MP90" s="329"/>
      <c r="MQ90" s="329"/>
      <c r="MR90" s="329"/>
      <c r="MS90" s="329"/>
      <c r="MT90" s="329"/>
      <c r="MU90" s="329"/>
      <c r="MV90" s="329"/>
      <c r="MW90" s="329"/>
      <c r="MX90" s="329"/>
      <c r="MY90" s="329"/>
      <c r="MZ90" s="329"/>
      <c r="NA90" s="329"/>
      <c r="NB90" s="329"/>
      <c r="NC90" s="329"/>
      <c r="ND90" s="329"/>
      <c r="NE90" s="329"/>
      <c r="NF90" s="329"/>
      <c r="NG90" s="329"/>
      <c r="NH90" s="329"/>
      <c r="NI90" s="329"/>
      <c r="NJ90" s="329"/>
      <c r="NK90" s="329"/>
      <c r="NL90" s="329"/>
      <c r="NM90" s="329"/>
      <c r="NN90" s="329"/>
      <c r="NO90" s="329"/>
      <c r="NP90" s="329"/>
      <c r="NQ90" s="329"/>
      <c r="NR90" s="329"/>
      <c r="NS90" s="329"/>
      <c r="NT90" s="329"/>
      <c r="NU90" s="329"/>
      <c r="NV90" s="329"/>
      <c r="NW90" s="329"/>
      <c r="NX90" s="329"/>
      <c r="NY90" s="329"/>
      <c r="NZ90" s="329"/>
      <c r="OA90" s="329"/>
      <c r="OB90" s="329"/>
      <c r="OC90" s="329"/>
      <c r="OD90" s="329"/>
      <c r="OE90" s="329"/>
      <c r="OF90" s="329"/>
      <c r="OG90" s="329"/>
      <c r="OH90" s="329"/>
      <c r="OI90" s="329"/>
      <c r="OJ90" s="329"/>
      <c r="OK90" s="329"/>
      <c r="OL90" s="329"/>
    </row>
    <row r="91" spans="1:402" s="328" customFormat="1" ht="17.25" hidden="1" customHeight="1">
      <c r="A91" s="322"/>
      <c r="B91" s="303">
        <v>2013</v>
      </c>
      <c r="C91" s="473">
        <v>1379390.6</v>
      </c>
      <c r="D91" s="473">
        <v>223137.94</v>
      </c>
      <c r="E91" s="484" t="s">
        <v>213</v>
      </c>
      <c r="F91" s="473">
        <v>4764.5600000000004</v>
      </c>
      <c r="G91" s="473">
        <v>315.66000000000003</v>
      </c>
      <c r="H91" s="484" t="s">
        <v>213</v>
      </c>
      <c r="I91" s="474">
        <v>1607608.8</v>
      </c>
      <c r="J91" s="940"/>
      <c r="K91" s="940"/>
      <c r="BQ91" s="329"/>
      <c r="BR91" s="329"/>
      <c r="BS91" s="329"/>
      <c r="BT91" s="329"/>
      <c r="BU91" s="329"/>
      <c r="BV91" s="329"/>
      <c r="BW91" s="329"/>
      <c r="BX91" s="329"/>
      <c r="BY91" s="329"/>
      <c r="BZ91" s="329"/>
      <c r="CA91" s="329"/>
      <c r="CB91" s="329"/>
      <c r="CC91" s="329"/>
      <c r="CD91" s="329"/>
      <c r="CE91" s="329"/>
      <c r="CF91" s="329"/>
      <c r="CG91" s="329"/>
      <c r="CH91" s="329"/>
      <c r="CI91" s="329"/>
      <c r="CJ91" s="329"/>
      <c r="CK91" s="329"/>
      <c r="CL91" s="329"/>
      <c r="CM91" s="329"/>
      <c r="CN91" s="329"/>
      <c r="CO91" s="329"/>
      <c r="CP91" s="329"/>
      <c r="CQ91" s="329"/>
      <c r="CR91" s="329"/>
      <c r="CS91" s="329"/>
      <c r="CT91" s="329"/>
      <c r="CU91" s="329"/>
      <c r="CV91" s="329"/>
      <c r="CW91" s="329"/>
      <c r="CX91" s="329"/>
      <c r="CY91" s="329"/>
      <c r="CZ91" s="329"/>
      <c r="DA91" s="329"/>
      <c r="DB91" s="329"/>
      <c r="DC91" s="329"/>
      <c r="DD91" s="329"/>
      <c r="DE91" s="329"/>
      <c r="DF91" s="329"/>
      <c r="DG91" s="329"/>
      <c r="DH91" s="329"/>
      <c r="DI91" s="329"/>
      <c r="DJ91" s="329"/>
      <c r="DK91" s="329"/>
      <c r="DL91" s="329"/>
      <c r="DM91" s="329"/>
      <c r="DN91" s="329"/>
      <c r="DO91" s="329"/>
      <c r="DP91" s="329"/>
      <c r="DQ91" s="329"/>
      <c r="DR91" s="329"/>
      <c r="DS91" s="329"/>
      <c r="DT91" s="329"/>
      <c r="DU91" s="329"/>
      <c r="DV91" s="329"/>
      <c r="DW91" s="329"/>
      <c r="DX91" s="329"/>
      <c r="DY91" s="329"/>
      <c r="DZ91" s="329"/>
      <c r="EA91" s="329"/>
      <c r="EB91" s="329"/>
      <c r="EC91" s="329"/>
      <c r="ED91" s="329"/>
      <c r="EE91" s="329"/>
      <c r="EF91" s="329"/>
      <c r="EG91" s="329"/>
      <c r="EH91" s="329"/>
      <c r="EI91" s="329"/>
      <c r="EJ91" s="329"/>
      <c r="EK91" s="329"/>
      <c r="EL91" s="329"/>
      <c r="EM91" s="329"/>
      <c r="EN91" s="329"/>
      <c r="EO91" s="329"/>
      <c r="EP91" s="329"/>
      <c r="EQ91" s="329"/>
      <c r="ER91" s="329"/>
      <c r="ES91" s="329"/>
      <c r="ET91" s="329"/>
      <c r="EU91" s="329"/>
      <c r="EV91" s="329"/>
      <c r="EW91" s="329"/>
      <c r="EX91" s="329"/>
      <c r="EY91" s="329"/>
      <c r="EZ91" s="329"/>
      <c r="FA91" s="329"/>
      <c r="FB91" s="329"/>
      <c r="FC91" s="329"/>
      <c r="FD91" s="329"/>
      <c r="FE91" s="329"/>
      <c r="FF91" s="329"/>
      <c r="FG91" s="329"/>
      <c r="FH91" s="329"/>
      <c r="FI91" s="329"/>
      <c r="FJ91" s="329"/>
      <c r="FK91" s="329"/>
      <c r="FL91" s="329"/>
      <c r="FM91" s="329"/>
      <c r="FN91" s="329"/>
      <c r="FO91" s="329"/>
      <c r="FP91" s="329"/>
      <c r="FQ91" s="329"/>
      <c r="FR91" s="329"/>
      <c r="FS91" s="329"/>
      <c r="FT91" s="329"/>
      <c r="FU91" s="329"/>
      <c r="FV91" s="329"/>
      <c r="FW91" s="329"/>
      <c r="FX91" s="329"/>
      <c r="FY91" s="329"/>
      <c r="FZ91" s="329"/>
      <c r="GA91" s="329"/>
      <c r="GB91" s="329"/>
      <c r="GC91" s="329"/>
      <c r="GD91" s="329"/>
      <c r="GE91" s="329"/>
      <c r="GF91" s="329"/>
      <c r="GG91" s="329"/>
      <c r="GH91" s="329"/>
      <c r="GI91" s="329"/>
      <c r="GJ91" s="329"/>
      <c r="GK91" s="329"/>
      <c r="GL91" s="329"/>
      <c r="GM91" s="329"/>
      <c r="GN91" s="329"/>
      <c r="GO91" s="329"/>
      <c r="GP91" s="329"/>
      <c r="GQ91" s="329"/>
      <c r="GR91" s="329"/>
      <c r="GS91" s="329"/>
      <c r="GT91" s="329"/>
      <c r="GU91" s="329"/>
      <c r="GV91" s="329"/>
      <c r="GW91" s="329"/>
      <c r="GX91" s="329"/>
      <c r="GY91" s="329"/>
      <c r="GZ91" s="329"/>
      <c r="HA91" s="329"/>
      <c r="HB91" s="329"/>
      <c r="HC91" s="329"/>
      <c r="HD91" s="329"/>
      <c r="HE91" s="329"/>
      <c r="HF91" s="329"/>
      <c r="HG91" s="329"/>
      <c r="HH91" s="329"/>
      <c r="HI91" s="329"/>
      <c r="HJ91" s="329"/>
      <c r="HK91" s="329"/>
      <c r="HL91" s="329"/>
      <c r="HM91" s="329"/>
      <c r="HN91" s="329"/>
      <c r="HO91" s="329"/>
      <c r="HP91" s="329"/>
      <c r="HQ91" s="329"/>
      <c r="HR91" s="329"/>
      <c r="HS91" s="329"/>
      <c r="HT91" s="329"/>
      <c r="HU91" s="329"/>
      <c r="HV91" s="329"/>
      <c r="HW91" s="329"/>
      <c r="HX91" s="329"/>
      <c r="HY91" s="329"/>
      <c r="HZ91" s="329"/>
      <c r="IA91" s="329"/>
      <c r="IB91" s="329"/>
      <c r="IC91" s="329"/>
      <c r="ID91" s="329"/>
      <c r="IE91" s="329"/>
      <c r="IF91" s="329"/>
      <c r="IG91" s="329"/>
      <c r="IH91" s="329"/>
      <c r="II91" s="329"/>
      <c r="IJ91" s="329"/>
      <c r="IK91" s="329"/>
      <c r="IL91" s="329"/>
      <c r="IM91" s="329"/>
      <c r="IN91" s="329"/>
      <c r="IO91" s="329"/>
      <c r="IP91" s="329"/>
      <c r="IQ91" s="329"/>
      <c r="IR91" s="329"/>
      <c r="IS91" s="329"/>
      <c r="IT91" s="329"/>
      <c r="IU91" s="329"/>
      <c r="IV91" s="329"/>
      <c r="IW91" s="329"/>
      <c r="IX91" s="329"/>
      <c r="IY91" s="329"/>
      <c r="IZ91" s="329"/>
      <c r="JA91" s="329"/>
      <c r="JB91" s="329"/>
      <c r="JC91" s="329"/>
      <c r="JD91" s="329"/>
      <c r="JE91" s="329"/>
      <c r="JF91" s="329"/>
      <c r="JG91" s="329"/>
      <c r="JH91" s="329"/>
      <c r="JI91" s="329"/>
      <c r="JJ91" s="329"/>
      <c r="JK91" s="329"/>
      <c r="JL91" s="329"/>
      <c r="JM91" s="329"/>
      <c r="JN91" s="329"/>
      <c r="JO91" s="329"/>
      <c r="JP91" s="329"/>
      <c r="JQ91" s="329"/>
      <c r="JR91" s="329"/>
      <c r="JS91" s="329"/>
      <c r="JT91" s="329"/>
      <c r="JU91" s="329"/>
      <c r="JV91" s="329"/>
      <c r="JW91" s="329"/>
      <c r="JX91" s="329"/>
      <c r="JY91" s="329"/>
      <c r="JZ91" s="329"/>
      <c r="KA91" s="329"/>
      <c r="KB91" s="329"/>
      <c r="KC91" s="329"/>
      <c r="KD91" s="329"/>
      <c r="KE91" s="329"/>
      <c r="KF91" s="329"/>
      <c r="KG91" s="329"/>
      <c r="KH91" s="329"/>
      <c r="KI91" s="329"/>
      <c r="KJ91" s="329"/>
      <c r="KK91" s="329"/>
      <c r="KL91" s="329"/>
      <c r="KM91" s="329"/>
      <c r="KN91" s="329"/>
      <c r="KO91" s="329"/>
      <c r="KP91" s="329"/>
      <c r="KQ91" s="329"/>
      <c r="KR91" s="329"/>
      <c r="KS91" s="329"/>
      <c r="KT91" s="329"/>
      <c r="KU91" s="329"/>
      <c r="KV91" s="329"/>
      <c r="KW91" s="329"/>
      <c r="KX91" s="329"/>
      <c r="KY91" s="329"/>
      <c r="KZ91" s="329"/>
      <c r="LA91" s="329"/>
      <c r="LB91" s="329"/>
      <c r="LC91" s="329"/>
      <c r="LD91" s="329"/>
      <c r="LE91" s="329"/>
      <c r="LF91" s="329"/>
      <c r="LG91" s="329"/>
      <c r="LH91" s="329"/>
      <c r="LI91" s="329"/>
      <c r="LJ91" s="329"/>
      <c r="LK91" s="329"/>
      <c r="LL91" s="329"/>
      <c r="LM91" s="329"/>
      <c r="LN91" s="329"/>
      <c r="LO91" s="329"/>
      <c r="LP91" s="329"/>
      <c r="LQ91" s="329"/>
      <c r="LR91" s="329"/>
      <c r="LS91" s="329"/>
      <c r="LT91" s="329"/>
      <c r="LU91" s="329"/>
      <c r="LV91" s="329"/>
      <c r="LW91" s="329"/>
      <c r="LX91" s="329"/>
      <c r="LY91" s="329"/>
      <c r="LZ91" s="329"/>
      <c r="MA91" s="329"/>
      <c r="MB91" s="329"/>
      <c r="MC91" s="329"/>
      <c r="MD91" s="329"/>
      <c r="ME91" s="329"/>
      <c r="MF91" s="329"/>
      <c r="MG91" s="329"/>
      <c r="MH91" s="329"/>
      <c r="MI91" s="329"/>
      <c r="MJ91" s="329"/>
      <c r="MK91" s="329"/>
      <c r="ML91" s="329"/>
      <c r="MM91" s="329"/>
      <c r="MN91" s="329"/>
      <c r="MO91" s="329"/>
      <c r="MP91" s="329"/>
      <c r="MQ91" s="329"/>
      <c r="MR91" s="329"/>
      <c r="MS91" s="329"/>
      <c r="MT91" s="329"/>
      <c r="MU91" s="329"/>
      <c r="MV91" s="329"/>
      <c r="MW91" s="329"/>
      <c r="MX91" s="329"/>
      <c r="MY91" s="329"/>
      <c r="MZ91" s="329"/>
      <c r="NA91" s="329"/>
      <c r="NB91" s="329"/>
      <c r="NC91" s="329"/>
      <c r="ND91" s="329"/>
      <c r="NE91" s="329"/>
      <c r="NF91" s="329"/>
      <c r="NG91" s="329"/>
      <c r="NH91" s="329"/>
      <c r="NI91" s="329"/>
      <c r="NJ91" s="329"/>
      <c r="NK91" s="329"/>
      <c r="NL91" s="329"/>
      <c r="NM91" s="329"/>
      <c r="NN91" s="329"/>
      <c r="NO91" s="329"/>
      <c r="NP91" s="329"/>
      <c r="NQ91" s="329"/>
      <c r="NR91" s="329"/>
      <c r="NS91" s="329"/>
      <c r="NT91" s="329"/>
      <c r="NU91" s="329"/>
      <c r="NV91" s="329"/>
      <c r="NW91" s="329"/>
      <c r="NX91" s="329"/>
      <c r="NY91" s="329"/>
      <c r="NZ91" s="329"/>
      <c r="OA91" s="329"/>
      <c r="OB91" s="329"/>
      <c r="OC91" s="329"/>
      <c r="OD91" s="329"/>
      <c r="OE91" s="329"/>
      <c r="OF91" s="329"/>
      <c r="OG91" s="329"/>
      <c r="OH91" s="329"/>
      <c r="OI91" s="329"/>
      <c r="OJ91" s="329"/>
      <c r="OK91" s="329"/>
      <c r="OL91" s="329"/>
    </row>
    <row r="92" spans="1:402" s="328" customFormat="1" ht="17.25" hidden="1" customHeight="1">
      <c r="A92" s="322"/>
      <c r="B92" s="303">
        <v>2013</v>
      </c>
      <c r="C92" s="473">
        <v>1367451.1600000001</v>
      </c>
      <c r="D92" s="473">
        <v>223886.61000000002</v>
      </c>
      <c r="E92" s="484" t="s">
        <v>213</v>
      </c>
      <c r="F92" s="473">
        <v>4634.47</v>
      </c>
      <c r="G92" s="473">
        <v>313.38</v>
      </c>
      <c r="H92" s="484" t="s">
        <v>213</v>
      </c>
      <c r="I92" s="474">
        <v>1596285.62</v>
      </c>
      <c r="J92" s="940"/>
      <c r="K92" s="940"/>
      <c r="BQ92" s="329"/>
      <c r="BR92" s="329"/>
      <c r="BS92" s="329"/>
      <c r="BT92" s="329"/>
      <c r="BU92" s="329"/>
      <c r="BV92" s="329"/>
      <c r="BW92" s="329"/>
      <c r="BX92" s="329"/>
      <c r="BY92" s="329"/>
      <c r="BZ92" s="329"/>
      <c r="CA92" s="329"/>
      <c r="CB92" s="329"/>
      <c r="CC92" s="329"/>
      <c r="CD92" s="329"/>
      <c r="CE92" s="329"/>
      <c r="CF92" s="329"/>
      <c r="CG92" s="329"/>
      <c r="CH92" s="329"/>
      <c r="CI92" s="329"/>
      <c r="CJ92" s="329"/>
      <c r="CK92" s="329"/>
      <c r="CL92" s="329"/>
      <c r="CM92" s="329"/>
      <c r="CN92" s="329"/>
      <c r="CO92" s="329"/>
      <c r="CP92" s="329"/>
      <c r="CQ92" s="329"/>
      <c r="CR92" s="329"/>
      <c r="CS92" s="329"/>
      <c r="CT92" s="329"/>
      <c r="CU92" s="329"/>
      <c r="CV92" s="329"/>
      <c r="CW92" s="329"/>
      <c r="CX92" s="329"/>
      <c r="CY92" s="329"/>
      <c r="CZ92" s="329"/>
      <c r="DA92" s="329"/>
      <c r="DB92" s="329"/>
      <c r="DC92" s="329"/>
      <c r="DD92" s="329"/>
      <c r="DE92" s="329"/>
      <c r="DF92" s="329"/>
      <c r="DG92" s="329"/>
      <c r="DH92" s="329"/>
      <c r="DI92" s="329"/>
      <c r="DJ92" s="329"/>
      <c r="DK92" s="329"/>
      <c r="DL92" s="329"/>
      <c r="DM92" s="329"/>
      <c r="DN92" s="329"/>
      <c r="DO92" s="329"/>
      <c r="DP92" s="329"/>
      <c r="DQ92" s="329"/>
      <c r="DR92" s="329"/>
      <c r="DS92" s="329"/>
      <c r="DT92" s="329"/>
      <c r="DU92" s="329"/>
      <c r="DV92" s="329"/>
      <c r="DW92" s="329"/>
      <c r="DX92" s="329"/>
      <c r="DY92" s="329"/>
      <c r="DZ92" s="329"/>
      <c r="EA92" s="329"/>
      <c r="EB92" s="329"/>
      <c r="EC92" s="329"/>
      <c r="ED92" s="329"/>
      <c r="EE92" s="329"/>
      <c r="EF92" s="329"/>
      <c r="EG92" s="329"/>
      <c r="EH92" s="329"/>
      <c r="EI92" s="329"/>
      <c r="EJ92" s="329"/>
      <c r="EK92" s="329"/>
      <c r="EL92" s="329"/>
      <c r="EM92" s="329"/>
      <c r="EN92" s="329"/>
      <c r="EO92" s="329"/>
      <c r="EP92" s="329"/>
      <c r="EQ92" s="329"/>
      <c r="ER92" s="329"/>
      <c r="ES92" s="329"/>
      <c r="ET92" s="329"/>
      <c r="EU92" s="329"/>
      <c r="EV92" s="329"/>
      <c r="EW92" s="329"/>
      <c r="EX92" s="329"/>
      <c r="EY92" s="329"/>
      <c r="EZ92" s="329"/>
      <c r="FA92" s="329"/>
      <c r="FB92" s="329"/>
      <c r="FC92" s="329"/>
      <c r="FD92" s="329"/>
      <c r="FE92" s="329"/>
      <c r="FF92" s="329"/>
      <c r="FG92" s="329"/>
      <c r="FH92" s="329"/>
      <c r="FI92" s="329"/>
      <c r="FJ92" s="329"/>
      <c r="FK92" s="329"/>
      <c r="FL92" s="329"/>
      <c r="FM92" s="329"/>
      <c r="FN92" s="329"/>
      <c r="FO92" s="329"/>
      <c r="FP92" s="329"/>
      <c r="FQ92" s="329"/>
      <c r="FR92" s="329"/>
      <c r="FS92" s="329"/>
      <c r="FT92" s="329"/>
      <c r="FU92" s="329"/>
      <c r="FV92" s="329"/>
      <c r="FW92" s="329"/>
      <c r="FX92" s="329"/>
      <c r="FY92" s="329"/>
      <c r="FZ92" s="329"/>
      <c r="GA92" s="329"/>
      <c r="GB92" s="329"/>
      <c r="GC92" s="329"/>
      <c r="GD92" s="329"/>
      <c r="GE92" s="329"/>
      <c r="GF92" s="329"/>
      <c r="GG92" s="329"/>
      <c r="GH92" s="329"/>
      <c r="GI92" s="329"/>
      <c r="GJ92" s="329"/>
      <c r="GK92" s="329"/>
      <c r="GL92" s="329"/>
      <c r="GM92" s="329"/>
      <c r="GN92" s="329"/>
      <c r="GO92" s="329"/>
      <c r="GP92" s="329"/>
      <c r="GQ92" s="329"/>
      <c r="GR92" s="329"/>
      <c r="GS92" s="329"/>
      <c r="GT92" s="329"/>
      <c r="GU92" s="329"/>
      <c r="GV92" s="329"/>
      <c r="GW92" s="329"/>
      <c r="GX92" s="329"/>
      <c r="GY92" s="329"/>
      <c r="GZ92" s="329"/>
      <c r="HA92" s="329"/>
      <c r="HB92" s="329"/>
      <c r="HC92" s="329"/>
      <c r="HD92" s="329"/>
      <c r="HE92" s="329"/>
      <c r="HF92" s="329"/>
      <c r="HG92" s="329"/>
      <c r="HH92" s="329"/>
      <c r="HI92" s="329"/>
      <c r="HJ92" s="329"/>
      <c r="HK92" s="329"/>
      <c r="HL92" s="329"/>
      <c r="HM92" s="329"/>
      <c r="HN92" s="329"/>
      <c r="HO92" s="329"/>
      <c r="HP92" s="329"/>
      <c r="HQ92" s="329"/>
      <c r="HR92" s="329"/>
      <c r="HS92" s="329"/>
      <c r="HT92" s="329"/>
      <c r="HU92" s="329"/>
      <c r="HV92" s="329"/>
      <c r="HW92" s="329"/>
      <c r="HX92" s="329"/>
      <c r="HY92" s="329"/>
      <c r="HZ92" s="329"/>
      <c r="IA92" s="329"/>
      <c r="IB92" s="329"/>
      <c r="IC92" s="329"/>
      <c r="ID92" s="329"/>
      <c r="IE92" s="329"/>
      <c r="IF92" s="329"/>
      <c r="IG92" s="329"/>
      <c r="IH92" s="329"/>
      <c r="II92" s="329"/>
      <c r="IJ92" s="329"/>
      <c r="IK92" s="329"/>
      <c r="IL92" s="329"/>
      <c r="IM92" s="329"/>
      <c r="IN92" s="329"/>
      <c r="IO92" s="329"/>
      <c r="IP92" s="329"/>
      <c r="IQ92" s="329"/>
      <c r="IR92" s="329"/>
      <c r="IS92" s="329"/>
      <c r="IT92" s="329"/>
      <c r="IU92" s="329"/>
      <c r="IV92" s="329"/>
      <c r="IW92" s="329"/>
      <c r="IX92" s="329"/>
      <c r="IY92" s="329"/>
      <c r="IZ92" s="329"/>
      <c r="JA92" s="329"/>
      <c r="JB92" s="329"/>
      <c r="JC92" s="329"/>
      <c r="JD92" s="329"/>
      <c r="JE92" s="329"/>
      <c r="JF92" s="329"/>
      <c r="JG92" s="329"/>
      <c r="JH92" s="329"/>
      <c r="JI92" s="329"/>
      <c r="JJ92" s="329"/>
      <c r="JK92" s="329"/>
      <c r="JL92" s="329"/>
      <c r="JM92" s="329"/>
      <c r="JN92" s="329"/>
      <c r="JO92" s="329"/>
      <c r="JP92" s="329"/>
      <c r="JQ92" s="329"/>
      <c r="JR92" s="329"/>
      <c r="JS92" s="329"/>
      <c r="JT92" s="329"/>
      <c r="JU92" s="329"/>
      <c r="JV92" s="329"/>
      <c r="JW92" s="329"/>
      <c r="JX92" s="329"/>
      <c r="JY92" s="329"/>
      <c r="JZ92" s="329"/>
      <c r="KA92" s="329"/>
      <c r="KB92" s="329"/>
      <c r="KC92" s="329"/>
      <c r="KD92" s="329"/>
      <c r="KE92" s="329"/>
      <c r="KF92" s="329"/>
      <c r="KG92" s="329"/>
      <c r="KH92" s="329"/>
      <c r="KI92" s="329"/>
      <c r="KJ92" s="329"/>
      <c r="KK92" s="329"/>
      <c r="KL92" s="329"/>
      <c r="KM92" s="329"/>
      <c r="KN92" s="329"/>
      <c r="KO92" s="329"/>
      <c r="KP92" s="329"/>
      <c r="KQ92" s="329"/>
      <c r="KR92" s="329"/>
      <c r="KS92" s="329"/>
      <c r="KT92" s="329"/>
      <c r="KU92" s="329"/>
      <c r="KV92" s="329"/>
      <c r="KW92" s="329"/>
      <c r="KX92" s="329"/>
      <c r="KY92" s="329"/>
      <c r="KZ92" s="329"/>
      <c r="LA92" s="329"/>
      <c r="LB92" s="329"/>
      <c r="LC92" s="329"/>
      <c r="LD92" s="329"/>
      <c r="LE92" s="329"/>
      <c r="LF92" s="329"/>
      <c r="LG92" s="329"/>
      <c r="LH92" s="329"/>
      <c r="LI92" s="329"/>
      <c r="LJ92" s="329"/>
      <c r="LK92" s="329"/>
      <c r="LL92" s="329"/>
      <c r="LM92" s="329"/>
      <c r="LN92" s="329"/>
      <c r="LO92" s="329"/>
      <c r="LP92" s="329"/>
      <c r="LQ92" s="329"/>
      <c r="LR92" s="329"/>
      <c r="LS92" s="329"/>
      <c r="LT92" s="329"/>
      <c r="LU92" s="329"/>
      <c r="LV92" s="329"/>
      <c r="LW92" s="329"/>
      <c r="LX92" s="329"/>
      <c r="LY92" s="329"/>
      <c r="LZ92" s="329"/>
      <c r="MA92" s="329"/>
      <c r="MB92" s="329"/>
      <c r="MC92" s="329"/>
      <c r="MD92" s="329"/>
      <c r="ME92" s="329"/>
      <c r="MF92" s="329"/>
      <c r="MG92" s="329"/>
      <c r="MH92" s="329"/>
      <c r="MI92" s="329"/>
      <c r="MJ92" s="329"/>
      <c r="MK92" s="329"/>
      <c r="ML92" s="329"/>
      <c r="MM92" s="329"/>
      <c r="MN92" s="329"/>
      <c r="MO92" s="329"/>
      <c r="MP92" s="329"/>
      <c r="MQ92" s="329"/>
      <c r="MR92" s="329"/>
      <c r="MS92" s="329"/>
      <c r="MT92" s="329"/>
      <c r="MU92" s="329"/>
      <c r="MV92" s="329"/>
      <c r="MW92" s="329"/>
      <c r="MX92" s="329"/>
      <c r="MY92" s="329"/>
      <c r="MZ92" s="329"/>
      <c r="NA92" s="329"/>
      <c r="NB92" s="329"/>
      <c r="NC92" s="329"/>
      <c r="ND92" s="329"/>
      <c r="NE92" s="329"/>
      <c r="NF92" s="329"/>
      <c r="NG92" s="329"/>
      <c r="NH92" s="329"/>
      <c r="NI92" s="329"/>
      <c r="NJ92" s="329"/>
      <c r="NK92" s="329"/>
      <c r="NL92" s="329"/>
      <c r="NM92" s="329"/>
      <c r="NN92" s="329"/>
      <c r="NO92" s="329"/>
      <c r="NP92" s="329"/>
      <c r="NQ92" s="329"/>
      <c r="NR92" s="329"/>
      <c r="NS92" s="329"/>
      <c r="NT92" s="329"/>
      <c r="NU92" s="329"/>
      <c r="NV92" s="329"/>
      <c r="NW92" s="329"/>
      <c r="NX92" s="329"/>
      <c r="NY92" s="329"/>
      <c r="NZ92" s="329"/>
      <c r="OA92" s="329"/>
      <c r="OB92" s="329"/>
      <c r="OC92" s="329"/>
      <c r="OD92" s="329"/>
      <c r="OE92" s="329"/>
      <c r="OF92" s="329"/>
      <c r="OG92" s="329"/>
      <c r="OH92" s="329"/>
      <c r="OI92" s="329"/>
      <c r="OJ92" s="329"/>
      <c r="OK92" s="329"/>
      <c r="OL92" s="329"/>
    </row>
    <row r="93" spans="1:402" s="328" customFormat="1" ht="17.25" hidden="1" customHeight="1">
      <c r="A93" s="322"/>
      <c r="B93" s="303">
        <v>2013</v>
      </c>
      <c r="C93" s="473">
        <v>1361330.5</v>
      </c>
      <c r="D93" s="473">
        <v>224377.55</v>
      </c>
      <c r="E93" s="484" t="s">
        <v>213</v>
      </c>
      <c r="F93" s="473">
        <v>4414.7299999999996</v>
      </c>
      <c r="G93" s="473">
        <v>313.69</v>
      </c>
      <c r="H93" s="484" t="s">
        <v>213</v>
      </c>
      <c r="I93" s="474">
        <v>1590436.47</v>
      </c>
      <c r="J93" s="940"/>
      <c r="K93" s="940"/>
      <c r="BQ93" s="329"/>
      <c r="BR93" s="329"/>
      <c r="BS93" s="329"/>
      <c r="BT93" s="329"/>
      <c r="BU93" s="329"/>
      <c r="BV93" s="329"/>
      <c r="BW93" s="329"/>
      <c r="BX93" s="329"/>
      <c r="BY93" s="329"/>
      <c r="BZ93" s="329"/>
      <c r="CA93" s="329"/>
      <c r="CB93" s="329"/>
      <c r="CC93" s="329"/>
      <c r="CD93" s="329"/>
      <c r="CE93" s="329"/>
      <c r="CF93" s="329"/>
      <c r="CG93" s="329"/>
      <c r="CH93" s="329"/>
      <c r="CI93" s="329"/>
      <c r="CJ93" s="329"/>
      <c r="CK93" s="329"/>
      <c r="CL93" s="329"/>
      <c r="CM93" s="329"/>
      <c r="CN93" s="329"/>
      <c r="CO93" s="329"/>
      <c r="CP93" s="329"/>
      <c r="CQ93" s="329"/>
      <c r="CR93" s="329"/>
      <c r="CS93" s="329"/>
      <c r="CT93" s="329"/>
      <c r="CU93" s="329"/>
      <c r="CV93" s="329"/>
      <c r="CW93" s="329"/>
      <c r="CX93" s="329"/>
      <c r="CY93" s="329"/>
      <c r="CZ93" s="329"/>
      <c r="DA93" s="329"/>
      <c r="DB93" s="329"/>
      <c r="DC93" s="329"/>
      <c r="DD93" s="329"/>
      <c r="DE93" s="329"/>
      <c r="DF93" s="329"/>
      <c r="DG93" s="329"/>
      <c r="DH93" s="329"/>
      <c r="DI93" s="329"/>
      <c r="DJ93" s="329"/>
      <c r="DK93" s="329"/>
      <c r="DL93" s="329"/>
      <c r="DM93" s="329"/>
      <c r="DN93" s="329"/>
      <c r="DO93" s="329"/>
      <c r="DP93" s="329"/>
      <c r="DQ93" s="329"/>
      <c r="DR93" s="329"/>
      <c r="DS93" s="329"/>
      <c r="DT93" s="329"/>
      <c r="DU93" s="329"/>
      <c r="DV93" s="329"/>
      <c r="DW93" s="329"/>
      <c r="DX93" s="329"/>
      <c r="DY93" s="329"/>
      <c r="DZ93" s="329"/>
      <c r="EA93" s="329"/>
      <c r="EB93" s="329"/>
      <c r="EC93" s="329"/>
      <c r="ED93" s="329"/>
      <c r="EE93" s="329"/>
      <c r="EF93" s="329"/>
      <c r="EG93" s="329"/>
      <c r="EH93" s="329"/>
      <c r="EI93" s="329"/>
      <c r="EJ93" s="329"/>
      <c r="EK93" s="329"/>
      <c r="EL93" s="329"/>
      <c r="EM93" s="329"/>
      <c r="EN93" s="329"/>
      <c r="EO93" s="329"/>
      <c r="EP93" s="329"/>
      <c r="EQ93" s="329"/>
      <c r="ER93" s="329"/>
      <c r="ES93" s="329"/>
      <c r="ET93" s="329"/>
      <c r="EU93" s="329"/>
      <c r="EV93" s="329"/>
      <c r="EW93" s="329"/>
      <c r="EX93" s="329"/>
      <c r="EY93" s="329"/>
      <c r="EZ93" s="329"/>
      <c r="FA93" s="329"/>
      <c r="FB93" s="329"/>
      <c r="FC93" s="329"/>
      <c r="FD93" s="329"/>
      <c r="FE93" s="329"/>
      <c r="FF93" s="329"/>
      <c r="FG93" s="329"/>
      <c r="FH93" s="329"/>
      <c r="FI93" s="329"/>
      <c r="FJ93" s="329"/>
      <c r="FK93" s="329"/>
      <c r="FL93" s="329"/>
      <c r="FM93" s="329"/>
      <c r="FN93" s="329"/>
      <c r="FO93" s="329"/>
      <c r="FP93" s="329"/>
      <c r="FQ93" s="329"/>
      <c r="FR93" s="329"/>
      <c r="FS93" s="329"/>
      <c r="FT93" s="329"/>
      <c r="FU93" s="329"/>
      <c r="FV93" s="329"/>
      <c r="FW93" s="329"/>
      <c r="FX93" s="329"/>
      <c r="FY93" s="329"/>
      <c r="FZ93" s="329"/>
      <c r="GA93" s="329"/>
      <c r="GB93" s="329"/>
      <c r="GC93" s="329"/>
      <c r="GD93" s="329"/>
      <c r="GE93" s="329"/>
      <c r="GF93" s="329"/>
      <c r="GG93" s="329"/>
      <c r="GH93" s="329"/>
      <c r="GI93" s="329"/>
      <c r="GJ93" s="329"/>
      <c r="GK93" s="329"/>
      <c r="GL93" s="329"/>
      <c r="GM93" s="329"/>
      <c r="GN93" s="329"/>
      <c r="GO93" s="329"/>
      <c r="GP93" s="329"/>
      <c r="GQ93" s="329"/>
      <c r="GR93" s="329"/>
      <c r="GS93" s="329"/>
      <c r="GT93" s="329"/>
      <c r="GU93" s="329"/>
      <c r="GV93" s="329"/>
      <c r="GW93" s="329"/>
      <c r="GX93" s="329"/>
      <c r="GY93" s="329"/>
      <c r="GZ93" s="329"/>
      <c r="HA93" s="329"/>
      <c r="HB93" s="329"/>
      <c r="HC93" s="329"/>
      <c r="HD93" s="329"/>
      <c r="HE93" s="329"/>
      <c r="HF93" s="329"/>
      <c r="HG93" s="329"/>
      <c r="HH93" s="329"/>
      <c r="HI93" s="329"/>
      <c r="HJ93" s="329"/>
      <c r="HK93" s="329"/>
      <c r="HL93" s="329"/>
      <c r="HM93" s="329"/>
      <c r="HN93" s="329"/>
      <c r="HO93" s="329"/>
      <c r="HP93" s="329"/>
      <c r="HQ93" s="329"/>
      <c r="HR93" s="329"/>
      <c r="HS93" s="329"/>
      <c r="HT93" s="329"/>
      <c r="HU93" s="329"/>
      <c r="HV93" s="329"/>
      <c r="HW93" s="329"/>
      <c r="HX93" s="329"/>
      <c r="HY93" s="329"/>
      <c r="HZ93" s="329"/>
      <c r="IA93" s="329"/>
      <c r="IB93" s="329"/>
      <c r="IC93" s="329"/>
      <c r="ID93" s="329"/>
      <c r="IE93" s="329"/>
      <c r="IF93" s="329"/>
      <c r="IG93" s="329"/>
      <c r="IH93" s="329"/>
      <c r="II93" s="329"/>
      <c r="IJ93" s="329"/>
      <c r="IK93" s="329"/>
      <c r="IL93" s="329"/>
      <c r="IM93" s="329"/>
      <c r="IN93" s="329"/>
      <c r="IO93" s="329"/>
      <c r="IP93" s="329"/>
      <c r="IQ93" s="329"/>
      <c r="IR93" s="329"/>
      <c r="IS93" s="329"/>
      <c r="IT93" s="329"/>
      <c r="IU93" s="329"/>
      <c r="IV93" s="329"/>
      <c r="IW93" s="329"/>
      <c r="IX93" s="329"/>
      <c r="IY93" s="329"/>
      <c r="IZ93" s="329"/>
      <c r="JA93" s="329"/>
      <c r="JB93" s="329"/>
      <c r="JC93" s="329"/>
      <c r="JD93" s="329"/>
      <c r="JE93" s="329"/>
      <c r="JF93" s="329"/>
      <c r="JG93" s="329"/>
      <c r="JH93" s="329"/>
      <c r="JI93" s="329"/>
      <c r="JJ93" s="329"/>
      <c r="JK93" s="329"/>
      <c r="JL93" s="329"/>
      <c r="JM93" s="329"/>
      <c r="JN93" s="329"/>
      <c r="JO93" s="329"/>
      <c r="JP93" s="329"/>
      <c r="JQ93" s="329"/>
      <c r="JR93" s="329"/>
      <c r="JS93" s="329"/>
      <c r="JT93" s="329"/>
      <c r="JU93" s="329"/>
      <c r="JV93" s="329"/>
      <c r="JW93" s="329"/>
      <c r="JX93" s="329"/>
      <c r="JY93" s="329"/>
      <c r="JZ93" s="329"/>
      <c r="KA93" s="329"/>
      <c r="KB93" s="329"/>
      <c r="KC93" s="329"/>
      <c r="KD93" s="329"/>
      <c r="KE93" s="329"/>
      <c r="KF93" s="329"/>
      <c r="KG93" s="329"/>
      <c r="KH93" s="329"/>
      <c r="KI93" s="329"/>
      <c r="KJ93" s="329"/>
      <c r="KK93" s="329"/>
      <c r="KL93" s="329"/>
      <c r="KM93" s="329"/>
      <c r="KN93" s="329"/>
      <c r="KO93" s="329"/>
      <c r="KP93" s="329"/>
      <c r="KQ93" s="329"/>
      <c r="KR93" s="329"/>
      <c r="KS93" s="329"/>
      <c r="KT93" s="329"/>
      <c r="KU93" s="329"/>
      <c r="KV93" s="329"/>
      <c r="KW93" s="329"/>
      <c r="KX93" s="329"/>
      <c r="KY93" s="329"/>
      <c r="KZ93" s="329"/>
      <c r="LA93" s="329"/>
      <c r="LB93" s="329"/>
      <c r="LC93" s="329"/>
      <c r="LD93" s="329"/>
      <c r="LE93" s="329"/>
      <c r="LF93" s="329"/>
      <c r="LG93" s="329"/>
      <c r="LH93" s="329"/>
      <c r="LI93" s="329"/>
      <c r="LJ93" s="329"/>
      <c r="LK93" s="329"/>
      <c r="LL93" s="329"/>
      <c r="LM93" s="329"/>
      <c r="LN93" s="329"/>
      <c r="LO93" s="329"/>
      <c r="LP93" s="329"/>
      <c r="LQ93" s="329"/>
      <c r="LR93" s="329"/>
      <c r="LS93" s="329"/>
      <c r="LT93" s="329"/>
      <c r="LU93" s="329"/>
      <c r="LV93" s="329"/>
      <c r="LW93" s="329"/>
      <c r="LX93" s="329"/>
      <c r="LY93" s="329"/>
      <c r="LZ93" s="329"/>
      <c r="MA93" s="329"/>
      <c r="MB93" s="329"/>
      <c r="MC93" s="329"/>
      <c r="MD93" s="329"/>
      <c r="ME93" s="329"/>
      <c r="MF93" s="329"/>
      <c r="MG93" s="329"/>
      <c r="MH93" s="329"/>
      <c r="MI93" s="329"/>
      <c r="MJ93" s="329"/>
      <c r="MK93" s="329"/>
      <c r="ML93" s="329"/>
      <c r="MM93" s="329"/>
      <c r="MN93" s="329"/>
      <c r="MO93" s="329"/>
      <c r="MP93" s="329"/>
      <c r="MQ93" s="329"/>
      <c r="MR93" s="329"/>
      <c r="MS93" s="329"/>
      <c r="MT93" s="329"/>
      <c r="MU93" s="329"/>
      <c r="MV93" s="329"/>
      <c r="MW93" s="329"/>
      <c r="MX93" s="329"/>
      <c r="MY93" s="329"/>
      <c r="MZ93" s="329"/>
      <c r="NA93" s="329"/>
      <c r="NB93" s="329"/>
      <c r="NC93" s="329"/>
      <c r="ND93" s="329"/>
      <c r="NE93" s="329"/>
      <c r="NF93" s="329"/>
      <c r="NG93" s="329"/>
      <c r="NH93" s="329"/>
      <c r="NI93" s="329"/>
      <c r="NJ93" s="329"/>
      <c r="NK93" s="329"/>
      <c r="NL93" s="329"/>
      <c r="NM93" s="329"/>
      <c r="NN93" s="329"/>
      <c r="NO93" s="329"/>
      <c r="NP93" s="329"/>
      <c r="NQ93" s="329"/>
      <c r="NR93" s="329"/>
      <c r="NS93" s="329"/>
      <c r="NT93" s="329"/>
      <c r="NU93" s="329"/>
      <c r="NV93" s="329"/>
      <c r="NW93" s="329"/>
      <c r="NX93" s="329"/>
      <c r="NY93" s="329"/>
      <c r="NZ93" s="329"/>
      <c r="OA93" s="329"/>
      <c r="OB93" s="329"/>
      <c r="OC93" s="329"/>
      <c r="OD93" s="329"/>
      <c r="OE93" s="329"/>
      <c r="OF93" s="329"/>
      <c r="OG93" s="329"/>
      <c r="OH93" s="329"/>
      <c r="OI93" s="329"/>
      <c r="OJ93" s="329"/>
      <c r="OK93" s="329"/>
      <c r="OL93" s="329"/>
    </row>
    <row r="94" spans="1:402" s="328" customFormat="1" ht="17.25" hidden="1" customHeight="1">
      <c r="A94" s="322"/>
      <c r="B94" s="303">
        <v>2013</v>
      </c>
      <c r="C94" s="473">
        <v>1316981.6000000001</v>
      </c>
      <c r="D94" s="473">
        <v>223670.5</v>
      </c>
      <c r="E94" s="484" t="s">
        <v>213</v>
      </c>
      <c r="F94" s="473">
        <v>4212.7</v>
      </c>
      <c r="G94" s="473">
        <v>305.55</v>
      </c>
      <c r="H94" s="484" t="s">
        <v>213</v>
      </c>
      <c r="I94" s="474">
        <v>1545170.35</v>
      </c>
      <c r="J94" s="940"/>
      <c r="K94" s="940"/>
      <c r="BQ94" s="329"/>
      <c r="BR94" s="329"/>
      <c r="BS94" s="329"/>
      <c r="BT94" s="329"/>
      <c r="BU94" s="329"/>
      <c r="BV94" s="329"/>
      <c r="BW94" s="329"/>
      <c r="BX94" s="329"/>
      <c r="BY94" s="329"/>
      <c r="BZ94" s="329"/>
      <c r="CA94" s="329"/>
      <c r="CB94" s="329"/>
      <c r="CC94" s="329"/>
      <c r="CD94" s="329"/>
      <c r="CE94" s="329"/>
      <c r="CF94" s="329"/>
      <c r="CG94" s="329"/>
      <c r="CH94" s="329"/>
      <c r="CI94" s="329"/>
      <c r="CJ94" s="329"/>
      <c r="CK94" s="329"/>
      <c r="CL94" s="329"/>
      <c r="CM94" s="329"/>
      <c r="CN94" s="329"/>
      <c r="CO94" s="329"/>
      <c r="CP94" s="329"/>
      <c r="CQ94" s="329"/>
      <c r="CR94" s="329"/>
      <c r="CS94" s="329"/>
      <c r="CT94" s="329"/>
      <c r="CU94" s="329"/>
      <c r="CV94" s="329"/>
      <c r="CW94" s="329"/>
      <c r="CX94" s="329"/>
      <c r="CY94" s="329"/>
      <c r="CZ94" s="329"/>
      <c r="DA94" s="329"/>
      <c r="DB94" s="329"/>
      <c r="DC94" s="329"/>
      <c r="DD94" s="329"/>
      <c r="DE94" s="329"/>
      <c r="DF94" s="329"/>
      <c r="DG94" s="329"/>
      <c r="DH94" s="329"/>
      <c r="DI94" s="329"/>
      <c r="DJ94" s="329"/>
      <c r="DK94" s="329"/>
      <c r="DL94" s="329"/>
      <c r="DM94" s="329"/>
      <c r="DN94" s="329"/>
      <c r="DO94" s="329"/>
      <c r="DP94" s="329"/>
      <c r="DQ94" s="329"/>
      <c r="DR94" s="329"/>
      <c r="DS94" s="329"/>
      <c r="DT94" s="329"/>
      <c r="DU94" s="329"/>
      <c r="DV94" s="329"/>
      <c r="DW94" s="329"/>
      <c r="DX94" s="329"/>
      <c r="DY94" s="329"/>
      <c r="DZ94" s="329"/>
      <c r="EA94" s="329"/>
      <c r="EB94" s="329"/>
      <c r="EC94" s="329"/>
      <c r="ED94" s="329"/>
      <c r="EE94" s="329"/>
      <c r="EF94" s="329"/>
      <c r="EG94" s="329"/>
      <c r="EH94" s="329"/>
      <c r="EI94" s="329"/>
      <c r="EJ94" s="329"/>
      <c r="EK94" s="329"/>
      <c r="EL94" s="329"/>
      <c r="EM94" s="329"/>
      <c r="EN94" s="329"/>
      <c r="EO94" s="329"/>
      <c r="EP94" s="329"/>
      <c r="EQ94" s="329"/>
      <c r="ER94" s="329"/>
      <c r="ES94" s="329"/>
      <c r="ET94" s="329"/>
      <c r="EU94" s="329"/>
      <c r="EV94" s="329"/>
      <c r="EW94" s="329"/>
      <c r="EX94" s="329"/>
      <c r="EY94" s="329"/>
      <c r="EZ94" s="329"/>
      <c r="FA94" s="329"/>
      <c r="FB94" s="329"/>
      <c r="FC94" s="329"/>
      <c r="FD94" s="329"/>
      <c r="FE94" s="329"/>
      <c r="FF94" s="329"/>
      <c r="FG94" s="329"/>
      <c r="FH94" s="329"/>
      <c r="FI94" s="329"/>
      <c r="FJ94" s="329"/>
      <c r="FK94" s="329"/>
      <c r="FL94" s="329"/>
      <c r="FM94" s="329"/>
      <c r="FN94" s="329"/>
      <c r="FO94" s="329"/>
      <c r="FP94" s="329"/>
      <c r="FQ94" s="329"/>
      <c r="FR94" s="329"/>
      <c r="FS94" s="329"/>
      <c r="FT94" s="329"/>
      <c r="FU94" s="329"/>
      <c r="FV94" s="329"/>
      <c r="FW94" s="329"/>
      <c r="FX94" s="329"/>
      <c r="FY94" s="329"/>
      <c r="FZ94" s="329"/>
      <c r="GA94" s="329"/>
      <c r="GB94" s="329"/>
      <c r="GC94" s="329"/>
      <c r="GD94" s="329"/>
      <c r="GE94" s="329"/>
      <c r="GF94" s="329"/>
      <c r="GG94" s="329"/>
      <c r="GH94" s="329"/>
      <c r="GI94" s="329"/>
      <c r="GJ94" s="329"/>
      <c r="GK94" s="329"/>
      <c r="GL94" s="329"/>
      <c r="GM94" s="329"/>
      <c r="GN94" s="329"/>
      <c r="GO94" s="329"/>
      <c r="GP94" s="329"/>
      <c r="GQ94" s="329"/>
      <c r="GR94" s="329"/>
      <c r="GS94" s="329"/>
      <c r="GT94" s="329"/>
      <c r="GU94" s="329"/>
      <c r="GV94" s="329"/>
      <c r="GW94" s="329"/>
      <c r="GX94" s="329"/>
      <c r="GY94" s="329"/>
      <c r="GZ94" s="329"/>
      <c r="HA94" s="329"/>
      <c r="HB94" s="329"/>
      <c r="HC94" s="329"/>
      <c r="HD94" s="329"/>
      <c r="HE94" s="329"/>
      <c r="HF94" s="329"/>
      <c r="HG94" s="329"/>
      <c r="HH94" s="329"/>
      <c r="HI94" s="329"/>
      <c r="HJ94" s="329"/>
      <c r="HK94" s="329"/>
      <c r="HL94" s="329"/>
      <c r="HM94" s="329"/>
      <c r="HN94" s="329"/>
      <c r="HO94" s="329"/>
      <c r="HP94" s="329"/>
      <c r="HQ94" s="329"/>
      <c r="HR94" s="329"/>
      <c r="HS94" s="329"/>
      <c r="HT94" s="329"/>
      <c r="HU94" s="329"/>
      <c r="HV94" s="329"/>
      <c r="HW94" s="329"/>
      <c r="HX94" s="329"/>
      <c r="HY94" s="329"/>
      <c r="HZ94" s="329"/>
      <c r="IA94" s="329"/>
      <c r="IB94" s="329"/>
      <c r="IC94" s="329"/>
      <c r="ID94" s="329"/>
      <c r="IE94" s="329"/>
      <c r="IF94" s="329"/>
      <c r="IG94" s="329"/>
      <c r="IH94" s="329"/>
      <c r="II94" s="329"/>
      <c r="IJ94" s="329"/>
      <c r="IK94" s="329"/>
      <c r="IL94" s="329"/>
      <c r="IM94" s="329"/>
      <c r="IN94" s="329"/>
      <c r="IO94" s="329"/>
      <c r="IP94" s="329"/>
      <c r="IQ94" s="329"/>
      <c r="IR94" s="329"/>
      <c r="IS94" s="329"/>
      <c r="IT94" s="329"/>
      <c r="IU94" s="329"/>
      <c r="IV94" s="329"/>
      <c r="IW94" s="329"/>
      <c r="IX94" s="329"/>
      <c r="IY94" s="329"/>
      <c r="IZ94" s="329"/>
      <c r="JA94" s="329"/>
      <c r="JB94" s="329"/>
      <c r="JC94" s="329"/>
      <c r="JD94" s="329"/>
      <c r="JE94" s="329"/>
      <c r="JF94" s="329"/>
      <c r="JG94" s="329"/>
      <c r="JH94" s="329"/>
      <c r="JI94" s="329"/>
      <c r="JJ94" s="329"/>
      <c r="JK94" s="329"/>
      <c r="JL94" s="329"/>
      <c r="JM94" s="329"/>
      <c r="JN94" s="329"/>
      <c r="JO94" s="329"/>
      <c r="JP94" s="329"/>
      <c r="JQ94" s="329"/>
      <c r="JR94" s="329"/>
      <c r="JS94" s="329"/>
      <c r="JT94" s="329"/>
      <c r="JU94" s="329"/>
      <c r="JV94" s="329"/>
      <c r="JW94" s="329"/>
      <c r="JX94" s="329"/>
      <c r="JY94" s="329"/>
      <c r="JZ94" s="329"/>
      <c r="KA94" s="329"/>
      <c r="KB94" s="329"/>
      <c r="KC94" s="329"/>
      <c r="KD94" s="329"/>
      <c r="KE94" s="329"/>
      <c r="KF94" s="329"/>
      <c r="KG94" s="329"/>
      <c r="KH94" s="329"/>
      <c r="KI94" s="329"/>
      <c r="KJ94" s="329"/>
      <c r="KK94" s="329"/>
      <c r="KL94" s="329"/>
      <c r="KM94" s="329"/>
      <c r="KN94" s="329"/>
      <c r="KO94" s="329"/>
      <c r="KP94" s="329"/>
      <c r="KQ94" s="329"/>
      <c r="KR94" s="329"/>
      <c r="KS94" s="329"/>
      <c r="KT94" s="329"/>
      <c r="KU94" s="329"/>
      <c r="KV94" s="329"/>
      <c r="KW94" s="329"/>
      <c r="KX94" s="329"/>
      <c r="KY94" s="329"/>
      <c r="KZ94" s="329"/>
      <c r="LA94" s="329"/>
      <c r="LB94" s="329"/>
      <c r="LC94" s="329"/>
      <c r="LD94" s="329"/>
      <c r="LE94" s="329"/>
      <c r="LF94" s="329"/>
      <c r="LG94" s="329"/>
      <c r="LH94" s="329"/>
      <c r="LI94" s="329"/>
      <c r="LJ94" s="329"/>
      <c r="LK94" s="329"/>
      <c r="LL94" s="329"/>
      <c r="LM94" s="329"/>
      <c r="LN94" s="329"/>
      <c r="LO94" s="329"/>
      <c r="LP94" s="329"/>
      <c r="LQ94" s="329"/>
      <c r="LR94" s="329"/>
      <c r="LS94" s="329"/>
      <c r="LT94" s="329"/>
      <c r="LU94" s="329"/>
      <c r="LV94" s="329"/>
      <c r="LW94" s="329"/>
      <c r="LX94" s="329"/>
      <c r="LY94" s="329"/>
      <c r="LZ94" s="329"/>
      <c r="MA94" s="329"/>
      <c r="MB94" s="329"/>
      <c r="MC94" s="329"/>
      <c r="MD94" s="329"/>
      <c r="ME94" s="329"/>
      <c r="MF94" s="329"/>
      <c r="MG94" s="329"/>
      <c r="MH94" s="329"/>
      <c r="MI94" s="329"/>
      <c r="MJ94" s="329"/>
      <c r="MK94" s="329"/>
      <c r="ML94" s="329"/>
      <c r="MM94" s="329"/>
      <c r="MN94" s="329"/>
      <c r="MO94" s="329"/>
      <c r="MP94" s="329"/>
      <c r="MQ94" s="329"/>
      <c r="MR94" s="329"/>
      <c r="MS94" s="329"/>
      <c r="MT94" s="329"/>
      <c r="MU94" s="329"/>
      <c r="MV94" s="329"/>
      <c r="MW94" s="329"/>
      <c r="MX94" s="329"/>
      <c r="MY94" s="329"/>
      <c r="MZ94" s="329"/>
      <c r="NA94" s="329"/>
      <c r="NB94" s="329"/>
      <c r="NC94" s="329"/>
      <c r="ND94" s="329"/>
      <c r="NE94" s="329"/>
      <c r="NF94" s="329"/>
      <c r="NG94" s="329"/>
      <c r="NH94" s="329"/>
      <c r="NI94" s="329"/>
      <c r="NJ94" s="329"/>
      <c r="NK94" s="329"/>
      <c r="NL94" s="329"/>
      <c r="NM94" s="329"/>
      <c r="NN94" s="329"/>
      <c r="NO94" s="329"/>
      <c r="NP94" s="329"/>
      <c r="NQ94" s="329"/>
      <c r="NR94" s="329"/>
      <c r="NS94" s="329"/>
      <c r="NT94" s="329"/>
      <c r="NU94" s="329"/>
      <c r="NV94" s="329"/>
      <c r="NW94" s="329"/>
      <c r="NX94" s="329"/>
      <c r="NY94" s="329"/>
      <c r="NZ94" s="329"/>
      <c r="OA94" s="329"/>
      <c r="OB94" s="329"/>
      <c r="OC94" s="329"/>
      <c r="OD94" s="329"/>
      <c r="OE94" s="329"/>
      <c r="OF94" s="329"/>
      <c r="OG94" s="329"/>
      <c r="OH94" s="329"/>
      <c r="OI94" s="329"/>
      <c r="OJ94" s="329"/>
      <c r="OK94" s="329"/>
      <c r="OL94" s="329"/>
    </row>
    <row r="95" spans="1:402" s="328" customFormat="1" ht="17.25" hidden="1" customHeight="1">
      <c r="A95" s="322"/>
      <c r="B95" s="303">
        <v>2013</v>
      </c>
      <c r="C95" s="473">
        <v>1315540.0799999998</v>
      </c>
      <c r="D95" s="473">
        <v>223978.49</v>
      </c>
      <c r="E95" s="484" t="s">
        <v>213</v>
      </c>
      <c r="F95" s="473">
        <v>3487.33</v>
      </c>
      <c r="G95" s="473">
        <v>300.44</v>
      </c>
      <c r="H95" s="484" t="s">
        <v>213</v>
      </c>
      <c r="I95" s="474">
        <v>1543306.34</v>
      </c>
      <c r="J95" s="940"/>
      <c r="K95" s="940"/>
      <c r="BQ95" s="329"/>
      <c r="BR95" s="329"/>
      <c r="BS95" s="329"/>
      <c r="BT95" s="329"/>
      <c r="BU95" s="329"/>
      <c r="BV95" s="329"/>
      <c r="BW95" s="329"/>
      <c r="BX95" s="329"/>
      <c r="BY95" s="329"/>
      <c r="BZ95" s="329"/>
      <c r="CA95" s="329"/>
      <c r="CB95" s="329"/>
      <c r="CC95" s="329"/>
      <c r="CD95" s="329"/>
      <c r="CE95" s="329"/>
      <c r="CF95" s="329"/>
      <c r="CG95" s="329"/>
      <c r="CH95" s="329"/>
      <c r="CI95" s="329"/>
      <c r="CJ95" s="329"/>
      <c r="CK95" s="329"/>
      <c r="CL95" s="329"/>
      <c r="CM95" s="329"/>
      <c r="CN95" s="329"/>
      <c r="CO95" s="329"/>
      <c r="CP95" s="329"/>
      <c r="CQ95" s="329"/>
      <c r="CR95" s="329"/>
      <c r="CS95" s="329"/>
      <c r="CT95" s="329"/>
      <c r="CU95" s="329"/>
      <c r="CV95" s="329"/>
      <c r="CW95" s="329"/>
      <c r="CX95" s="329"/>
      <c r="CY95" s="329"/>
      <c r="CZ95" s="329"/>
      <c r="DA95" s="329"/>
      <c r="DB95" s="329"/>
      <c r="DC95" s="329"/>
      <c r="DD95" s="329"/>
      <c r="DE95" s="329"/>
      <c r="DF95" s="329"/>
      <c r="DG95" s="329"/>
      <c r="DH95" s="329"/>
      <c r="DI95" s="329"/>
      <c r="DJ95" s="329"/>
      <c r="DK95" s="329"/>
      <c r="DL95" s="329"/>
      <c r="DM95" s="329"/>
      <c r="DN95" s="329"/>
      <c r="DO95" s="329"/>
      <c r="DP95" s="329"/>
      <c r="DQ95" s="329"/>
      <c r="DR95" s="329"/>
      <c r="DS95" s="329"/>
      <c r="DT95" s="329"/>
      <c r="DU95" s="329"/>
      <c r="DV95" s="329"/>
      <c r="DW95" s="329"/>
      <c r="DX95" s="329"/>
      <c r="DY95" s="329"/>
      <c r="DZ95" s="329"/>
      <c r="EA95" s="329"/>
      <c r="EB95" s="329"/>
      <c r="EC95" s="329"/>
      <c r="ED95" s="329"/>
      <c r="EE95" s="329"/>
      <c r="EF95" s="329"/>
      <c r="EG95" s="329"/>
      <c r="EH95" s="329"/>
      <c r="EI95" s="329"/>
      <c r="EJ95" s="329"/>
      <c r="EK95" s="329"/>
      <c r="EL95" s="329"/>
      <c r="EM95" s="329"/>
      <c r="EN95" s="329"/>
      <c r="EO95" s="329"/>
      <c r="EP95" s="329"/>
      <c r="EQ95" s="329"/>
      <c r="ER95" s="329"/>
      <c r="ES95" s="329"/>
      <c r="ET95" s="329"/>
      <c r="EU95" s="329"/>
      <c r="EV95" s="329"/>
      <c r="EW95" s="329"/>
      <c r="EX95" s="329"/>
      <c r="EY95" s="329"/>
      <c r="EZ95" s="329"/>
      <c r="FA95" s="329"/>
      <c r="FB95" s="329"/>
      <c r="FC95" s="329"/>
      <c r="FD95" s="329"/>
      <c r="FE95" s="329"/>
      <c r="FF95" s="329"/>
      <c r="FG95" s="329"/>
      <c r="FH95" s="329"/>
      <c r="FI95" s="329"/>
      <c r="FJ95" s="329"/>
      <c r="FK95" s="329"/>
      <c r="FL95" s="329"/>
      <c r="FM95" s="329"/>
      <c r="FN95" s="329"/>
      <c r="FO95" s="329"/>
      <c r="FP95" s="329"/>
      <c r="FQ95" s="329"/>
      <c r="FR95" s="329"/>
      <c r="FS95" s="329"/>
      <c r="FT95" s="329"/>
      <c r="FU95" s="329"/>
      <c r="FV95" s="329"/>
      <c r="FW95" s="329"/>
      <c r="FX95" s="329"/>
      <c r="FY95" s="329"/>
      <c r="FZ95" s="329"/>
      <c r="GA95" s="329"/>
      <c r="GB95" s="329"/>
      <c r="GC95" s="329"/>
      <c r="GD95" s="329"/>
      <c r="GE95" s="329"/>
      <c r="GF95" s="329"/>
      <c r="GG95" s="329"/>
      <c r="GH95" s="329"/>
      <c r="GI95" s="329"/>
      <c r="GJ95" s="329"/>
      <c r="GK95" s="329"/>
      <c r="GL95" s="329"/>
      <c r="GM95" s="329"/>
      <c r="GN95" s="329"/>
      <c r="GO95" s="329"/>
      <c r="GP95" s="329"/>
      <c r="GQ95" s="329"/>
      <c r="GR95" s="329"/>
      <c r="GS95" s="329"/>
      <c r="GT95" s="329"/>
      <c r="GU95" s="329"/>
      <c r="GV95" s="329"/>
      <c r="GW95" s="329"/>
      <c r="GX95" s="329"/>
      <c r="GY95" s="329"/>
      <c r="GZ95" s="329"/>
      <c r="HA95" s="329"/>
      <c r="HB95" s="329"/>
      <c r="HC95" s="329"/>
      <c r="HD95" s="329"/>
      <c r="HE95" s="329"/>
      <c r="HF95" s="329"/>
      <c r="HG95" s="329"/>
      <c r="HH95" s="329"/>
      <c r="HI95" s="329"/>
      <c r="HJ95" s="329"/>
      <c r="HK95" s="329"/>
      <c r="HL95" s="329"/>
      <c r="HM95" s="329"/>
      <c r="HN95" s="329"/>
      <c r="HO95" s="329"/>
      <c r="HP95" s="329"/>
      <c r="HQ95" s="329"/>
      <c r="HR95" s="329"/>
      <c r="HS95" s="329"/>
      <c r="HT95" s="329"/>
      <c r="HU95" s="329"/>
      <c r="HV95" s="329"/>
      <c r="HW95" s="329"/>
      <c r="HX95" s="329"/>
      <c r="HY95" s="329"/>
      <c r="HZ95" s="329"/>
      <c r="IA95" s="329"/>
      <c r="IB95" s="329"/>
      <c r="IC95" s="329"/>
      <c r="ID95" s="329"/>
      <c r="IE95" s="329"/>
      <c r="IF95" s="329"/>
      <c r="IG95" s="329"/>
      <c r="IH95" s="329"/>
      <c r="II95" s="329"/>
      <c r="IJ95" s="329"/>
      <c r="IK95" s="329"/>
      <c r="IL95" s="329"/>
      <c r="IM95" s="329"/>
      <c r="IN95" s="329"/>
      <c r="IO95" s="329"/>
      <c r="IP95" s="329"/>
      <c r="IQ95" s="329"/>
      <c r="IR95" s="329"/>
      <c r="IS95" s="329"/>
      <c r="IT95" s="329"/>
      <c r="IU95" s="329"/>
      <c r="IV95" s="329"/>
      <c r="IW95" s="329"/>
      <c r="IX95" s="329"/>
      <c r="IY95" s="329"/>
      <c r="IZ95" s="329"/>
      <c r="JA95" s="329"/>
      <c r="JB95" s="329"/>
      <c r="JC95" s="329"/>
      <c r="JD95" s="329"/>
      <c r="JE95" s="329"/>
      <c r="JF95" s="329"/>
      <c r="JG95" s="329"/>
      <c r="JH95" s="329"/>
      <c r="JI95" s="329"/>
      <c r="JJ95" s="329"/>
      <c r="JK95" s="329"/>
      <c r="JL95" s="329"/>
      <c r="JM95" s="329"/>
      <c r="JN95" s="329"/>
      <c r="JO95" s="329"/>
      <c r="JP95" s="329"/>
      <c r="JQ95" s="329"/>
      <c r="JR95" s="329"/>
      <c r="JS95" s="329"/>
      <c r="JT95" s="329"/>
      <c r="JU95" s="329"/>
      <c r="JV95" s="329"/>
      <c r="JW95" s="329"/>
      <c r="JX95" s="329"/>
      <c r="JY95" s="329"/>
      <c r="JZ95" s="329"/>
      <c r="KA95" s="329"/>
      <c r="KB95" s="329"/>
      <c r="KC95" s="329"/>
      <c r="KD95" s="329"/>
      <c r="KE95" s="329"/>
      <c r="KF95" s="329"/>
      <c r="KG95" s="329"/>
      <c r="KH95" s="329"/>
      <c r="KI95" s="329"/>
      <c r="KJ95" s="329"/>
      <c r="KK95" s="329"/>
      <c r="KL95" s="329"/>
      <c r="KM95" s="329"/>
      <c r="KN95" s="329"/>
      <c r="KO95" s="329"/>
      <c r="KP95" s="329"/>
      <c r="KQ95" s="329"/>
      <c r="KR95" s="329"/>
      <c r="KS95" s="329"/>
      <c r="KT95" s="329"/>
      <c r="KU95" s="329"/>
      <c r="KV95" s="329"/>
      <c r="KW95" s="329"/>
      <c r="KX95" s="329"/>
      <c r="KY95" s="329"/>
      <c r="KZ95" s="329"/>
      <c r="LA95" s="329"/>
      <c r="LB95" s="329"/>
      <c r="LC95" s="329"/>
      <c r="LD95" s="329"/>
      <c r="LE95" s="329"/>
      <c r="LF95" s="329"/>
      <c r="LG95" s="329"/>
      <c r="LH95" s="329"/>
      <c r="LI95" s="329"/>
      <c r="LJ95" s="329"/>
      <c r="LK95" s="329"/>
      <c r="LL95" s="329"/>
      <c r="LM95" s="329"/>
      <c r="LN95" s="329"/>
      <c r="LO95" s="329"/>
      <c r="LP95" s="329"/>
      <c r="LQ95" s="329"/>
      <c r="LR95" s="329"/>
      <c r="LS95" s="329"/>
      <c r="LT95" s="329"/>
      <c r="LU95" s="329"/>
      <c r="LV95" s="329"/>
      <c r="LW95" s="329"/>
      <c r="LX95" s="329"/>
      <c r="LY95" s="329"/>
      <c r="LZ95" s="329"/>
      <c r="MA95" s="329"/>
      <c r="MB95" s="329"/>
      <c r="MC95" s="329"/>
      <c r="MD95" s="329"/>
      <c r="ME95" s="329"/>
      <c r="MF95" s="329"/>
      <c r="MG95" s="329"/>
      <c r="MH95" s="329"/>
      <c r="MI95" s="329"/>
      <c r="MJ95" s="329"/>
      <c r="MK95" s="329"/>
      <c r="ML95" s="329"/>
      <c r="MM95" s="329"/>
      <c r="MN95" s="329"/>
      <c r="MO95" s="329"/>
      <c r="MP95" s="329"/>
      <c r="MQ95" s="329"/>
      <c r="MR95" s="329"/>
      <c r="MS95" s="329"/>
      <c r="MT95" s="329"/>
      <c r="MU95" s="329"/>
      <c r="MV95" s="329"/>
      <c r="MW95" s="329"/>
      <c r="MX95" s="329"/>
      <c r="MY95" s="329"/>
      <c r="MZ95" s="329"/>
      <c r="NA95" s="329"/>
      <c r="NB95" s="329"/>
      <c r="NC95" s="329"/>
      <c r="ND95" s="329"/>
      <c r="NE95" s="329"/>
      <c r="NF95" s="329"/>
      <c r="NG95" s="329"/>
      <c r="NH95" s="329"/>
      <c r="NI95" s="329"/>
      <c r="NJ95" s="329"/>
      <c r="NK95" s="329"/>
      <c r="NL95" s="329"/>
      <c r="NM95" s="329"/>
      <c r="NN95" s="329"/>
      <c r="NO95" s="329"/>
      <c r="NP95" s="329"/>
      <c r="NQ95" s="329"/>
      <c r="NR95" s="329"/>
      <c r="NS95" s="329"/>
      <c r="NT95" s="329"/>
      <c r="NU95" s="329"/>
      <c r="NV95" s="329"/>
      <c r="NW95" s="329"/>
      <c r="NX95" s="329"/>
      <c r="NY95" s="329"/>
      <c r="NZ95" s="329"/>
      <c r="OA95" s="329"/>
      <c r="OB95" s="329"/>
      <c r="OC95" s="329"/>
      <c r="OD95" s="329"/>
      <c r="OE95" s="329"/>
      <c r="OF95" s="329"/>
      <c r="OG95" s="329"/>
      <c r="OH95" s="329"/>
      <c r="OI95" s="329"/>
      <c r="OJ95" s="329"/>
      <c r="OK95" s="329"/>
      <c r="OL95" s="329"/>
    </row>
    <row r="96" spans="1:402" s="460" customFormat="1" ht="17.25" hidden="1" customHeight="1">
      <c r="A96" s="325"/>
      <c r="B96" s="303">
        <v>2013</v>
      </c>
      <c r="C96" s="473"/>
      <c r="D96" s="473"/>
      <c r="E96" s="484"/>
      <c r="F96" s="473"/>
      <c r="G96" s="473"/>
      <c r="H96" s="484"/>
      <c r="I96" s="474"/>
      <c r="J96" s="941"/>
      <c r="K96" s="941"/>
      <c r="BQ96" s="481"/>
      <c r="BR96" s="481"/>
      <c r="BS96" s="481"/>
      <c r="BT96" s="481"/>
      <c r="BU96" s="481"/>
      <c r="BV96" s="481"/>
      <c r="BW96" s="481"/>
      <c r="BX96" s="481"/>
      <c r="BY96" s="481"/>
      <c r="BZ96" s="481"/>
      <c r="CA96" s="481"/>
      <c r="CB96" s="481"/>
      <c r="CC96" s="481"/>
      <c r="CD96" s="481"/>
      <c r="CE96" s="481"/>
      <c r="CF96" s="481"/>
      <c r="CG96" s="481"/>
      <c r="CH96" s="481"/>
      <c r="CI96" s="481"/>
      <c r="CJ96" s="481"/>
      <c r="CK96" s="481"/>
      <c r="CL96" s="481"/>
      <c r="CM96" s="481"/>
      <c r="CN96" s="481"/>
      <c r="CO96" s="481"/>
      <c r="CP96" s="481"/>
      <c r="CQ96" s="481"/>
      <c r="CR96" s="481"/>
      <c r="CS96" s="481"/>
      <c r="CT96" s="481"/>
      <c r="CU96" s="481"/>
      <c r="CV96" s="481"/>
      <c r="CW96" s="481"/>
      <c r="CX96" s="481"/>
      <c r="CY96" s="481"/>
      <c r="CZ96" s="481"/>
      <c r="DA96" s="481"/>
      <c r="DB96" s="481"/>
      <c r="DC96" s="481"/>
      <c r="DD96" s="481"/>
      <c r="DE96" s="481"/>
      <c r="DF96" s="481"/>
      <c r="DG96" s="481"/>
      <c r="DH96" s="481"/>
      <c r="DI96" s="481"/>
      <c r="DJ96" s="481"/>
      <c r="DK96" s="481"/>
      <c r="DL96" s="481"/>
      <c r="DM96" s="481"/>
      <c r="DN96" s="481"/>
      <c r="DO96" s="481"/>
      <c r="DP96" s="481"/>
      <c r="DQ96" s="481"/>
      <c r="DR96" s="481"/>
      <c r="DS96" s="481"/>
      <c r="DT96" s="481"/>
      <c r="DU96" s="481"/>
      <c r="DV96" s="481"/>
      <c r="DW96" s="481"/>
      <c r="DX96" s="481"/>
      <c r="DY96" s="481"/>
      <c r="DZ96" s="481"/>
      <c r="EA96" s="481"/>
      <c r="EB96" s="481"/>
      <c r="EC96" s="481"/>
      <c r="ED96" s="481"/>
      <c r="EE96" s="481"/>
      <c r="EF96" s="481"/>
      <c r="EG96" s="481"/>
      <c r="EH96" s="481"/>
      <c r="EI96" s="481"/>
      <c r="EJ96" s="481"/>
      <c r="EK96" s="481"/>
      <c r="EL96" s="481"/>
      <c r="EM96" s="481"/>
      <c r="EN96" s="481"/>
      <c r="EO96" s="481"/>
      <c r="EP96" s="481"/>
      <c r="EQ96" s="481"/>
      <c r="ER96" s="481"/>
      <c r="ES96" s="481"/>
      <c r="ET96" s="481"/>
      <c r="EU96" s="481"/>
      <c r="EV96" s="481"/>
      <c r="EW96" s="481"/>
      <c r="EX96" s="481"/>
      <c r="EY96" s="481"/>
      <c r="EZ96" s="481"/>
      <c r="FA96" s="481"/>
      <c r="FB96" s="481"/>
      <c r="FC96" s="481"/>
      <c r="FD96" s="481"/>
      <c r="FE96" s="481"/>
      <c r="FF96" s="481"/>
      <c r="FG96" s="481"/>
      <c r="FH96" s="481"/>
      <c r="FI96" s="481"/>
      <c r="FJ96" s="481"/>
      <c r="FK96" s="481"/>
      <c r="FL96" s="481"/>
      <c r="FM96" s="481"/>
      <c r="FN96" s="481"/>
      <c r="FO96" s="481"/>
      <c r="FP96" s="481"/>
      <c r="FQ96" s="481"/>
      <c r="FR96" s="481"/>
      <c r="FS96" s="481"/>
      <c r="FT96" s="481"/>
      <c r="FU96" s="481"/>
      <c r="FV96" s="481"/>
      <c r="FW96" s="481"/>
      <c r="FX96" s="481"/>
      <c r="FY96" s="481"/>
      <c r="FZ96" s="481"/>
      <c r="GA96" s="481"/>
      <c r="GB96" s="481"/>
      <c r="GC96" s="481"/>
      <c r="GD96" s="481"/>
      <c r="GE96" s="481"/>
      <c r="GF96" s="481"/>
      <c r="GG96" s="481"/>
      <c r="GH96" s="481"/>
      <c r="GI96" s="481"/>
      <c r="GJ96" s="481"/>
      <c r="GK96" s="481"/>
      <c r="GL96" s="481"/>
      <c r="GM96" s="481"/>
      <c r="GN96" s="481"/>
      <c r="GO96" s="481"/>
      <c r="GP96" s="481"/>
      <c r="GQ96" s="481"/>
      <c r="GR96" s="481"/>
      <c r="GS96" s="481"/>
      <c r="GT96" s="481"/>
      <c r="GU96" s="481"/>
      <c r="GV96" s="481"/>
      <c r="GW96" s="481"/>
      <c r="GX96" s="481"/>
      <c r="GY96" s="481"/>
      <c r="GZ96" s="481"/>
      <c r="HA96" s="481"/>
      <c r="HB96" s="481"/>
      <c r="HC96" s="481"/>
      <c r="HD96" s="481"/>
      <c r="HE96" s="481"/>
      <c r="HF96" s="481"/>
      <c r="HG96" s="481"/>
      <c r="HH96" s="481"/>
      <c r="HI96" s="481"/>
      <c r="HJ96" s="481"/>
      <c r="HK96" s="481"/>
      <c r="HL96" s="481"/>
      <c r="HM96" s="481"/>
      <c r="HN96" s="481"/>
      <c r="HO96" s="481"/>
      <c r="HP96" s="481"/>
      <c r="HQ96" s="481"/>
      <c r="HR96" s="481"/>
      <c r="HS96" s="481"/>
      <c r="HT96" s="481"/>
      <c r="HU96" s="481"/>
      <c r="HV96" s="481"/>
      <c r="HW96" s="481"/>
      <c r="HX96" s="481"/>
      <c r="HY96" s="481"/>
      <c r="HZ96" s="481"/>
      <c r="IA96" s="481"/>
      <c r="IB96" s="481"/>
      <c r="IC96" s="481"/>
      <c r="ID96" s="481"/>
      <c r="IE96" s="481"/>
      <c r="IF96" s="481"/>
      <c r="IG96" s="481"/>
      <c r="IH96" s="481"/>
      <c r="II96" s="481"/>
      <c r="IJ96" s="481"/>
      <c r="IK96" s="481"/>
      <c r="IL96" s="481"/>
      <c r="IM96" s="481"/>
      <c r="IN96" s="481"/>
      <c r="IO96" s="481"/>
      <c r="IP96" s="481"/>
      <c r="IQ96" s="481"/>
      <c r="IR96" s="481"/>
      <c r="IS96" s="481"/>
      <c r="IT96" s="481"/>
      <c r="IU96" s="481"/>
      <c r="IV96" s="481"/>
      <c r="IW96" s="481"/>
      <c r="IX96" s="481"/>
      <c r="IY96" s="481"/>
      <c r="IZ96" s="481"/>
      <c r="JA96" s="481"/>
      <c r="JB96" s="481"/>
      <c r="JC96" s="481"/>
      <c r="JD96" s="481"/>
      <c r="JE96" s="481"/>
      <c r="JF96" s="481"/>
      <c r="JG96" s="481"/>
      <c r="JH96" s="481"/>
      <c r="JI96" s="481"/>
      <c r="JJ96" s="481"/>
      <c r="JK96" s="481"/>
      <c r="JL96" s="481"/>
      <c r="JM96" s="481"/>
      <c r="JN96" s="481"/>
      <c r="JO96" s="481"/>
      <c r="JP96" s="481"/>
      <c r="JQ96" s="481"/>
      <c r="JR96" s="481"/>
      <c r="JS96" s="481"/>
      <c r="JT96" s="481"/>
      <c r="JU96" s="481"/>
      <c r="JV96" s="481"/>
      <c r="JW96" s="481"/>
      <c r="JX96" s="481"/>
      <c r="JY96" s="481"/>
      <c r="JZ96" s="481"/>
      <c r="KA96" s="481"/>
      <c r="KB96" s="481"/>
      <c r="KC96" s="481"/>
      <c r="KD96" s="481"/>
      <c r="KE96" s="481"/>
      <c r="KF96" s="481"/>
      <c r="KG96" s="481"/>
      <c r="KH96" s="481"/>
      <c r="KI96" s="481"/>
      <c r="KJ96" s="481"/>
      <c r="KK96" s="481"/>
      <c r="KL96" s="481"/>
      <c r="KM96" s="481"/>
      <c r="KN96" s="481"/>
      <c r="KO96" s="481"/>
      <c r="KP96" s="481"/>
      <c r="KQ96" s="481"/>
      <c r="KR96" s="481"/>
      <c r="KS96" s="481"/>
      <c r="KT96" s="481"/>
      <c r="KU96" s="481"/>
      <c r="KV96" s="481"/>
      <c r="KW96" s="481"/>
      <c r="KX96" s="481"/>
      <c r="KY96" s="481"/>
      <c r="KZ96" s="481"/>
      <c r="LA96" s="481"/>
      <c r="LB96" s="481"/>
      <c r="LC96" s="481"/>
      <c r="LD96" s="481"/>
      <c r="LE96" s="481"/>
      <c r="LF96" s="481"/>
      <c r="LG96" s="481"/>
      <c r="LH96" s="481"/>
      <c r="LI96" s="481"/>
      <c r="LJ96" s="481"/>
      <c r="LK96" s="481"/>
      <c r="LL96" s="481"/>
      <c r="LM96" s="481"/>
      <c r="LN96" s="481"/>
      <c r="LO96" s="481"/>
      <c r="LP96" s="481"/>
      <c r="LQ96" s="481"/>
      <c r="LR96" s="481"/>
      <c r="LS96" s="481"/>
      <c r="LT96" s="481"/>
      <c r="LU96" s="481"/>
      <c r="LV96" s="481"/>
      <c r="LW96" s="481"/>
      <c r="LX96" s="481"/>
      <c r="LY96" s="481"/>
      <c r="LZ96" s="481"/>
      <c r="MA96" s="481"/>
      <c r="MB96" s="481"/>
      <c r="MC96" s="481"/>
      <c r="MD96" s="481"/>
      <c r="ME96" s="481"/>
      <c r="MF96" s="481"/>
      <c r="MG96" s="481"/>
      <c r="MH96" s="481"/>
      <c r="MI96" s="481"/>
      <c r="MJ96" s="481"/>
      <c r="MK96" s="481"/>
      <c r="ML96" s="481"/>
      <c r="MM96" s="481"/>
      <c r="MN96" s="481"/>
      <c r="MO96" s="481"/>
      <c r="MP96" s="481"/>
      <c r="MQ96" s="481"/>
      <c r="MR96" s="481"/>
      <c r="MS96" s="481"/>
      <c r="MT96" s="481"/>
      <c r="MU96" s="481"/>
      <c r="MV96" s="481"/>
      <c r="MW96" s="481"/>
      <c r="MX96" s="481"/>
      <c r="MY96" s="481"/>
      <c r="MZ96" s="481"/>
      <c r="NA96" s="481"/>
      <c r="NB96" s="481"/>
      <c r="NC96" s="481"/>
      <c r="ND96" s="481"/>
      <c r="NE96" s="481"/>
      <c r="NF96" s="481"/>
      <c r="NG96" s="481"/>
      <c r="NH96" s="481"/>
      <c r="NI96" s="481"/>
      <c r="NJ96" s="481"/>
      <c r="NK96" s="481"/>
      <c r="NL96" s="481"/>
      <c r="NM96" s="481"/>
      <c r="NN96" s="481"/>
      <c r="NO96" s="481"/>
      <c r="NP96" s="481"/>
      <c r="NQ96" s="481"/>
      <c r="NR96" s="481"/>
      <c r="NS96" s="481"/>
      <c r="NT96" s="481"/>
      <c r="NU96" s="481"/>
      <c r="NV96" s="481"/>
      <c r="NW96" s="481"/>
      <c r="NX96" s="481"/>
      <c r="NY96" s="481"/>
      <c r="NZ96" s="481"/>
      <c r="OA96" s="481"/>
      <c r="OB96" s="481"/>
      <c r="OC96" s="481"/>
      <c r="OD96" s="481"/>
      <c r="OE96" s="481"/>
      <c r="OF96" s="481"/>
      <c r="OG96" s="481"/>
      <c r="OH96" s="481"/>
      <c r="OI96" s="481"/>
      <c r="OJ96" s="481"/>
      <c r="OK96" s="481"/>
      <c r="OL96" s="481"/>
    </row>
    <row r="97" spans="1:402" s="328" customFormat="1" ht="17.25" hidden="1" customHeight="1">
      <c r="B97" s="330">
        <v>2014</v>
      </c>
      <c r="C97" s="485">
        <v>1288745.92</v>
      </c>
      <c r="D97" s="485">
        <v>222312.37</v>
      </c>
      <c r="E97" s="486" t="s">
        <v>213</v>
      </c>
      <c r="F97" s="485">
        <v>3464.1400000000003</v>
      </c>
      <c r="G97" s="485">
        <v>298.27999999999997</v>
      </c>
      <c r="H97" s="486" t="s">
        <v>213</v>
      </c>
      <c r="I97" s="479">
        <v>1514820.71</v>
      </c>
      <c r="J97" s="940"/>
      <c r="K97" s="940"/>
      <c r="BQ97" s="329"/>
      <c r="BR97" s="329"/>
      <c r="BS97" s="329"/>
      <c r="BT97" s="329"/>
      <c r="BU97" s="329"/>
      <c r="BV97" s="329"/>
      <c r="BW97" s="329"/>
      <c r="BX97" s="329"/>
      <c r="BY97" s="329"/>
      <c r="BZ97" s="329"/>
      <c r="CA97" s="329"/>
      <c r="CB97" s="329"/>
      <c r="CC97" s="329"/>
      <c r="CD97" s="329"/>
      <c r="CE97" s="329"/>
      <c r="CF97" s="329"/>
      <c r="CG97" s="329"/>
      <c r="CH97" s="329"/>
      <c r="CI97" s="329"/>
      <c r="CJ97" s="329"/>
      <c r="CK97" s="329"/>
      <c r="CL97" s="329"/>
      <c r="CM97" s="329"/>
      <c r="CN97" s="329"/>
      <c r="CO97" s="329"/>
      <c r="CP97" s="329"/>
      <c r="CQ97" s="329"/>
      <c r="CR97" s="329"/>
      <c r="CS97" s="329"/>
      <c r="CT97" s="329"/>
      <c r="CU97" s="329"/>
      <c r="CV97" s="329"/>
      <c r="CW97" s="329"/>
      <c r="CX97" s="329"/>
      <c r="CY97" s="329"/>
      <c r="CZ97" s="329"/>
      <c r="DA97" s="329"/>
      <c r="DB97" s="329"/>
      <c r="DC97" s="329"/>
      <c r="DD97" s="329"/>
      <c r="DE97" s="329"/>
      <c r="DF97" s="329"/>
      <c r="DG97" s="329"/>
      <c r="DH97" s="329"/>
      <c r="DI97" s="329"/>
      <c r="DJ97" s="329"/>
      <c r="DK97" s="329"/>
      <c r="DL97" s="329"/>
      <c r="DM97" s="329"/>
      <c r="DN97" s="329"/>
      <c r="DO97" s="329"/>
      <c r="DP97" s="329"/>
      <c r="DQ97" s="329"/>
      <c r="DR97" s="329"/>
      <c r="DS97" s="329"/>
      <c r="DT97" s="329"/>
      <c r="DU97" s="329"/>
      <c r="DV97" s="329"/>
      <c r="DW97" s="329"/>
      <c r="DX97" s="329"/>
      <c r="DY97" s="329"/>
      <c r="DZ97" s="329"/>
      <c r="EA97" s="329"/>
      <c r="EB97" s="329"/>
      <c r="EC97" s="329"/>
      <c r="ED97" s="329"/>
      <c r="EE97" s="329"/>
      <c r="EF97" s="329"/>
      <c r="EG97" s="329"/>
      <c r="EH97" s="329"/>
      <c r="EI97" s="329"/>
      <c r="EJ97" s="329"/>
      <c r="EK97" s="329"/>
      <c r="EL97" s="329"/>
      <c r="EM97" s="329"/>
      <c r="EN97" s="329"/>
      <c r="EO97" s="329"/>
      <c r="EP97" s="329"/>
      <c r="EQ97" s="329"/>
      <c r="ER97" s="329"/>
      <c r="ES97" s="329"/>
      <c r="ET97" s="329"/>
      <c r="EU97" s="329"/>
      <c r="EV97" s="329"/>
      <c r="EW97" s="329"/>
      <c r="EX97" s="329"/>
      <c r="EY97" s="329"/>
      <c r="EZ97" s="329"/>
      <c r="FA97" s="329"/>
      <c r="FB97" s="329"/>
      <c r="FC97" s="329"/>
      <c r="FD97" s="329"/>
      <c r="FE97" s="329"/>
      <c r="FF97" s="329"/>
      <c r="FG97" s="329"/>
      <c r="FH97" s="329"/>
      <c r="FI97" s="329"/>
      <c r="FJ97" s="329"/>
      <c r="FK97" s="329"/>
      <c r="FL97" s="329"/>
      <c r="FM97" s="329"/>
      <c r="FN97" s="329"/>
      <c r="FO97" s="329"/>
      <c r="FP97" s="329"/>
      <c r="FQ97" s="329"/>
      <c r="FR97" s="329"/>
      <c r="FS97" s="329"/>
      <c r="FT97" s="329"/>
      <c r="FU97" s="329"/>
      <c r="FV97" s="329"/>
      <c r="FW97" s="329"/>
      <c r="FX97" s="329"/>
      <c r="FY97" s="329"/>
      <c r="FZ97" s="329"/>
      <c r="GA97" s="329"/>
      <c r="GB97" s="329"/>
      <c r="GC97" s="329"/>
      <c r="GD97" s="329"/>
      <c r="GE97" s="329"/>
      <c r="GF97" s="329"/>
      <c r="GG97" s="329"/>
      <c r="GH97" s="329"/>
      <c r="GI97" s="329"/>
      <c r="GJ97" s="329"/>
      <c r="GK97" s="329"/>
      <c r="GL97" s="329"/>
      <c r="GM97" s="329"/>
      <c r="GN97" s="329"/>
      <c r="GO97" s="329"/>
      <c r="GP97" s="329"/>
      <c r="GQ97" s="329"/>
      <c r="GR97" s="329"/>
      <c r="GS97" s="329"/>
      <c r="GT97" s="329"/>
      <c r="GU97" s="329"/>
      <c r="GV97" s="329"/>
      <c r="GW97" s="329"/>
      <c r="GX97" s="329"/>
      <c r="GY97" s="329"/>
      <c r="GZ97" s="329"/>
      <c r="HA97" s="329"/>
      <c r="HB97" s="329"/>
      <c r="HC97" s="329"/>
      <c r="HD97" s="329"/>
      <c r="HE97" s="329"/>
      <c r="HF97" s="329"/>
      <c r="HG97" s="329"/>
      <c r="HH97" s="329"/>
      <c r="HI97" s="329"/>
      <c r="HJ97" s="329"/>
      <c r="HK97" s="329"/>
      <c r="HL97" s="329"/>
      <c r="HM97" s="329"/>
      <c r="HN97" s="329"/>
      <c r="HO97" s="329"/>
      <c r="HP97" s="329"/>
      <c r="HQ97" s="329"/>
      <c r="HR97" s="329"/>
      <c r="HS97" s="329"/>
      <c r="HT97" s="329"/>
      <c r="HU97" s="329"/>
      <c r="HV97" s="329"/>
      <c r="HW97" s="329"/>
      <c r="HX97" s="329"/>
      <c r="HY97" s="329"/>
      <c r="HZ97" s="329"/>
      <c r="IA97" s="329"/>
      <c r="IB97" s="329"/>
      <c r="IC97" s="329"/>
      <c r="ID97" s="329"/>
      <c r="IE97" s="329"/>
      <c r="IF97" s="329"/>
      <c r="IG97" s="329"/>
      <c r="IH97" s="329"/>
      <c r="II97" s="329"/>
      <c r="IJ97" s="329"/>
      <c r="IK97" s="329"/>
      <c r="IL97" s="329"/>
      <c r="IM97" s="329"/>
      <c r="IN97" s="329"/>
      <c r="IO97" s="329"/>
      <c r="IP97" s="329"/>
      <c r="IQ97" s="329"/>
      <c r="IR97" s="329"/>
      <c r="IS97" s="329"/>
      <c r="IT97" s="329"/>
      <c r="IU97" s="329"/>
      <c r="IV97" s="329"/>
      <c r="IW97" s="329"/>
      <c r="IX97" s="329"/>
      <c r="IY97" s="329"/>
      <c r="IZ97" s="329"/>
      <c r="JA97" s="329"/>
      <c r="JB97" s="329"/>
      <c r="JC97" s="329"/>
      <c r="JD97" s="329"/>
      <c r="JE97" s="329"/>
      <c r="JF97" s="329"/>
      <c r="JG97" s="329"/>
      <c r="JH97" s="329"/>
      <c r="JI97" s="329"/>
      <c r="JJ97" s="329"/>
      <c r="JK97" s="329"/>
      <c r="JL97" s="329"/>
      <c r="JM97" s="329"/>
      <c r="JN97" s="329"/>
      <c r="JO97" s="329"/>
      <c r="JP97" s="329"/>
      <c r="JQ97" s="329"/>
      <c r="JR97" s="329"/>
      <c r="JS97" s="329"/>
      <c r="JT97" s="329"/>
      <c r="JU97" s="329"/>
      <c r="JV97" s="329"/>
      <c r="JW97" s="329"/>
      <c r="JX97" s="329"/>
      <c r="JY97" s="329"/>
      <c r="JZ97" s="329"/>
      <c r="KA97" s="329"/>
      <c r="KB97" s="329"/>
      <c r="KC97" s="329"/>
      <c r="KD97" s="329"/>
      <c r="KE97" s="329"/>
      <c r="KF97" s="329"/>
      <c r="KG97" s="329"/>
      <c r="KH97" s="329"/>
      <c r="KI97" s="329"/>
      <c r="KJ97" s="329"/>
      <c r="KK97" s="329"/>
      <c r="KL97" s="329"/>
      <c r="KM97" s="329"/>
      <c r="KN97" s="329"/>
      <c r="KO97" s="329"/>
      <c r="KP97" s="329"/>
      <c r="KQ97" s="329"/>
      <c r="KR97" s="329"/>
      <c r="KS97" s="329"/>
      <c r="KT97" s="329"/>
      <c r="KU97" s="329"/>
      <c r="KV97" s="329"/>
      <c r="KW97" s="329"/>
      <c r="KX97" s="329"/>
      <c r="KY97" s="329"/>
      <c r="KZ97" s="329"/>
      <c r="LA97" s="329"/>
      <c r="LB97" s="329"/>
      <c r="LC97" s="329"/>
      <c r="LD97" s="329"/>
      <c r="LE97" s="329"/>
      <c r="LF97" s="329"/>
      <c r="LG97" s="329"/>
      <c r="LH97" s="329"/>
      <c r="LI97" s="329"/>
      <c r="LJ97" s="329"/>
      <c r="LK97" s="329"/>
      <c r="LL97" s="329"/>
      <c r="LM97" s="329"/>
      <c r="LN97" s="329"/>
      <c r="LO97" s="329"/>
      <c r="LP97" s="329"/>
      <c r="LQ97" s="329"/>
      <c r="LR97" s="329"/>
      <c r="LS97" s="329"/>
      <c r="LT97" s="329"/>
      <c r="LU97" s="329"/>
      <c r="LV97" s="329"/>
      <c r="LW97" s="329"/>
      <c r="LX97" s="329"/>
      <c r="LY97" s="329"/>
      <c r="LZ97" s="329"/>
      <c r="MA97" s="329"/>
      <c r="MB97" s="329"/>
      <c r="MC97" s="329"/>
      <c r="MD97" s="329"/>
      <c r="ME97" s="329"/>
      <c r="MF97" s="329"/>
      <c r="MG97" s="329"/>
      <c r="MH97" s="329"/>
      <c r="MI97" s="329"/>
      <c r="MJ97" s="329"/>
      <c r="MK97" s="329"/>
      <c r="ML97" s="329"/>
      <c r="MM97" s="329"/>
      <c r="MN97" s="329"/>
      <c r="MO97" s="329"/>
      <c r="MP97" s="329"/>
      <c r="MQ97" s="329"/>
      <c r="MR97" s="329"/>
      <c r="MS97" s="329"/>
      <c r="MT97" s="329"/>
      <c r="MU97" s="329"/>
      <c r="MV97" s="329"/>
      <c r="MW97" s="329"/>
      <c r="MX97" s="329"/>
      <c r="MY97" s="329"/>
      <c r="MZ97" s="329"/>
      <c r="NA97" s="329"/>
      <c r="NB97" s="329"/>
      <c r="NC97" s="329"/>
      <c r="ND97" s="329"/>
      <c r="NE97" s="329"/>
      <c r="NF97" s="329"/>
      <c r="NG97" s="329"/>
      <c r="NH97" s="329"/>
      <c r="NI97" s="329"/>
      <c r="NJ97" s="329"/>
      <c r="NK97" s="329"/>
      <c r="NL97" s="329"/>
      <c r="NM97" s="329"/>
      <c r="NN97" s="329"/>
      <c r="NO97" s="329"/>
      <c r="NP97" s="329"/>
      <c r="NQ97" s="329"/>
      <c r="NR97" s="329"/>
      <c r="NS97" s="329"/>
      <c r="NT97" s="329"/>
      <c r="NU97" s="329"/>
      <c r="NV97" s="329"/>
      <c r="NW97" s="329"/>
      <c r="NX97" s="329"/>
      <c r="NY97" s="329"/>
      <c r="NZ97" s="329"/>
      <c r="OA97" s="329"/>
      <c r="OB97" s="329"/>
      <c r="OC97" s="329"/>
      <c r="OD97" s="329"/>
      <c r="OE97" s="329"/>
      <c r="OF97" s="329"/>
      <c r="OG97" s="329"/>
      <c r="OH97" s="329"/>
      <c r="OI97" s="329"/>
      <c r="OJ97" s="329"/>
      <c r="OK97" s="329"/>
      <c r="OL97" s="329"/>
    </row>
    <row r="98" spans="1:402" s="328" customFormat="1" ht="17.25" hidden="1" customHeight="1">
      <c r="B98" s="303">
        <v>2014</v>
      </c>
      <c r="C98" s="473">
        <v>1293476.8500000001</v>
      </c>
      <c r="D98" s="473">
        <v>223191.80000000002</v>
      </c>
      <c r="E98" s="484" t="s">
        <v>213</v>
      </c>
      <c r="F98" s="473">
        <v>3721</v>
      </c>
      <c r="G98" s="473">
        <v>298.14999999999998</v>
      </c>
      <c r="H98" s="484" t="s">
        <v>213</v>
      </c>
      <c r="I98" s="474">
        <v>1520687.8</v>
      </c>
      <c r="J98" s="940"/>
      <c r="K98" s="940"/>
      <c r="BQ98" s="329"/>
      <c r="BR98" s="329"/>
      <c r="BS98" s="329"/>
      <c r="BT98" s="329"/>
      <c r="BU98" s="329"/>
      <c r="BV98" s="329"/>
      <c r="BW98" s="329"/>
      <c r="BX98" s="329"/>
      <c r="BY98" s="329"/>
      <c r="BZ98" s="329"/>
      <c r="CA98" s="329"/>
      <c r="CB98" s="329"/>
      <c r="CC98" s="329"/>
      <c r="CD98" s="329"/>
      <c r="CE98" s="329"/>
      <c r="CF98" s="329"/>
      <c r="CG98" s="329"/>
      <c r="CH98" s="329"/>
      <c r="CI98" s="329"/>
      <c r="CJ98" s="329"/>
      <c r="CK98" s="329"/>
      <c r="CL98" s="329"/>
      <c r="CM98" s="329"/>
      <c r="CN98" s="329"/>
      <c r="CO98" s="329"/>
      <c r="CP98" s="329"/>
      <c r="CQ98" s="329"/>
      <c r="CR98" s="329"/>
      <c r="CS98" s="329"/>
      <c r="CT98" s="329"/>
      <c r="CU98" s="329"/>
      <c r="CV98" s="329"/>
      <c r="CW98" s="329"/>
      <c r="CX98" s="329"/>
      <c r="CY98" s="329"/>
      <c r="CZ98" s="329"/>
      <c r="DA98" s="329"/>
      <c r="DB98" s="329"/>
      <c r="DC98" s="329"/>
      <c r="DD98" s="329"/>
      <c r="DE98" s="329"/>
      <c r="DF98" s="329"/>
      <c r="DG98" s="329"/>
      <c r="DH98" s="329"/>
      <c r="DI98" s="329"/>
      <c r="DJ98" s="329"/>
      <c r="DK98" s="329"/>
      <c r="DL98" s="329"/>
      <c r="DM98" s="329"/>
      <c r="DN98" s="329"/>
      <c r="DO98" s="329"/>
      <c r="DP98" s="329"/>
      <c r="DQ98" s="329"/>
      <c r="DR98" s="329"/>
      <c r="DS98" s="329"/>
      <c r="DT98" s="329"/>
      <c r="DU98" s="329"/>
      <c r="DV98" s="329"/>
      <c r="DW98" s="329"/>
      <c r="DX98" s="329"/>
      <c r="DY98" s="329"/>
      <c r="DZ98" s="329"/>
      <c r="EA98" s="329"/>
      <c r="EB98" s="329"/>
      <c r="EC98" s="329"/>
      <c r="ED98" s="329"/>
      <c r="EE98" s="329"/>
      <c r="EF98" s="329"/>
      <c r="EG98" s="329"/>
      <c r="EH98" s="329"/>
      <c r="EI98" s="329"/>
      <c r="EJ98" s="329"/>
      <c r="EK98" s="329"/>
      <c r="EL98" s="329"/>
      <c r="EM98" s="329"/>
      <c r="EN98" s="329"/>
      <c r="EO98" s="329"/>
      <c r="EP98" s="329"/>
      <c r="EQ98" s="329"/>
      <c r="ER98" s="329"/>
      <c r="ES98" s="329"/>
      <c r="ET98" s="329"/>
      <c r="EU98" s="329"/>
      <c r="EV98" s="329"/>
      <c r="EW98" s="329"/>
      <c r="EX98" s="329"/>
      <c r="EY98" s="329"/>
      <c r="EZ98" s="329"/>
      <c r="FA98" s="329"/>
      <c r="FB98" s="329"/>
      <c r="FC98" s="329"/>
      <c r="FD98" s="329"/>
      <c r="FE98" s="329"/>
      <c r="FF98" s="329"/>
      <c r="FG98" s="329"/>
      <c r="FH98" s="329"/>
      <c r="FI98" s="329"/>
      <c r="FJ98" s="329"/>
      <c r="FK98" s="329"/>
      <c r="FL98" s="329"/>
      <c r="FM98" s="329"/>
      <c r="FN98" s="329"/>
      <c r="FO98" s="329"/>
      <c r="FP98" s="329"/>
      <c r="FQ98" s="329"/>
      <c r="FR98" s="329"/>
      <c r="FS98" s="329"/>
      <c r="FT98" s="329"/>
      <c r="FU98" s="329"/>
      <c r="FV98" s="329"/>
      <c r="FW98" s="329"/>
      <c r="FX98" s="329"/>
      <c r="FY98" s="329"/>
      <c r="FZ98" s="329"/>
      <c r="GA98" s="329"/>
      <c r="GB98" s="329"/>
      <c r="GC98" s="329"/>
      <c r="GD98" s="329"/>
      <c r="GE98" s="329"/>
      <c r="GF98" s="329"/>
      <c r="GG98" s="329"/>
      <c r="GH98" s="329"/>
      <c r="GI98" s="329"/>
      <c r="GJ98" s="329"/>
      <c r="GK98" s="329"/>
      <c r="GL98" s="329"/>
      <c r="GM98" s="329"/>
      <c r="GN98" s="329"/>
      <c r="GO98" s="329"/>
      <c r="GP98" s="329"/>
      <c r="GQ98" s="329"/>
      <c r="GR98" s="329"/>
      <c r="GS98" s="329"/>
      <c r="GT98" s="329"/>
      <c r="GU98" s="329"/>
      <c r="GV98" s="329"/>
      <c r="GW98" s="329"/>
      <c r="GX98" s="329"/>
      <c r="GY98" s="329"/>
      <c r="GZ98" s="329"/>
      <c r="HA98" s="329"/>
      <c r="HB98" s="329"/>
      <c r="HC98" s="329"/>
      <c r="HD98" s="329"/>
      <c r="HE98" s="329"/>
      <c r="HF98" s="329"/>
      <c r="HG98" s="329"/>
      <c r="HH98" s="329"/>
      <c r="HI98" s="329"/>
      <c r="HJ98" s="329"/>
      <c r="HK98" s="329"/>
      <c r="HL98" s="329"/>
      <c r="HM98" s="329"/>
      <c r="HN98" s="329"/>
      <c r="HO98" s="329"/>
      <c r="HP98" s="329"/>
      <c r="HQ98" s="329"/>
      <c r="HR98" s="329"/>
      <c r="HS98" s="329"/>
      <c r="HT98" s="329"/>
      <c r="HU98" s="329"/>
      <c r="HV98" s="329"/>
      <c r="HW98" s="329"/>
      <c r="HX98" s="329"/>
      <c r="HY98" s="329"/>
      <c r="HZ98" s="329"/>
      <c r="IA98" s="329"/>
      <c r="IB98" s="329"/>
      <c r="IC98" s="329"/>
      <c r="ID98" s="329"/>
      <c r="IE98" s="329"/>
      <c r="IF98" s="329"/>
      <c r="IG98" s="329"/>
      <c r="IH98" s="329"/>
      <c r="II98" s="329"/>
      <c r="IJ98" s="329"/>
      <c r="IK98" s="329"/>
      <c r="IL98" s="329"/>
      <c r="IM98" s="329"/>
      <c r="IN98" s="329"/>
      <c r="IO98" s="329"/>
      <c r="IP98" s="329"/>
      <c r="IQ98" s="329"/>
      <c r="IR98" s="329"/>
      <c r="IS98" s="329"/>
      <c r="IT98" s="329"/>
      <c r="IU98" s="329"/>
      <c r="IV98" s="329"/>
      <c r="IW98" s="329"/>
      <c r="IX98" s="329"/>
      <c r="IY98" s="329"/>
      <c r="IZ98" s="329"/>
      <c r="JA98" s="329"/>
      <c r="JB98" s="329"/>
      <c r="JC98" s="329"/>
      <c r="JD98" s="329"/>
      <c r="JE98" s="329"/>
      <c r="JF98" s="329"/>
      <c r="JG98" s="329"/>
      <c r="JH98" s="329"/>
      <c r="JI98" s="329"/>
      <c r="JJ98" s="329"/>
      <c r="JK98" s="329"/>
      <c r="JL98" s="329"/>
      <c r="JM98" s="329"/>
      <c r="JN98" s="329"/>
      <c r="JO98" s="329"/>
      <c r="JP98" s="329"/>
      <c r="JQ98" s="329"/>
      <c r="JR98" s="329"/>
      <c r="JS98" s="329"/>
      <c r="JT98" s="329"/>
      <c r="JU98" s="329"/>
      <c r="JV98" s="329"/>
      <c r="JW98" s="329"/>
      <c r="JX98" s="329"/>
      <c r="JY98" s="329"/>
      <c r="JZ98" s="329"/>
      <c r="KA98" s="329"/>
      <c r="KB98" s="329"/>
      <c r="KC98" s="329"/>
      <c r="KD98" s="329"/>
      <c r="KE98" s="329"/>
      <c r="KF98" s="329"/>
      <c r="KG98" s="329"/>
      <c r="KH98" s="329"/>
      <c r="KI98" s="329"/>
      <c r="KJ98" s="329"/>
      <c r="KK98" s="329"/>
      <c r="KL98" s="329"/>
      <c r="KM98" s="329"/>
      <c r="KN98" s="329"/>
      <c r="KO98" s="329"/>
      <c r="KP98" s="329"/>
      <c r="KQ98" s="329"/>
      <c r="KR98" s="329"/>
      <c r="KS98" s="329"/>
      <c r="KT98" s="329"/>
      <c r="KU98" s="329"/>
      <c r="KV98" s="329"/>
      <c r="KW98" s="329"/>
      <c r="KX98" s="329"/>
      <c r="KY98" s="329"/>
      <c r="KZ98" s="329"/>
      <c r="LA98" s="329"/>
      <c r="LB98" s="329"/>
      <c r="LC98" s="329"/>
      <c r="LD98" s="329"/>
      <c r="LE98" s="329"/>
      <c r="LF98" s="329"/>
      <c r="LG98" s="329"/>
      <c r="LH98" s="329"/>
      <c r="LI98" s="329"/>
      <c r="LJ98" s="329"/>
      <c r="LK98" s="329"/>
      <c r="LL98" s="329"/>
      <c r="LM98" s="329"/>
      <c r="LN98" s="329"/>
      <c r="LO98" s="329"/>
      <c r="LP98" s="329"/>
      <c r="LQ98" s="329"/>
      <c r="LR98" s="329"/>
      <c r="LS98" s="329"/>
      <c r="LT98" s="329"/>
      <c r="LU98" s="329"/>
      <c r="LV98" s="329"/>
      <c r="LW98" s="329"/>
      <c r="LX98" s="329"/>
      <c r="LY98" s="329"/>
      <c r="LZ98" s="329"/>
      <c r="MA98" s="329"/>
      <c r="MB98" s="329"/>
      <c r="MC98" s="329"/>
      <c r="MD98" s="329"/>
      <c r="ME98" s="329"/>
      <c r="MF98" s="329"/>
      <c r="MG98" s="329"/>
      <c r="MH98" s="329"/>
      <c r="MI98" s="329"/>
      <c r="MJ98" s="329"/>
      <c r="MK98" s="329"/>
      <c r="ML98" s="329"/>
      <c r="MM98" s="329"/>
      <c r="MN98" s="329"/>
      <c r="MO98" s="329"/>
      <c r="MP98" s="329"/>
      <c r="MQ98" s="329"/>
      <c r="MR98" s="329"/>
      <c r="MS98" s="329"/>
      <c r="MT98" s="329"/>
      <c r="MU98" s="329"/>
      <c r="MV98" s="329"/>
      <c r="MW98" s="329"/>
      <c r="MX98" s="329"/>
      <c r="MY98" s="329"/>
      <c r="MZ98" s="329"/>
      <c r="NA98" s="329"/>
      <c r="NB98" s="329"/>
      <c r="NC98" s="329"/>
      <c r="ND98" s="329"/>
      <c r="NE98" s="329"/>
      <c r="NF98" s="329"/>
      <c r="NG98" s="329"/>
      <c r="NH98" s="329"/>
      <c r="NI98" s="329"/>
      <c r="NJ98" s="329"/>
      <c r="NK98" s="329"/>
      <c r="NL98" s="329"/>
      <c r="NM98" s="329"/>
      <c r="NN98" s="329"/>
      <c r="NO98" s="329"/>
      <c r="NP98" s="329"/>
      <c r="NQ98" s="329"/>
      <c r="NR98" s="329"/>
      <c r="NS98" s="329"/>
      <c r="NT98" s="329"/>
      <c r="NU98" s="329"/>
      <c r="NV98" s="329"/>
      <c r="NW98" s="329"/>
      <c r="NX98" s="329"/>
      <c r="NY98" s="329"/>
      <c r="NZ98" s="329"/>
      <c r="OA98" s="329"/>
      <c r="OB98" s="329"/>
      <c r="OC98" s="329"/>
      <c r="OD98" s="329"/>
      <c r="OE98" s="329"/>
      <c r="OF98" s="329"/>
      <c r="OG98" s="329"/>
      <c r="OH98" s="329"/>
      <c r="OI98" s="329"/>
      <c r="OJ98" s="329"/>
      <c r="OK98" s="329"/>
      <c r="OL98" s="329"/>
    </row>
    <row r="99" spans="1:402" s="328" customFormat="1" ht="17.25" hidden="1" customHeight="1">
      <c r="B99" s="303">
        <v>2014</v>
      </c>
      <c r="C99" s="473">
        <v>1305309.3</v>
      </c>
      <c r="D99" s="473">
        <v>226216.94</v>
      </c>
      <c r="E99" s="484" t="s">
        <v>213</v>
      </c>
      <c r="F99" s="473">
        <v>4063.99</v>
      </c>
      <c r="G99" s="473">
        <v>298.42</v>
      </c>
      <c r="H99" s="484" t="s">
        <v>213</v>
      </c>
      <c r="I99" s="474">
        <v>1535888.65</v>
      </c>
      <c r="J99" s="940"/>
      <c r="K99" s="940"/>
      <c r="BQ99" s="329"/>
      <c r="BR99" s="329"/>
      <c r="BS99" s="329"/>
      <c r="BT99" s="329"/>
      <c r="BU99" s="329"/>
      <c r="BV99" s="329"/>
      <c r="BW99" s="329"/>
      <c r="BX99" s="329"/>
      <c r="BY99" s="329"/>
      <c r="BZ99" s="329"/>
      <c r="CA99" s="329"/>
      <c r="CB99" s="329"/>
      <c r="CC99" s="329"/>
      <c r="CD99" s="329"/>
      <c r="CE99" s="329"/>
      <c r="CF99" s="329"/>
      <c r="CG99" s="329"/>
      <c r="CH99" s="329"/>
      <c r="CI99" s="329"/>
      <c r="CJ99" s="329"/>
      <c r="CK99" s="329"/>
      <c r="CL99" s="329"/>
      <c r="CM99" s="329"/>
      <c r="CN99" s="329"/>
      <c r="CO99" s="329"/>
      <c r="CP99" s="329"/>
      <c r="CQ99" s="329"/>
      <c r="CR99" s="329"/>
      <c r="CS99" s="329"/>
      <c r="CT99" s="329"/>
      <c r="CU99" s="329"/>
      <c r="CV99" s="329"/>
      <c r="CW99" s="329"/>
      <c r="CX99" s="329"/>
      <c r="CY99" s="329"/>
      <c r="CZ99" s="329"/>
      <c r="DA99" s="329"/>
      <c r="DB99" s="329"/>
      <c r="DC99" s="329"/>
      <c r="DD99" s="329"/>
      <c r="DE99" s="329"/>
      <c r="DF99" s="329"/>
      <c r="DG99" s="329"/>
      <c r="DH99" s="329"/>
      <c r="DI99" s="329"/>
      <c r="DJ99" s="329"/>
      <c r="DK99" s="329"/>
      <c r="DL99" s="329"/>
      <c r="DM99" s="329"/>
      <c r="DN99" s="329"/>
      <c r="DO99" s="329"/>
      <c r="DP99" s="329"/>
      <c r="DQ99" s="329"/>
      <c r="DR99" s="329"/>
      <c r="DS99" s="329"/>
      <c r="DT99" s="329"/>
      <c r="DU99" s="329"/>
      <c r="DV99" s="329"/>
      <c r="DW99" s="329"/>
      <c r="DX99" s="329"/>
      <c r="DY99" s="329"/>
      <c r="DZ99" s="329"/>
      <c r="EA99" s="329"/>
      <c r="EB99" s="329"/>
      <c r="EC99" s="329"/>
      <c r="ED99" s="329"/>
      <c r="EE99" s="329"/>
      <c r="EF99" s="329"/>
      <c r="EG99" s="329"/>
      <c r="EH99" s="329"/>
      <c r="EI99" s="329"/>
      <c r="EJ99" s="329"/>
      <c r="EK99" s="329"/>
      <c r="EL99" s="329"/>
      <c r="EM99" s="329"/>
      <c r="EN99" s="329"/>
      <c r="EO99" s="329"/>
      <c r="EP99" s="329"/>
      <c r="EQ99" s="329"/>
      <c r="ER99" s="329"/>
      <c r="ES99" s="329"/>
      <c r="ET99" s="329"/>
      <c r="EU99" s="329"/>
      <c r="EV99" s="329"/>
      <c r="EW99" s="329"/>
      <c r="EX99" s="329"/>
      <c r="EY99" s="329"/>
      <c r="EZ99" s="329"/>
      <c r="FA99" s="329"/>
      <c r="FB99" s="329"/>
      <c r="FC99" s="329"/>
      <c r="FD99" s="329"/>
      <c r="FE99" s="329"/>
      <c r="FF99" s="329"/>
      <c r="FG99" s="329"/>
      <c r="FH99" s="329"/>
      <c r="FI99" s="329"/>
      <c r="FJ99" s="329"/>
      <c r="FK99" s="329"/>
      <c r="FL99" s="329"/>
      <c r="FM99" s="329"/>
      <c r="FN99" s="329"/>
      <c r="FO99" s="329"/>
      <c r="FP99" s="329"/>
      <c r="FQ99" s="329"/>
      <c r="FR99" s="329"/>
      <c r="FS99" s="329"/>
      <c r="FT99" s="329"/>
      <c r="FU99" s="329"/>
      <c r="FV99" s="329"/>
      <c r="FW99" s="329"/>
      <c r="FX99" s="329"/>
      <c r="FY99" s="329"/>
      <c r="FZ99" s="329"/>
      <c r="GA99" s="329"/>
      <c r="GB99" s="329"/>
      <c r="GC99" s="329"/>
      <c r="GD99" s="329"/>
      <c r="GE99" s="329"/>
      <c r="GF99" s="329"/>
      <c r="GG99" s="329"/>
      <c r="GH99" s="329"/>
      <c r="GI99" s="329"/>
      <c r="GJ99" s="329"/>
      <c r="GK99" s="329"/>
      <c r="GL99" s="329"/>
      <c r="GM99" s="329"/>
      <c r="GN99" s="329"/>
      <c r="GO99" s="329"/>
      <c r="GP99" s="329"/>
      <c r="GQ99" s="329"/>
      <c r="GR99" s="329"/>
      <c r="GS99" s="329"/>
      <c r="GT99" s="329"/>
      <c r="GU99" s="329"/>
      <c r="GV99" s="329"/>
      <c r="GW99" s="329"/>
      <c r="GX99" s="329"/>
      <c r="GY99" s="329"/>
      <c r="GZ99" s="329"/>
      <c r="HA99" s="329"/>
      <c r="HB99" s="329"/>
      <c r="HC99" s="329"/>
      <c r="HD99" s="329"/>
      <c r="HE99" s="329"/>
      <c r="HF99" s="329"/>
      <c r="HG99" s="329"/>
      <c r="HH99" s="329"/>
      <c r="HI99" s="329"/>
      <c r="HJ99" s="329"/>
      <c r="HK99" s="329"/>
      <c r="HL99" s="329"/>
      <c r="HM99" s="329"/>
      <c r="HN99" s="329"/>
      <c r="HO99" s="329"/>
      <c r="HP99" s="329"/>
      <c r="HQ99" s="329"/>
      <c r="HR99" s="329"/>
      <c r="HS99" s="329"/>
      <c r="HT99" s="329"/>
      <c r="HU99" s="329"/>
      <c r="HV99" s="329"/>
      <c r="HW99" s="329"/>
      <c r="HX99" s="329"/>
      <c r="HY99" s="329"/>
      <c r="HZ99" s="329"/>
      <c r="IA99" s="329"/>
      <c r="IB99" s="329"/>
      <c r="IC99" s="329"/>
      <c r="ID99" s="329"/>
      <c r="IE99" s="329"/>
      <c r="IF99" s="329"/>
      <c r="IG99" s="329"/>
      <c r="IH99" s="329"/>
      <c r="II99" s="329"/>
      <c r="IJ99" s="329"/>
      <c r="IK99" s="329"/>
      <c r="IL99" s="329"/>
      <c r="IM99" s="329"/>
      <c r="IN99" s="329"/>
      <c r="IO99" s="329"/>
      <c r="IP99" s="329"/>
      <c r="IQ99" s="329"/>
      <c r="IR99" s="329"/>
      <c r="IS99" s="329"/>
      <c r="IT99" s="329"/>
      <c r="IU99" s="329"/>
      <c r="IV99" s="329"/>
      <c r="IW99" s="329"/>
      <c r="IX99" s="329"/>
      <c r="IY99" s="329"/>
      <c r="IZ99" s="329"/>
      <c r="JA99" s="329"/>
      <c r="JB99" s="329"/>
      <c r="JC99" s="329"/>
      <c r="JD99" s="329"/>
      <c r="JE99" s="329"/>
      <c r="JF99" s="329"/>
      <c r="JG99" s="329"/>
      <c r="JH99" s="329"/>
      <c r="JI99" s="329"/>
      <c r="JJ99" s="329"/>
      <c r="JK99" s="329"/>
      <c r="JL99" s="329"/>
      <c r="JM99" s="329"/>
      <c r="JN99" s="329"/>
      <c r="JO99" s="329"/>
      <c r="JP99" s="329"/>
      <c r="JQ99" s="329"/>
      <c r="JR99" s="329"/>
      <c r="JS99" s="329"/>
      <c r="JT99" s="329"/>
      <c r="JU99" s="329"/>
      <c r="JV99" s="329"/>
      <c r="JW99" s="329"/>
      <c r="JX99" s="329"/>
      <c r="JY99" s="329"/>
      <c r="JZ99" s="329"/>
      <c r="KA99" s="329"/>
      <c r="KB99" s="329"/>
      <c r="KC99" s="329"/>
      <c r="KD99" s="329"/>
      <c r="KE99" s="329"/>
      <c r="KF99" s="329"/>
      <c r="KG99" s="329"/>
      <c r="KH99" s="329"/>
      <c r="KI99" s="329"/>
      <c r="KJ99" s="329"/>
      <c r="KK99" s="329"/>
      <c r="KL99" s="329"/>
      <c r="KM99" s="329"/>
      <c r="KN99" s="329"/>
      <c r="KO99" s="329"/>
      <c r="KP99" s="329"/>
      <c r="KQ99" s="329"/>
      <c r="KR99" s="329"/>
      <c r="KS99" s="329"/>
      <c r="KT99" s="329"/>
      <c r="KU99" s="329"/>
      <c r="KV99" s="329"/>
      <c r="KW99" s="329"/>
      <c r="KX99" s="329"/>
      <c r="KY99" s="329"/>
      <c r="KZ99" s="329"/>
      <c r="LA99" s="329"/>
      <c r="LB99" s="329"/>
      <c r="LC99" s="329"/>
      <c r="LD99" s="329"/>
      <c r="LE99" s="329"/>
      <c r="LF99" s="329"/>
      <c r="LG99" s="329"/>
      <c r="LH99" s="329"/>
      <c r="LI99" s="329"/>
      <c r="LJ99" s="329"/>
      <c r="LK99" s="329"/>
      <c r="LL99" s="329"/>
      <c r="LM99" s="329"/>
      <c r="LN99" s="329"/>
      <c r="LO99" s="329"/>
      <c r="LP99" s="329"/>
      <c r="LQ99" s="329"/>
      <c r="LR99" s="329"/>
      <c r="LS99" s="329"/>
      <c r="LT99" s="329"/>
      <c r="LU99" s="329"/>
      <c r="LV99" s="329"/>
      <c r="LW99" s="329"/>
      <c r="LX99" s="329"/>
      <c r="LY99" s="329"/>
      <c r="LZ99" s="329"/>
      <c r="MA99" s="329"/>
      <c r="MB99" s="329"/>
      <c r="MC99" s="329"/>
      <c r="MD99" s="329"/>
      <c r="ME99" s="329"/>
      <c r="MF99" s="329"/>
      <c r="MG99" s="329"/>
      <c r="MH99" s="329"/>
      <c r="MI99" s="329"/>
      <c r="MJ99" s="329"/>
      <c r="MK99" s="329"/>
      <c r="ML99" s="329"/>
      <c r="MM99" s="329"/>
      <c r="MN99" s="329"/>
      <c r="MO99" s="329"/>
      <c r="MP99" s="329"/>
      <c r="MQ99" s="329"/>
      <c r="MR99" s="329"/>
      <c r="MS99" s="329"/>
      <c r="MT99" s="329"/>
      <c r="MU99" s="329"/>
      <c r="MV99" s="329"/>
      <c r="MW99" s="329"/>
      <c r="MX99" s="329"/>
      <c r="MY99" s="329"/>
      <c r="MZ99" s="329"/>
      <c r="NA99" s="329"/>
      <c r="NB99" s="329"/>
      <c r="NC99" s="329"/>
      <c r="ND99" s="329"/>
      <c r="NE99" s="329"/>
      <c r="NF99" s="329"/>
      <c r="NG99" s="329"/>
      <c r="NH99" s="329"/>
      <c r="NI99" s="329"/>
      <c r="NJ99" s="329"/>
      <c r="NK99" s="329"/>
      <c r="NL99" s="329"/>
      <c r="NM99" s="329"/>
      <c r="NN99" s="329"/>
      <c r="NO99" s="329"/>
      <c r="NP99" s="329"/>
      <c r="NQ99" s="329"/>
      <c r="NR99" s="329"/>
      <c r="NS99" s="329"/>
      <c r="NT99" s="329"/>
      <c r="NU99" s="329"/>
      <c r="NV99" s="329"/>
      <c r="NW99" s="329"/>
      <c r="NX99" s="329"/>
      <c r="NY99" s="329"/>
      <c r="NZ99" s="329"/>
      <c r="OA99" s="329"/>
      <c r="OB99" s="329"/>
      <c r="OC99" s="329"/>
      <c r="OD99" s="329"/>
      <c r="OE99" s="329"/>
      <c r="OF99" s="329"/>
      <c r="OG99" s="329"/>
      <c r="OH99" s="329"/>
      <c r="OI99" s="329"/>
      <c r="OJ99" s="329"/>
      <c r="OK99" s="329"/>
      <c r="OL99" s="329"/>
    </row>
    <row r="100" spans="1:402" s="328" customFormat="1" ht="17.25" hidden="1" customHeight="1">
      <c r="B100" s="303">
        <v>2014</v>
      </c>
      <c r="C100" s="473">
        <v>1328633.3</v>
      </c>
      <c r="D100" s="473">
        <v>230440</v>
      </c>
      <c r="E100" s="484" t="s">
        <v>213</v>
      </c>
      <c r="F100" s="473">
        <v>4250.7</v>
      </c>
      <c r="G100" s="473">
        <v>296.64999999999998</v>
      </c>
      <c r="H100" s="484" t="s">
        <v>213</v>
      </c>
      <c r="I100" s="474">
        <v>1563620.65</v>
      </c>
      <c r="J100" s="940"/>
      <c r="K100" s="940"/>
      <c r="BQ100" s="329"/>
      <c r="BR100" s="329"/>
      <c r="BS100" s="329"/>
      <c r="BT100" s="329"/>
      <c r="BU100" s="329"/>
      <c r="BV100" s="329"/>
      <c r="BW100" s="329"/>
      <c r="BX100" s="329"/>
      <c r="BY100" s="329"/>
      <c r="BZ100" s="329"/>
      <c r="CA100" s="329"/>
      <c r="CB100" s="329"/>
      <c r="CC100" s="329"/>
      <c r="CD100" s="329"/>
      <c r="CE100" s="329"/>
      <c r="CF100" s="329"/>
      <c r="CG100" s="329"/>
      <c r="CH100" s="329"/>
      <c r="CI100" s="329"/>
      <c r="CJ100" s="329"/>
      <c r="CK100" s="329"/>
      <c r="CL100" s="329"/>
      <c r="CM100" s="329"/>
      <c r="CN100" s="329"/>
      <c r="CO100" s="329"/>
      <c r="CP100" s="329"/>
      <c r="CQ100" s="329"/>
      <c r="CR100" s="329"/>
      <c r="CS100" s="329"/>
      <c r="CT100" s="329"/>
      <c r="CU100" s="329"/>
      <c r="CV100" s="329"/>
      <c r="CW100" s="329"/>
      <c r="CX100" s="329"/>
      <c r="CY100" s="329"/>
      <c r="CZ100" s="329"/>
      <c r="DA100" s="329"/>
      <c r="DB100" s="329"/>
      <c r="DC100" s="329"/>
      <c r="DD100" s="329"/>
      <c r="DE100" s="329"/>
      <c r="DF100" s="329"/>
      <c r="DG100" s="329"/>
      <c r="DH100" s="329"/>
      <c r="DI100" s="329"/>
      <c r="DJ100" s="329"/>
      <c r="DK100" s="329"/>
      <c r="DL100" s="329"/>
      <c r="DM100" s="329"/>
      <c r="DN100" s="329"/>
      <c r="DO100" s="329"/>
      <c r="DP100" s="329"/>
      <c r="DQ100" s="329"/>
      <c r="DR100" s="329"/>
      <c r="DS100" s="329"/>
      <c r="DT100" s="329"/>
      <c r="DU100" s="329"/>
      <c r="DV100" s="329"/>
      <c r="DW100" s="329"/>
      <c r="DX100" s="329"/>
      <c r="DY100" s="329"/>
      <c r="DZ100" s="329"/>
      <c r="EA100" s="329"/>
      <c r="EB100" s="329"/>
      <c r="EC100" s="329"/>
      <c r="ED100" s="329"/>
      <c r="EE100" s="329"/>
      <c r="EF100" s="329"/>
      <c r="EG100" s="329"/>
      <c r="EH100" s="329"/>
      <c r="EI100" s="329"/>
      <c r="EJ100" s="329"/>
      <c r="EK100" s="329"/>
      <c r="EL100" s="329"/>
      <c r="EM100" s="329"/>
      <c r="EN100" s="329"/>
      <c r="EO100" s="329"/>
      <c r="EP100" s="329"/>
      <c r="EQ100" s="329"/>
      <c r="ER100" s="329"/>
      <c r="ES100" s="329"/>
      <c r="ET100" s="329"/>
      <c r="EU100" s="329"/>
      <c r="EV100" s="329"/>
      <c r="EW100" s="329"/>
      <c r="EX100" s="329"/>
      <c r="EY100" s="329"/>
      <c r="EZ100" s="329"/>
      <c r="FA100" s="329"/>
      <c r="FB100" s="329"/>
      <c r="FC100" s="329"/>
      <c r="FD100" s="329"/>
      <c r="FE100" s="329"/>
      <c r="FF100" s="329"/>
      <c r="FG100" s="329"/>
      <c r="FH100" s="329"/>
      <c r="FI100" s="329"/>
      <c r="FJ100" s="329"/>
      <c r="FK100" s="329"/>
      <c r="FL100" s="329"/>
      <c r="FM100" s="329"/>
      <c r="FN100" s="329"/>
      <c r="FO100" s="329"/>
      <c r="FP100" s="329"/>
      <c r="FQ100" s="329"/>
      <c r="FR100" s="329"/>
      <c r="FS100" s="329"/>
      <c r="FT100" s="329"/>
      <c r="FU100" s="329"/>
      <c r="FV100" s="329"/>
      <c r="FW100" s="329"/>
      <c r="FX100" s="329"/>
      <c r="FY100" s="329"/>
      <c r="FZ100" s="329"/>
      <c r="GA100" s="329"/>
      <c r="GB100" s="329"/>
      <c r="GC100" s="329"/>
      <c r="GD100" s="329"/>
      <c r="GE100" s="329"/>
      <c r="GF100" s="329"/>
      <c r="GG100" s="329"/>
      <c r="GH100" s="329"/>
      <c r="GI100" s="329"/>
      <c r="GJ100" s="329"/>
      <c r="GK100" s="329"/>
      <c r="GL100" s="329"/>
      <c r="GM100" s="329"/>
      <c r="GN100" s="329"/>
      <c r="GO100" s="329"/>
      <c r="GP100" s="329"/>
      <c r="GQ100" s="329"/>
      <c r="GR100" s="329"/>
      <c r="GS100" s="329"/>
      <c r="GT100" s="329"/>
      <c r="GU100" s="329"/>
      <c r="GV100" s="329"/>
      <c r="GW100" s="329"/>
      <c r="GX100" s="329"/>
      <c r="GY100" s="329"/>
      <c r="GZ100" s="329"/>
      <c r="HA100" s="329"/>
      <c r="HB100" s="329"/>
      <c r="HC100" s="329"/>
      <c r="HD100" s="329"/>
      <c r="HE100" s="329"/>
      <c r="HF100" s="329"/>
      <c r="HG100" s="329"/>
      <c r="HH100" s="329"/>
      <c r="HI100" s="329"/>
      <c r="HJ100" s="329"/>
      <c r="HK100" s="329"/>
      <c r="HL100" s="329"/>
      <c r="HM100" s="329"/>
      <c r="HN100" s="329"/>
      <c r="HO100" s="329"/>
      <c r="HP100" s="329"/>
      <c r="HQ100" s="329"/>
      <c r="HR100" s="329"/>
      <c r="HS100" s="329"/>
      <c r="HT100" s="329"/>
      <c r="HU100" s="329"/>
      <c r="HV100" s="329"/>
      <c r="HW100" s="329"/>
      <c r="HX100" s="329"/>
      <c r="HY100" s="329"/>
      <c r="HZ100" s="329"/>
      <c r="IA100" s="329"/>
      <c r="IB100" s="329"/>
      <c r="IC100" s="329"/>
      <c r="ID100" s="329"/>
      <c r="IE100" s="329"/>
      <c r="IF100" s="329"/>
      <c r="IG100" s="329"/>
      <c r="IH100" s="329"/>
      <c r="II100" s="329"/>
      <c r="IJ100" s="329"/>
      <c r="IK100" s="329"/>
      <c r="IL100" s="329"/>
      <c r="IM100" s="329"/>
      <c r="IN100" s="329"/>
      <c r="IO100" s="329"/>
      <c r="IP100" s="329"/>
      <c r="IQ100" s="329"/>
      <c r="IR100" s="329"/>
      <c r="IS100" s="329"/>
      <c r="IT100" s="329"/>
      <c r="IU100" s="329"/>
      <c r="IV100" s="329"/>
      <c r="IW100" s="329"/>
      <c r="IX100" s="329"/>
      <c r="IY100" s="329"/>
      <c r="IZ100" s="329"/>
      <c r="JA100" s="329"/>
      <c r="JB100" s="329"/>
      <c r="JC100" s="329"/>
      <c r="JD100" s="329"/>
      <c r="JE100" s="329"/>
      <c r="JF100" s="329"/>
      <c r="JG100" s="329"/>
      <c r="JH100" s="329"/>
      <c r="JI100" s="329"/>
      <c r="JJ100" s="329"/>
      <c r="JK100" s="329"/>
      <c r="JL100" s="329"/>
      <c r="JM100" s="329"/>
      <c r="JN100" s="329"/>
      <c r="JO100" s="329"/>
      <c r="JP100" s="329"/>
      <c r="JQ100" s="329"/>
      <c r="JR100" s="329"/>
      <c r="JS100" s="329"/>
      <c r="JT100" s="329"/>
      <c r="JU100" s="329"/>
      <c r="JV100" s="329"/>
      <c r="JW100" s="329"/>
      <c r="JX100" s="329"/>
      <c r="JY100" s="329"/>
      <c r="JZ100" s="329"/>
      <c r="KA100" s="329"/>
      <c r="KB100" s="329"/>
      <c r="KC100" s="329"/>
      <c r="KD100" s="329"/>
      <c r="KE100" s="329"/>
      <c r="KF100" s="329"/>
      <c r="KG100" s="329"/>
      <c r="KH100" s="329"/>
      <c r="KI100" s="329"/>
      <c r="KJ100" s="329"/>
      <c r="KK100" s="329"/>
      <c r="KL100" s="329"/>
      <c r="KM100" s="329"/>
      <c r="KN100" s="329"/>
      <c r="KO100" s="329"/>
      <c r="KP100" s="329"/>
      <c r="KQ100" s="329"/>
      <c r="KR100" s="329"/>
      <c r="KS100" s="329"/>
      <c r="KT100" s="329"/>
      <c r="KU100" s="329"/>
      <c r="KV100" s="329"/>
      <c r="KW100" s="329"/>
      <c r="KX100" s="329"/>
      <c r="KY100" s="329"/>
      <c r="KZ100" s="329"/>
      <c r="LA100" s="329"/>
      <c r="LB100" s="329"/>
      <c r="LC100" s="329"/>
      <c r="LD100" s="329"/>
      <c r="LE100" s="329"/>
      <c r="LF100" s="329"/>
      <c r="LG100" s="329"/>
      <c r="LH100" s="329"/>
      <c r="LI100" s="329"/>
      <c r="LJ100" s="329"/>
      <c r="LK100" s="329"/>
      <c r="LL100" s="329"/>
      <c r="LM100" s="329"/>
      <c r="LN100" s="329"/>
      <c r="LO100" s="329"/>
      <c r="LP100" s="329"/>
      <c r="LQ100" s="329"/>
      <c r="LR100" s="329"/>
      <c r="LS100" s="329"/>
      <c r="LT100" s="329"/>
      <c r="LU100" s="329"/>
      <c r="LV100" s="329"/>
      <c r="LW100" s="329"/>
      <c r="LX100" s="329"/>
      <c r="LY100" s="329"/>
      <c r="LZ100" s="329"/>
      <c r="MA100" s="329"/>
      <c r="MB100" s="329"/>
      <c r="MC100" s="329"/>
      <c r="MD100" s="329"/>
      <c r="ME100" s="329"/>
      <c r="MF100" s="329"/>
      <c r="MG100" s="329"/>
      <c r="MH100" s="329"/>
      <c r="MI100" s="329"/>
      <c r="MJ100" s="329"/>
      <c r="MK100" s="329"/>
      <c r="ML100" s="329"/>
      <c r="MM100" s="329"/>
      <c r="MN100" s="329"/>
      <c r="MO100" s="329"/>
      <c r="MP100" s="329"/>
      <c r="MQ100" s="329"/>
      <c r="MR100" s="329"/>
      <c r="MS100" s="329"/>
      <c r="MT100" s="329"/>
      <c r="MU100" s="329"/>
      <c r="MV100" s="329"/>
      <c r="MW100" s="329"/>
      <c r="MX100" s="329"/>
      <c r="MY100" s="329"/>
      <c r="MZ100" s="329"/>
      <c r="NA100" s="329"/>
      <c r="NB100" s="329"/>
      <c r="NC100" s="329"/>
      <c r="ND100" s="329"/>
      <c r="NE100" s="329"/>
      <c r="NF100" s="329"/>
      <c r="NG100" s="329"/>
      <c r="NH100" s="329"/>
      <c r="NI100" s="329"/>
      <c r="NJ100" s="329"/>
      <c r="NK100" s="329"/>
      <c r="NL100" s="329"/>
      <c r="NM100" s="329"/>
      <c r="NN100" s="329"/>
      <c r="NO100" s="329"/>
      <c r="NP100" s="329"/>
      <c r="NQ100" s="329"/>
      <c r="NR100" s="329"/>
      <c r="NS100" s="329"/>
      <c r="NT100" s="329"/>
      <c r="NU100" s="329"/>
      <c r="NV100" s="329"/>
      <c r="NW100" s="329"/>
      <c r="NX100" s="329"/>
      <c r="NY100" s="329"/>
      <c r="NZ100" s="329"/>
      <c r="OA100" s="329"/>
      <c r="OB100" s="329"/>
      <c r="OC100" s="329"/>
      <c r="OD100" s="329"/>
      <c r="OE100" s="329"/>
      <c r="OF100" s="329"/>
      <c r="OG100" s="329"/>
      <c r="OH100" s="329"/>
      <c r="OI100" s="329"/>
      <c r="OJ100" s="329"/>
      <c r="OK100" s="329"/>
      <c r="OL100" s="329"/>
    </row>
    <row r="101" spans="1:402" s="328" customFormat="1" ht="17.25" hidden="1" customHeight="1">
      <c r="B101" s="303">
        <v>2014</v>
      </c>
      <c r="C101" s="473">
        <v>1369004.93</v>
      </c>
      <c r="D101" s="473">
        <v>234566.47</v>
      </c>
      <c r="E101" s="484" t="s">
        <v>213</v>
      </c>
      <c r="F101" s="473">
        <v>4355.99</v>
      </c>
      <c r="G101" s="473">
        <v>293.57</v>
      </c>
      <c r="H101" s="484" t="s">
        <v>213</v>
      </c>
      <c r="I101" s="474">
        <v>1608220.96</v>
      </c>
      <c r="J101" s="940"/>
      <c r="K101" s="940"/>
      <c r="BQ101" s="329"/>
      <c r="BR101" s="329"/>
      <c r="BS101" s="329"/>
      <c r="BT101" s="329"/>
      <c r="BU101" s="329"/>
      <c r="BV101" s="329"/>
      <c r="BW101" s="329"/>
      <c r="BX101" s="329"/>
      <c r="BY101" s="329"/>
      <c r="BZ101" s="329"/>
      <c r="CA101" s="329"/>
      <c r="CB101" s="329"/>
      <c r="CC101" s="329"/>
      <c r="CD101" s="329"/>
      <c r="CE101" s="329"/>
      <c r="CF101" s="329"/>
      <c r="CG101" s="329"/>
      <c r="CH101" s="329"/>
      <c r="CI101" s="329"/>
      <c r="CJ101" s="329"/>
      <c r="CK101" s="329"/>
      <c r="CL101" s="329"/>
      <c r="CM101" s="329"/>
      <c r="CN101" s="329"/>
      <c r="CO101" s="329"/>
      <c r="CP101" s="329"/>
      <c r="CQ101" s="329"/>
      <c r="CR101" s="329"/>
      <c r="CS101" s="329"/>
      <c r="CT101" s="329"/>
      <c r="CU101" s="329"/>
      <c r="CV101" s="329"/>
      <c r="CW101" s="329"/>
      <c r="CX101" s="329"/>
      <c r="CY101" s="329"/>
      <c r="CZ101" s="329"/>
      <c r="DA101" s="329"/>
      <c r="DB101" s="329"/>
      <c r="DC101" s="329"/>
      <c r="DD101" s="329"/>
      <c r="DE101" s="329"/>
      <c r="DF101" s="329"/>
      <c r="DG101" s="329"/>
      <c r="DH101" s="329"/>
      <c r="DI101" s="329"/>
      <c r="DJ101" s="329"/>
      <c r="DK101" s="329"/>
      <c r="DL101" s="329"/>
      <c r="DM101" s="329"/>
      <c r="DN101" s="329"/>
      <c r="DO101" s="329"/>
      <c r="DP101" s="329"/>
      <c r="DQ101" s="329"/>
      <c r="DR101" s="329"/>
      <c r="DS101" s="329"/>
      <c r="DT101" s="329"/>
      <c r="DU101" s="329"/>
      <c r="DV101" s="329"/>
      <c r="DW101" s="329"/>
      <c r="DX101" s="329"/>
      <c r="DY101" s="329"/>
      <c r="DZ101" s="329"/>
      <c r="EA101" s="329"/>
      <c r="EB101" s="329"/>
      <c r="EC101" s="329"/>
      <c r="ED101" s="329"/>
      <c r="EE101" s="329"/>
      <c r="EF101" s="329"/>
      <c r="EG101" s="329"/>
      <c r="EH101" s="329"/>
      <c r="EI101" s="329"/>
      <c r="EJ101" s="329"/>
      <c r="EK101" s="329"/>
      <c r="EL101" s="329"/>
      <c r="EM101" s="329"/>
      <c r="EN101" s="329"/>
      <c r="EO101" s="329"/>
      <c r="EP101" s="329"/>
      <c r="EQ101" s="329"/>
      <c r="ER101" s="329"/>
      <c r="ES101" s="329"/>
      <c r="ET101" s="329"/>
      <c r="EU101" s="329"/>
      <c r="EV101" s="329"/>
      <c r="EW101" s="329"/>
      <c r="EX101" s="329"/>
      <c r="EY101" s="329"/>
      <c r="EZ101" s="329"/>
      <c r="FA101" s="329"/>
      <c r="FB101" s="329"/>
      <c r="FC101" s="329"/>
      <c r="FD101" s="329"/>
      <c r="FE101" s="329"/>
      <c r="FF101" s="329"/>
      <c r="FG101" s="329"/>
      <c r="FH101" s="329"/>
      <c r="FI101" s="329"/>
      <c r="FJ101" s="329"/>
      <c r="FK101" s="329"/>
      <c r="FL101" s="329"/>
      <c r="FM101" s="329"/>
      <c r="FN101" s="329"/>
      <c r="FO101" s="329"/>
      <c r="FP101" s="329"/>
      <c r="FQ101" s="329"/>
      <c r="FR101" s="329"/>
      <c r="FS101" s="329"/>
      <c r="FT101" s="329"/>
      <c r="FU101" s="329"/>
      <c r="FV101" s="329"/>
      <c r="FW101" s="329"/>
      <c r="FX101" s="329"/>
      <c r="FY101" s="329"/>
      <c r="FZ101" s="329"/>
      <c r="GA101" s="329"/>
      <c r="GB101" s="329"/>
      <c r="GC101" s="329"/>
      <c r="GD101" s="329"/>
      <c r="GE101" s="329"/>
      <c r="GF101" s="329"/>
      <c r="GG101" s="329"/>
      <c r="GH101" s="329"/>
      <c r="GI101" s="329"/>
      <c r="GJ101" s="329"/>
      <c r="GK101" s="329"/>
      <c r="GL101" s="329"/>
      <c r="GM101" s="329"/>
      <c r="GN101" s="329"/>
      <c r="GO101" s="329"/>
      <c r="GP101" s="329"/>
      <c r="GQ101" s="329"/>
      <c r="GR101" s="329"/>
      <c r="GS101" s="329"/>
      <c r="GT101" s="329"/>
      <c r="GU101" s="329"/>
      <c r="GV101" s="329"/>
      <c r="GW101" s="329"/>
      <c r="GX101" s="329"/>
      <c r="GY101" s="329"/>
      <c r="GZ101" s="329"/>
      <c r="HA101" s="329"/>
      <c r="HB101" s="329"/>
      <c r="HC101" s="329"/>
      <c r="HD101" s="329"/>
      <c r="HE101" s="329"/>
      <c r="HF101" s="329"/>
      <c r="HG101" s="329"/>
      <c r="HH101" s="329"/>
      <c r="HI101" s="329"/>
      <c r="HJ101" s="329"/>
      <c r="HK101" s="329"/>
      <c r="HL101" s="329"/>
      <c r="HM101" s="329"/>
      <c r="HN101" s="329"/>
      <c r="HO101" s="329"/>
      <c r="HP101" s="329"/>
      <c r="HQ101" s="329"/>
      <c r="HR101" s="329"/>
      <c r="HS101" s="329"/>
      <c r="HT101" s="329"/>
      <c r="HU101" s="329"/>
      <c r="HV101" s="329"/>
      <c r="HW101" s="329"/>
      <c r="HX101" s="329"/>
      <c r="HY101" s="329"/>
      <c r="HZ101" s="329"/>
      <c r="IA101" s="329"/>
      <c r="IB101" s="329"/>
      <c r="IC101" s="329"/>
      <c r="ID101" s="329"/>
      <c r="IE101" s="329"/>
      <c r="IF101" s="329"/>
      <c r="IG101" s="329"/>
      <c r="IH101" s="329"/>
      <c r="II101" s="329"/>
      <c r="IJ101" s="329"/>
      <c r="IK101" s="329"/>
      <c r="IL101" s="329"/>
      <c r="IM101" s="329"/>
      <c r="IN101" s="329"/>
      <c r="IO101" s="329"/>
      <c r="IP101" s="329"/>
      <c r="IQ101" s="329"/>
      <c r="IR101" s="329"/>
      <c r="IS101" s="329"/>
      <c r="IT101" s="329"/>
      <c r="IU101" s="329"/>
      <c r="IV101" s="329"/>
      <c r="IW101" s="329"/>
      <c r="IX101" s="329"/>
      <c r="IY101" s="329"/>
      <c r="IZ101" s="329"/>
      <c r="JA101" s="329"/>
      <c r="JB101" s="329"/>
      <c r="JC101" s="329"/>
      <c r="JD101" s="329"/>
      <c r="JE101" s="329"/>
      <c r="JF101" s="329"/>
      <c r="JG101" s="329"/>
      <c r="JH101" s="329"/>
      <c r="JI101" s="329"/>
      <c r="JJ101" s="329"/>
      <c r="JK101" s="329"/>
      <c r="JL101" s="329"/>
      <c r="JM101" s="329"/>
      <c r="JN101" s="329"/>
      <c r="JO101" s="329"/>
      <c r="JP101" s="329"/>
      <c r="JQ101" s="329"/>
      <c r="JR101" s="329"/>
      <c r="JS101" s="329"/>
      <c r="JT101" s="329"/>
      <c r="JU101" s="329"/>
      <c r="JV101" s="329"/>
      <c r="JW101" s="329"/>
      <c r="JX101" s="329"/>
      <c r="JY101" s="329"/>
      <c r="JZ101" s="329"/>
      <c r="KA101" s="329"/>
      <c r="KB101" s="329"/>
      <c r="KC101" s="329"/>
      <c r="KD101" s="329"/>
      <c r="KE101" s="329"/>
      <c r="KF101" s="329"/>
      <c r="KG101" s="329"/>
      <c r="KH101" s="329"/>
      <c r="KI101" s="329"/>
      <c r="KJ101" s="329"/>
      <c r="KK101" s="329"/>
      <c r="KL101" s="329"/>
      <c r="KM101" s="329"/>
      <c r="KN101" s="329"/>
      <c r="KO101" s="329"/>
      <c r="KP101" s="329"/>
      <c r="KQ101" s="329"/>
      <c r="KR101" s="329"/>
      <c r="KS101" s="329"/>
      <c r="KT101" s="329"/>
      <c r="KU101" s="329"/>
      <c r="KV101" s="329"/>
      <c r="KW101" s="329"/>
      <c r="KX101" s="329"/>
      <c r="KY101" s="329"/>
      <c r="KZ101" s="329"/>
      <c r="LA101" s="329"/>
      <c r="LB101" s="329"/>
      <c r="LC101" s="329"/>
      <c r="LD101" s="329"/>
      <c r="LE101" s="329"/>
      <c r="LF101" s="329"/>
      <c r="LG101" s="329"/>
      <c r="LH101" s="329"/>
      <c r="LI101" s="329"/>
      <c r="LJ101" s="329"/>
      <c r="LK101" s="329"/>
      <c r="LL101" s="329"/>
      <c r="LM101" s="329"/>
      <c r="LN101" s="329"/>
      <c r="LO101" s="329"/>
      <c r="LP101" s="329"/>
      <c r="LQ101" s="329"/>
      <c r="LR101" s="329"/>
      <c r="LS101" s="329"/>
      <c r="LT101" s="329"/>
      <c r="LU101" s="329"/>
      <c r="LV101" s="329"/>
      <c r="LW101" s="329"/>
      <c r="LX101" s="329"/>
      <c r="LY101" s="329"/>
      <c r="LZ101" s="329"/>
      <c r="MA101" s="329"/>
      <c r="MB101" s="329"/>
      <c r="MC101" s="329"/>
      <c r="MD101" s="329"/>
      <c r="ME101" s="329"/>
      <c r="MF101" s="329"/>
      <c r="MG101" s="329"/>
      <c r="MH101" s="329"/>
      <c r="MI101" s="329"/>
      <c r="MJ101" s="329"/>
      <c r="MK101" s="329"/>
      <c r="ML101" s="329"/>
      <c r="MM101" s="329"/>
      <c r="MN101" s="329"/>
      <c r="MO101" s="329"/>
      <c r="MP101" s="329"/>
      <c r="MQ101" s="329"/>
      <c r="MR101" s="329"/>
      <c r="MS101" s="329"/>
      <c r="MT101" s="329"/>
      <c r="MU101" s="329"/>
      <c r="MV101" s="329"/>
      <c r="MW101" s="329"/>
      <c r="MX101" s="329"/>
      <c r="MY101" s="329"/>
      <c r="MZ101" s="329"/>
      <c r="NA101" s="329"/>
      <c r="NB101" s="329"/>
      <c r="NC101" s="329"/>
      <c r="ND101" s="329"/>
      <c r="NE101" s="329"/>
      <c r="NF101" s="329"/>
      <c r="NG101" s="329"/>
      <c r="NH101" s="329"/>
      <c r="NI101" s="329"/>
      <c r="NJ101" s="329"/>
      <c r="NK101" s="329"/>
      <c r="NL101" s="329"/>
      <c r="NM101" s="329"/>
      <c r="NN101" s="329"/>
      <c r="NO101" s="329"/>
      <c r="NP101" s="329"/>
      <c r="NQ101" s="329"/>
      <c r="NR101" s="329"/>
      <c r="NS101" s="329"/>
      <c r="NT101" s="329"/>
      <c r="NU101" s="329"/>
      <c r="NV101" s="329"/>
      <c r="NW101" s="329"/>
      <c r="NX101" s="329"/>
      <c r="NY101" s="329"/>
      <c r="NZ101" s="329"/>
      <c r="OA101" s="329"/>
      <c r="OB101" s="329"/>
      <c r="OC101" s="329"/>
      <c r="OD101" s="329"/>
      <c r="OE101" s="329"/>
      <c r="OF101" s="329"/>
      <c r="OG101" s="329"/>
      <c r="OH101" s="329"/>
      <c r="OI101" s="329"/>
      <c r="OJ101" s="329"/>
      <c r="OK101" s="329"/>
      <c r="OL101" s="329"/>
    </row>
    <row r="102" spans="1:402" s="328" customFormat="1" ht="17.25" customHeight="1">
      <c r="B102" s="303">
        <v>2014</v>
      </c>
      <c r="C102" s="473">
        <v>1367070.31</v>
      </c>
      <c r="D102" s="473">
        <v>237840.46000000002</v>
      </c>
      <c r="E102" s="484" t="s">
        <v>213</v>
      </c>
      <c r="F102" s="473">
        <v>4469.47</v>
      </c>
      <c r="G102" s="473">
        <v>297.08999999999997</v>
      </c>
      <c r="H102" s="484" t="s">
        <v>213</v>
      </c>
      <c r="I102" s="474">
        <v>1609677.33</v>
      </c>
      <c r="J102" s="940"/>
      <c r="K102" s="940"/>
      <c r="BQ102" s="329"/>
      <c r="BR102" s="329"/>
      <c r="BS102" s="329"/>
      <c r="BT102" s="329"/>
      <c r="BU102" s="329"/>
      <c r="BV102" s="329"/>
      <c r="BW102" s="329"/>
      <c r="BX102" s="329"/>
      <c r="BY102" s="329"/>
      <c r="BZ102" s="329"/>
      <c r="CA102" s="329"/>
      <c r="CB102" s="329"/>
      <c r="CC102" s="329"/>
      <c r="CD102" s="329"/>
      <c r="CE102" s="329"/>
      <c r="CF102" s="329"/>
      <c r="CG102" s="329"/>
      <c r="CH102" s="329"/>
      <c r="CI102" s="329"/>
      <c r="CJ102" s="329"/>
      <c r="CK102" s="329"/>
      <c r="CL102" s="329"/>
      <c r="CM102" s="329"/>
      <c r="CN102" s="329"/>
      <c r="CO102" s="329"/>
      <c r="CP102" s="329"/>
      <c r="CQ102" s="329"/>
      <c r="CR102" s="329"/>
      <c r="CS102" s="329"/>
      <c r="CT102" s="329"/>
      <c r="CU102" s="329"/>
      <c r="CV102" s="329"/>
      <c r="CW102" s="329"/>
      <c r="CX102" s="329"/>
      <c r="CY102" s="329"/>
      <c r="CZ102" s="329"/>
      <c r="DA102" s="329"/>
      <c r="DB102" s="329"/>
      <c r="DC102" s="329"/>
      <c r="DD102" s="329"/>
      <c r="DE102" s="329"/>
      <c r="DF102" s="329"/>
      <c r="DG102" s="329"/>
      <c r="DH102" s="329"/>
      <c r="DI102" s="329"/>
      <c r="DJ102" s="329"/>
      <c r="DK102" s="329"/>
      <c r="DL102" s="329"/>
      <c r="DM102" s="329"/>
      <c r="DN102" s="329"/>
      <c r="DO102" s="329"/>
      <c r="DP102" s="329"/>
      <c r="DQ102" s="329"/>
      <c r="DR102" s="329"/>
      <c r="DS102" s="329"/>
      <c r="DT102" s="329"/>
      <c r="DU102" s="329"/>
      <c r="DV102" s="329"/>
      <c r="DW102" s="329"/>
      <c r="DX102" s="329"/>
      <c r="DY102" s="329"/>
      <c r="DZ102" s="329"/>
      <c r="EA102" s="329"/>
      <c r="EB102" s="329"/>
      <c r="EC102" s="329"/>
      <c r="ED102" s="329"/>
      <c r="EE102" s="329"/>
      <c r="EF102" s="329"/>
      <c r="EG102" s="329"/>
      <c r="EH102" s="329"/>
      <c r="EI102" s="329"/>
      <c r="EJ102" s="329"/>
      <c r="EK102" s="329"/>
      <c r="EL102" s="329"/>
      <c r="EM102" s="329"/>
      <c r="EN102" s="329"/>
      <c r="EO102" s="329"/>
      <c r="EP102" s="329"/>
      <c r="EQ102" s="329"/>
      <c r="ER102" s="329"/>
      <c r="ES102" s="329"/>
      <c r="ET102" s="329"/>
      <c r="EU102" s="329"/>
      <c r="EV102" s="329"/>
      <c r="EW102" s="329"/>
      <c r="EX102" s="329"/>
      <c r="EY102" s="329"/>
      <c r="EZ102" s="329"/>
      <c r="FA102" s="329"/>
      <c r="FB102" s="329"/>
      <c r="FC102" s="329"/>
      <c r="FD102" s="329"/>
      <c r="FE102" s="329"/>
      <c r="FF102" s="329"/>
      <c r="FG102" s="329"/>
      <c r="FH102" s="329"/>
      <c r="FI102" s="329"/>
      <c r="FJ102" s="329"/>
      <c r="FK102" s="329"/>
      <c r="FL102" s="329"/>
      <c r="FM102" s="329"/>
      <c r="FN102" s="329"/>
      <c r="FO102" s="329"/>
      <c r="FP102" s="329"/>
      <c r="FQ102" s="329"/>
      <c r="FR102" s="329"/>
      <c r="FS102" s="329"/>
      <c r="FT102" s="329"/>
      <c r="FU102" s="329"/>
      <c r="FV102" s="329"/>
      <c r="FW102" s="329"/>
      <c r="FX102" s="329"/>
      <c r="FY102" s="329"/>
      <c r="FZ102" s="329"/>
      <c r="GA102" s="329"/>
      <c r="GB102" s="329"/>
      <c r="GC102" s="329"/>
      <c r="GD102" s="329"/>
      <c r="GE102" s="329"/>
      <c r="GF102" s="329"/>
      <c r="GG102" s="329"/>
      <c r="GH102" s="329"/>
      <c r="GI102" s="329"/>
      <c r="GJ102" s="329"/>
      <c r="GK102" s="329"/>
      <c r="GL102" s="329"/>
      <c r="GM102" s="329"/>
      <c r="GN102" s="329"/>
      <c r="GO102" s="329"/>
      <c r="GP102" s="329"/>
      <c r="GQ102" s="329"/>
      <c r="GR102" s="329"/>
      <c r="GS102" s="329"/>
      <c r="GT102" s="329"/>
      <c r="GU102" s="329"/>
      <c r="GV102" s="329"/>
      <c r="GW102" s="329"/>
      <c r="GX102" s="329"/>
      <c r="GY102" s="329"/>
      <c r="GZ102" s="329"/>
      <c r="HA102" s="329"/>
      <c r="HB102" s="329"/>
      <c r="HC102" s="329"/>
      <c r="HD102" s="329"/>
      <c r="HE102" s="329"/>
      <c r="HF102" s="329"/>
      <c r="HG102" s="329"/>
      <c r="HH102" s="329"/>
      <c r="HI102" s="329"/>
      <c r="HJ102" s="329"/>
      <c r="HK102" s="329"/>
      <c r="HL102" s="329"/>
      <c r="HM102" s="329"/>
      <c r="HN102" s="329"/>
      <c r="HO102" s="329"/>
      <c r="HP102" s="329"/>
      <c r="HQ102" s="329"/>
      <c r="HR102" s="329"/>
      <c r="HS102" s="329"/>
      <c r="HT102" s="329"/>
      <c r="HU102" s="329"/>
      <c r="HV102" s="329"/>
      <c r="HW102" s="329"/>
      <c r="HX102" s="329"/>
      <c r="HY102" s="329"/>
      <c r="HZ102" s="329"/>
      <c r="IA102" s="329"/>
      <c r="IB102" s="329"/>
      <c r="IC102" s="329"/>
      <c r="ID102" s="329"/>
      <c r="IE102" s="329"/>
      <c r="IF102" s="329"/>
      <c r="IG102" s="329"/>
      <c r="IH102" s="329"/>
      <c r="II102" s="329"/>
      <c r="IJ102" s="329"/>
      <c r="IK102" s="329"/>
      <c r="IL102" s="329"/>
      <c r="IM102" s="329"/>
      <c r="IN102" s="329"/>
      <c r="IO102" s="329"/>
      <c r="IP102" s="329"/>
      <c r="IQ102" s="329"/>
      <c r="IR102" s="329"/>
      <c r="IS102" s="329"/>
      <c r="IT102" s="329"/>
      <c r="IU102" s="329"/>
      <c r="IV102" s="329"/>
      <c r="IW102" s="329"/>
      <c r="IX102" s="329"/>
      <c r="IY102" s="329"/>
      <c r="IZ102" s="329"/>
      <c r="JA102" s="329"/>
      <c r="JB102" s="329"/>
      <c r="JC102" s="329"/>
      <c r="JD102" s="329"/>
      <c r="JE102" s="329"/>
      <c r="JF102" s="329"/>
      <c r="JG102" s="329"/>
      <c r="JH102" s="329"/>
      <c r="JI102" s="329"/>
      <c r="JJ102" s="329"/>
      <c r="JK102" s="329"/>
      <c r="JL102" s="329"/>
      <c r="JM102" s="329"/>
      <c r="JN102" s="329"/>
      <c r="JO102" s="329"/>
      <c r="JP102" s="329"/>
      <c r="JQ102" s="329"/>
      <c r="JR102" s="329"/>
      <c r="JS102" s="329"/>
      <c r="JT102" s="329"/>
      <c r="JU102" s="329"/>
      <c r="JV102" s="329"/>
      <c r="JW102" s="329"/>
      <c r="JX102" s="329"/>
      <c r="JY102" s="329"/>
      <c r="JZ102" s="329"/>
      <c r="KA102" s="329"/>
      <c r="KB102" s="329"/>
      <c r="KC102" s="329"/>
      <c r="KD102" s="329"/>
      <c r="KE102" s="329"/>
      <c r="KF102" s="329"/>
      <c r="KG102" s="329"/>
      <c r="KH102" s="329"/>
      <c r="KI102" s="329"/>
      <c r="KJ102" s="329"/>
      <c r="KK102" s="329"/>
      <c r="KL102" s="329"/>
      <c r="KM102" s="329"/>
      <c r="KN102" s="329"/>
      <c r="KO102" s="329"/>
      <c r="KP102" s="329"/>
      <c r="KQ102" s="329"/>
      <c r="KR102" s="329"/>
      <c r="KS102" s="329"/>
      <c r="KT102" s="329"/>
      <c r="KU102" s="329"/>
      <c r="KV102" s="329"/>
      <c r="KW102" s="329"/>
      <c r="KX102" s="329"/>
      <c r="KY102" s="329"/>
      <c r="KZ102" s="329"/>
      <c r="LA102" s="329"/>
      <c r="LB102" s="329"/>
      <c r="LC102" s="329"/>
      <c r="LD102" s="329"/>
      <c r="LE102" s="329"/>
      <c r="LF102" s="329"/>
      <c r="LG102" s="329"/>
      <c r="LH102" s="329"/>
      <c r="LI102" s="329"/>
      <c r="LJ102" s="329"/>
      <c r="LK102" s="329"/>
      <c r="LL102" s="329"/>
      <c r="LM102" s="329"/>
      <c r="LN102" s="329"/>
      <c r="LO102" s="329"/>
      <c r="LP102" s="329"/>
      <c r="LQ102" s="329"/>
      <c r="LR102" s="329"/>
      <c r="LS102" s="329"/>
      <c r="LT102" s="329"/>
      <c r="LU102" s="329"/>
      <c r="LV102" s="329"/>
      <c r="LW102" s="329"/>
      <c r="LX102" s="329"/>
      <c r="LY102" s="329"/>
      <c r="LZ102" s="329"/>
      <c r="MA102" s="329"/>
      <c r="MB102" s="329"/>
      <c r="MC102" s="329"/>
      <c r="MD102" s="329"/>
      <c r="ME102" s="329"/>
      <c r="MF102" s="329"/>
      <c r="MG102" s="329"/>
      <c r="MH102" s="329"/>
      <c r="MI102" s="329"/>
      <c r="MJ102" s="329"/>
      <c r="MK102" s="329"/>
      <c r="ML102" s="329"/>
      <c r="MM102" s="329"/>
      <c r="MN102" s="329"/>
      <c r="MO102" s="329"/>
      <c r="MP102" s="329"/>
      <c r="MQ102" s="329"/>
      <c r="MR102" s="329"/>
      <c r="MS102" s="329"/>
      <c r="MT102" s="329"/>
      <c r="MU102" s="329"/>
      <c r="MV102" s="329"/>
      <c r="MW102" s="329"/>
      <c r="MX102" s="329"/>
      <c r="MY102" s="329"/>
      <c r="MZ102" s="329"/>
      <c r="NA102" s="329"/>
      <c r="NB102" s="329"/>
      <c r="NC102" s="329"/>
      <c r="ND102" s="329"/>
      <c r="NE102" s="329"/>
      <c r="NF102" s="329"/>
      <c r="NG102" s="329"/>
      <c r="NH102" s="329"/>
      <c r="NI102" s="329"/>
      <c r="NJ102" s="329"/>
      <c r="NK102" s="329"/>
      <c r="NL102" s="329"/>
      <c r="NM102" s="329"/>
      <c r="NN102" s="329"/>
      <c r="NO102" s="329"/>
      <c r="NP102" s="329"/>
      <c r="NQ102" s="329"/>
      <c r="NR102" s="329"/>
      <c r="NS102" s="329"/>
      <c r="NT102" s="329"/>
      <c r="NU102" s="329"/>
      <c r="NV102" s="329"/>
      <c r="NW102" s="329"/>
      <c r="NX102" s="329"/>
      <c r="NY102" s="329"/>
      <c r="NZ102" s="329"/>
      <c r="OA102" s="329"/>
      <c r="OB102" s="329"/>
      <c r="OC102" s="329"/>
      <c r="OD102" s="329"/>
      <c r="OE102" s="329"/>
      <c r="OF102" s="329"/>
      <c r="OG102" s="329"/>
      <c r="OH102" s="329"/>
      <c r="OI102" s="329"/>
      <c r="OJ102" s="329"/>
      <c r="OK102" s="329"/>
      <c r="OL102" s="329"/>
    </row>
    <row r="103" spans="1:402" s="328" customFormat="1" ht="17.25" hidden="1" customHeight="1">
      <c r="A103" s="322"/>
      <c r="B103" s="303">
        <v>2014</v>
      </c>
      <c r="C103" s="473">
        <v>1356792.33</v>
      </c>
      <c r="D103" s="473">
        <v>239094.50999999998</v>
      </c>
      <c r="E103" s="484" t="s">
        <v>213</v>
      </c>
      <c r="F103" s="473">
        <v>4584.38</v>
      </c>
      <c r="G103" s="473">
        <v>293.04000000000002</v>
      </c>
      <c r="H103" s="484" t="s">
        <v>213</v>
      </c>
      <c r="I103" s="474">
        <v>1600764.26</v>
      </c>
      <c r="J103" s="940"/>
      <c r="K103" s="940"/>
      <c r="BQ103" s="329"/>
      <c r="BR103" s="329"/>
      <c r="BS103" s="329"/>
      <c r="BT103" s="329"/>
      <c r="BU103" s="329"/>
      <c r="BV103" s="329"/>
      <c r="BW103" s="329"/>
      <c r="BX103" s="329"/>
      <c r="BY103" s="329"/>
      <c r="BZ103" s="329"/>
      <c r="CA103" s="329"/>
      <c r="CB103" s="329"/>
      <c r="CC103" s="329"/>
      <c r="CD103" s="329"/>
      <c r="CE103" s="329"/>
      <c r="CF103" s="329"/>
      <c r="CG103" s="329"/>
      <c r="CH103" s="329"/>
      <c r="CI103" s="329"/>
      <c r="CJ103" s="329"/>
      <c r="CK103" s="329"/>
      <c r="CL103" s="329"/>
      <c r="CM103" s="329"/>
      <c r="CN103" s="329"/>
      <c r="CO103" s="329"/>
      <c r="CP103" s="329"/>
      <c r="CQ103" s="329"/>
      <c r="CR103" s="329"/>
      <c r="CS103" s="329"/>
      <c r="CT103" s="329"/>
      <c r="CU103" s="329"/>
      <c r="CV103" s="329"/>
      <c r="CW103" s="329"/>
      <c r="CX103" s="329"/>
      <c r="CY103" s="329"/>
      <c r="CZ103" s="329"/>
      <c r="DA103" s="329"/>
      <c r="DB103" s="329"/>
      <c r="DC103" s="329"/>
      <c r="DD103" s="329"/>
      <c r="DE103" s="329"/>
      <c r="DF103" s="329"/>
      <c r="DG103" s="329"/>
      <c r="DH103" s="329"/>
      <c r="DI103" s="329"/>
      <c r="DJ103" s="329"/>
      <c r="DK103" s="329"/>
      <c r="DL103" s="329"/>
      <c r="DM103" s="329"/>
      <c r="DN103" s="329"/>
      <c r="DO103" s="329"/>
      <c r="DP103" s="329"/>
      <c r="DQ103" s="329"/>
      <c r="DR103" s="329"/>
      <c r="DS103" s="329"/>
      <c r="DT103" s="329"/>
      <c r="DU103" s="329"/>
      <c r="DV103" s="329"/>
      <c r="DW103" s="329"/>
      <c r="DX103" s="329"/>
      <c r="DY103" s="329"/>
      <c r="DZ103" s="329"/>
      <c r="EA103" s="329"/>
      <c r="EB103" s="329"/>
      <c r="EC103" s="329"/>
      <c r="ED103" s="329"/>
      <c r="EE103" s="329"/>
      <c r="EF103" s="329"/>
      <c r="EG103" s="329"/>
      <c r="EH103" s="329"/>
      <c r="EI103" s="329"/>
      <c r="EJ103" s="329"/>
      <c r="EK103" s="329"/>
      <c r="EL103" s="329"/>
      <c r="EM103" s="329"/>
      <c r="EN103" s="329"/>
      <c r="EO103" s="329"/>
      <c r="EP103" s="329"/>
      <c r="EQ103" s="329"/>
      <c r="ER103" s="329"/>
      <c r="ES103" s="329"/>
      <c r="ET103" s="329"/>
      <c r="EU103" s="329"/>
      <c r="EV103" s="329"/>
      <c r="EW103" s="329"/>
      <c r="EX103" s="329"/>
      <c r="EY103" s="329"/>
      <c r="EZ103" s="329"/>
      <c r="FA103" s="329"/>
      <c r="FB103" s="329"/>
      <c r="FC103" s="329"/>
      <c r="FD103" s="329"/>
      <c r="FE103" s="329"/>
      <c r="FF103" s="329"/>
      <c r="FG103" s="329"/>
      <c r="FH103" s="329"/>
      <c r="FI103" s="329"/>
      <c r="FJ103" s="329"/>
      <c r="FK103" s="329"/>
      <c r="FL103" s="329"/>
      <c r="FM103" s="329"/>
      <c r="FN103" s="329"/>
      <c r="FO103" s="329"/>
      <c r="FP103" s="329"/>
      <c r="FQ103" s="329"/>
      <c r="FR103" s="329"/>
      <c r="FS103" s="329"/>
      <c r="FT103" s="329"/>
      <c r="FU103" s="329"/>
      <c r="FV103" s="329"/>
      <c r="FW103" s="329"/>
      <c r="FX103" s="329"/>
      <c r="FY103" s="329"/>
      <c r="FZ103" s="329"/>
      <c r="GA103" s="329"/>
      <c r="GB103" s="329"/>
      <c r="GC103" s="329"/>
      <c r="GD103" s="329"/>
      <c r="GE103" s="329"/>
      <c r="GF103" s="329"/>
      <c r="GG103" s="329"/>
      <c r="GH103" s="329"/>
      <c r="GI103" s="329"/>
      <c r="GJ103" s="329"/>
      <c r="GK103" s="329"/>
      <c r="GL103" s="329"/>
      <c r="GM103" s="329"/>
      <c r="GN103" s="329"/>
      <c r="GO103" s="329"/>
      <c r="GP103" s="329"/>
      <c r="GQ103" s="329"/>
      <c r="GR103" s="329"/>
      <c r="GS103" s="329"/>
      <c r="GT103" s="329"/>
      <c r="GU103" s="329"/>
      <c r="GV103" s="329"/>
      <c r="GW103" s="329"/>
      <c r="GX103" s="329"/>
      <c r="GY103" s="329"/>
      <c r="GZ103" s="329"/>
      <c r="HA103" s="329"/>
      <c r="HB103" s="329"/>
      <c r="HC103" s="329"/>
      <c r="HD103" s="329"/>
      <c r="HE103" s="329"/>
      <c r="HF103" s="329"/>
      <c r="HG103" s="329"/>
      <c r="HH103" s="329"/>
      <c r="HI103" s="329"/>
      <c r="HJ103" s="329"/>
      <c r="HK103" s="329"/>
      <c r="HL103" s="329"/>
      <c r="HM103" s="329"/>
      <c r="HN103" s="329"/>
      <c r="HO103" s="329"/>
      <c r="HP103" s="329"/>
      <c r="HQ103" s="329"/>
      <c r="HR103" s="329"/>
      <c r="HS103" s="329"/>
      <c r="HT103" s="329"/>
      <c r="HU103" s="329"/>
      <c r="HV103" s="329"/>
      <c r="HW103" s="329"/>
      <c r="HX103" s="329"/>
      <c r="HY103" s="329"/>
      <c r="HZ103" s="329"/>
      <c r="IA103" s="329"/>
      <c r="IB103" s="329"/>
      <c r="IC103" s="329"/>
      <c r="ID103" s="329"/>
      <c r="IE103" s="329"/>
      <c r="IF103" s="329"/>
      <c r="IG103" s="329"/>
      <c r="IH103" s="329"/>
      <c r="II103" s="329"/>
      <c r="IJ103" s="329"/>
      <c r="IK103" s="329"/>
      <c r="IL103" s="329"/>
      <c r="IM103" s="329"/>
      <c r="IN103" s="329"/>
      <c r="IO103" s="329"/>
      <c r="IP103" s="329"/>
      <c r="IQ103" s="329"/>
      <c r="IR103" s="329"/>
      <c r="IS103" s="329"/>
      <c r="IT103" s="329"/>
      <c r="IU103" s="329"/>
      <c r="IV103" s="329"/>
      <c r="IW103" s="329"/>
      <c r="IX103" s="329"/>
      <c r="IY103" s="329"/>
      <c r="IZ103" s="329"/>
      <c r="JA103" s="329"/>
      <c r="JB103" s="329"/>
      <c r="JC103" s="329"/>
      <c r="JD103" s="329"/>
      <c r="JE103" s="329"/>
      <c r="JF103" s="329"/>
      <c r="JG103" s="329"/>
      <c r="JH103" s="329"/>
      <c r="JI103" s="329"/>
      <c r="JJ103" s="329"/>
      <c r="JK103" s="329"/>
      <c r="JL103" s="329"/>
      <c r="JM103" s="329"/>
      <c r="JN103" s="329"/>
      <c r="JO103" s="329"/>
      <c r="JP103" s="329"/>
      <c r="JQ103" s="329"/>
      <c r="JR103" s="329"/>
      <c r="JS103" s="329"/>
      <c r="JT103" s="329"/>
      <c r="JU103" s="329"/>
      <c r="JV103" s="329"/>
      <c r="JW103" s="329"/>
      <c r="JX103" s="329"/>
      <c r="JY103" s="329"/>
      <c r="JZ103" s="329"/>
      <c r="KA103" s="329"/>
      <c r="KB103" s="329"/>
      <c r="KC103" s="329"/>
      <c r="KD103" s="329"/>
      <c r="KE103" s="329"/>
      <c r="KF103" s="329"/>
      <c r="KG103" s="329"/>
      <c r="KH103" s="329"/>
      <c r="KI103" s="329"/>
      <c r="KJ103" s="329"/>
      <c r="KK103" s="329"/>
      <c r="KL103" s="329"/>
      <c r="KM103" s="329"/>
      <c r="KN103" s="329"/>
      <c r="KO103" s="329"/>
      <c r="KP103" s="329"/>
      <c r="KQ103" s="329"/>
      <c r="KR103" s="329"/>
      <c r="KS103" s="329"/>
      <c r="KT103" s="329"/>
      <c r="KU103" s="329"/>
      <c r="KV103" s="329"/>
      <c r="KW103" s="329"/>
      <c r="KX103" s="329"/>
      <c r="KY103" s="329"/>
      <c r="KZ103" s="329"/>
      <c r="LA103" s="329"/>
      <c r="LB103" s="329"/>
      <c r="LC103" s="329"/>
      <c r="LD103" s="329"/>
      <c r="LE103" s="329"/>
      <c r="LF103" s="329"/>
      <c r="LG103" s="329"/>
      <c r="LH103" s="329"/>
      <c r="LI103" s="329"/>
      <c r="LJ103" s="329"/>
      <c r="LK103" s="329"/>
      <c r="LL103" s="329"/>
      <c r="LM103" s="329"/>
      <c r="LN103" s="329"/>
      <c r="LO103" s="329"/>
      <c r="LP103" s="329"/>
      <c r="LQ103" s="329"/>
      <c r="LR103" s="329"/>
      <c r="LS103" s="329"/>
      <c r="LT103" s="329"/>
      <c r="LU103" s="329"/>
      <c r="LV103" s="329"/>
      <c r="LW103" s="329"/>
      <c r="LX103" s="329"/>
      <c r="LY103" s="329"/>
      <c r="LZ103" s="329"/>
      <c r="MA103" s="329"/>
      <c r="MB103" s="329"/>
      <c r="MC103" s="329"/>
      <c r="MD103" s="329"/>
      <c r="ME103" s="329"/>
      <c r="MF103" s="329"/>
      <c r="MG103" s="329"/>
      <c r="MH103" s="329"/>
      <c r="MI103" s="329"/>
      <c r="MJ103" s="329"/>
      <c r="MK103" s="329"/>
      <c r="ML103" s="329"/>
      <c r="MM103" s="329"/>
      <c r="MN103" s="329"/>
      <c r="MO103" s="329"/>
      <c r="MP103" s="329"/>
      <c r="MQ103" s="329"/>
      <c r="MR103" s="329"/>
      <c r="MS103" s="329"/>
      <c r="MT103" s="329"/>
      <c r="MU103" s="329"/>
      <c r="MV103" s="329"/>
      <c r="MW103" s="329"/>
      <c r="MX103" s="329"/>
      <c r="MY103" s="329"/>
      <c r="MZ103" s="329"/>
      <c r="NA103" s="329"/>
      <c r="NB103" s="329"/>
      <c r="NC103" s="329"/>
      <c r="ND103" s="329"/>
      <c r="NE103" s="329"/>
      <c r="NF103" s="329"/>
      <c r="NG103" s="329"/>
      <c r="NH103" s="329"/>
      <c r="NI103" s="329"/>
      <c r="NJ103" s="329"/>
      <c r="NK103" s="329"/>
      <c r="NL103" s="329"/>
      <c r="NM103" s="329"/>
      <c r="NN103" s="329"/>
      <c r="NO103" s="329"/>
      <c r="NP103" s="329"/>
      <c r="NQ103" s="329"/>
      <c r="NR103" s="329"/>
      <c r="NS103" s="329"/>
      <c r="NT103" s="329"/>
      <c r="NU103" s="329"/>
      <c r="NV103" s="329"/>
      <c r="NW103" s="329"/>
      <c r="NX103" s="329"/>
      <c r="NY103" s="329"/>
      <c r="NZ103" s="329"/>
      <c r="OA103" s="329"/>
      <c r="OB103" s="329"/>
      <c r="OC103" s="329"/>
      <c r="OD103" s="329"/>
      <c r="OE103" s="329"/>
      <c r="OF103" s="329"/>
      <c r="OG103" s="329"/>
      <c r="OH103" s="329"/>
      <c r="OI103" s="329"/>
      <c r="OJ103" s="329"/>
      <c r="OK103" s="329"/>
      <c r="OL103" s="329"/>
    </row>
    <row r="104" spans="1:402" s="328" customFormat="1" ht="17.25" hidden="1" customHeight="1">
      <c r="A104" s="322"/>
      <c r="B104" s="303">
        <v>2014</v>
      </c>
      <c r="C104" s="473">
        <v>1339291.6500000001</v>
      </c>
      <c r="D104" s="473">
        <v>238618.35</v>
      </c>
      <c r="E104" s="484" t="s">
        <v>213</v>
      </c>
      <c r="F104" s="473">
        <v>4632.3999999999996</v>
      </c>
      <c r="G104" s="473">
        <v>280.60000000000002</v>
      </c>
      <c r="H104" s="484" t="s">
        <v>213</v>
      </c>
      <c r="I104" s="474">
        <v>1582823.0000000002</v>
      </c>
      <c r="J104" s="940"/>
      <c r="K104" s="940"/>
      <c r="BQ104" s="329"/>
      <c r="BR104" s="329"/>
      <c r="BS104" s="329"/>
      <c r="BT104" s="329"/>
      <c r="BU104" s="329"/>
      <c r="BV104" s="329"/>
      <c r="BW104" s="329"/>
      <c r="BX104" s="329"/>
      <c r="BY104" s="329"/>
      <c r="BZ104" s="329"/>
      <c r="CA104" s="329"/>
      <c r="CB104" s="329"/>
      <c r="CC104" s="329"/>
      <c r="CD104" s="329"/>
      <c r="CE104" s="329"/>
      <c r="CF104" s="329"/>
      <c r="CG104" s="329"/>
      <c r="CH104" s="329"/>
      <c r="CI104" s="329"/>
      <c r="CJ104" s="329"/>
      <c r="CK104" s="329"/>
      <c r="CL104" s="329"/>
      <c r="CM104" s="329"/>
      <c r="CN104" s="329"/>
      <c r="CO104" s="329"/>
      <c r="CP104" s="329"/>
      <c r="CQ104" s="329"/>
      <c r="CR104" s="329"/>
      <c r="CS104" s="329"/>
      <c r="CT104" s="329"/>
      <c r="CU104" s="329"/>
      <c r="CV104" s="329"/>
      <c r="CW104" s="329"/>
      <c r="CX104" s="329"/>
      <c r="CY104" s="329"/>
      <c r="CZ104" s="329"/>
      <c r="DA104" s="329"/>
      <c r="DB104" s="329"/>
      <c r="DC104" s="329"/>
      <c r="DD104" s="329"/>
      <c r="DE104" s="329"/>
      <c r="DF104" s="329"/>
      <c r="DG104" s="329"/>
      <c r="DH104" s="329"/>
      <c r="DI104" s="329"/>
      <c r="DJ104" s="329"/>
      <c r="DK104" s="329"/>
      <c r="DL104" s="329"/>
      <c r="DM104" s="329"/>
      <c r="DN104" s="329"/>
      <c r="DO104" s="329"/>
      <c r="DP104" s="329"/>
      <c r="DQ104" s="329"/>
      <c r="DR104" s="329"/>
      <c r="DS104" s="329"/>
      <c r="DT104" s="329"/>
      <c r="DU104" s="329"/>
      <c r="DV104" s="329"/>
      <c r="DW104" s="329"/>
      <c r="DX104" s="329"/>
      <c r="DY104" s="329"/>
      <c r="DZ104" s="329"/>
      <c r="EA104" s="329"/>
      <c r="EB104" s="329"/>
      <c r="EC104" s="329"/>
      <c r="ED104" s="329"/>
      <c r="EE104" s="329"/>
      <c r="EF104" s="329"/>
      <c r="EG104" s="329"/>
      <c r="EH104" s="329"/>
      <c r="EI104" s="329"/>
      <c r="EJ104" s="329"/>
      <c r="EK104" s="329"/>
      <c r="EL104" s="329"/>
      <c r="EM104" s="329"/>
      <c r="EN104" s="329"/>
      <c r="EO104" s="329"/>
      <c r="EP104" s="329"/>
      <c r="EQ104" s="329"/>
      <c r="ER104" s="329"/>
      <c r="ES104" s="329"/>
      <c r="ET104" s="329"/>
      <c r="EU104" s="329"/>
      <c r="EV104" s="329"/>
      <c r="EW104" s="329"/>
      <c r="EX104" s="329"/>
      <c r="EY104" s="329"/>
      <c r="EZ104" s="329"/>
      <c r="FA104" s="329"/>
      <c r="FB104" s="329"/>
      <c r="FC104" s="329"/>
      <c r="FD104" s="329"/>
      <c r="FE104" s="329"/>
      <c r="FF104" s="329"/>
      <c r="FG104" s="329"/>
      <c r="FH104" s="329"/>
      <c r="FI104" s="329"/>
      <c r="FJ104" s="329"/>
      <c r="FK104" s="329"/>
      <c r="FL104" s="329"/>
      <c r="FM104" s="329"/>
      <c r="FN104" s="329"/>
      <c r="FO104" s="329"/>
      <c r="FP104" s="329"/>
      <c r="FQ104" s="329"/>
      <c r="FR104" s="329"/>
      <c r="FS104" s="329"/>
      <c r="FT104" s="329"/>
      <c r="FU104" s="329"/>
      <c r="FV104" s="329"/>
      <c r="FW104" s="329"/>
      <c r="FX104" s="329"/>
      <c r="FY104" s="329"/>
      <c r="FZ104" s="329"/>
      <c r="GA104" s="329"/>
      <c r="GB104" s="329"/>
      <c r="GC104" s="329"/>
      <c r="GD104" s="329"/>
      <c r="GE104" s="329"/>
      <c r="GF104" s="329"/>
      <c r="GG104" s="329"/>
      <c r="GH104" s="329"/>
      <c r="GI104" s="329"/>
      <c r="GJ104" s="329"/>
      <c r="GK104" s="329"/>
      <c r="GL104" s="329"/>
      <c r="GM104" s="329"/>
      <c r="GN104" s="329"/>
      <c r="GO104" s="329"/>
      <c r="GP104" s="329"/>
      <c r="GQ104" s="329"/>
      <c r="GR104" s="329"/>
      <c r="GS104" s="329"/>
      <c r="GT104" s="329"/>
      <c r="GU104" s="329"/>
      <c r="GV104" s="329"/>
      <c r="GW104" s="329"/>
      <c r="GX104" s="329"/>
      <c r="GY104" s="329"/>
      <c r="GZ104" s="329"/>
      <c r="HA104" s="329"/>
      <c r="HB104" s="329"/>
      <c r="HC104" s="329"/>
      <c r="HD104" s="329"/>
      <c r="HE104" s="329"/>
      <c r="HF104" s="329"/>
      <c r="HG104" s="329"/>
      <c r="HH104" s="329"/>
      <c r="HI104" s="329"/>
      <c r="HJ104" s="329"/>
      <c r="HK104" s="329"/>
      <c r="HL104" s="329"/>
      <c r="HM104" s="329"/>
      <c r="HN104" s="329"/>
      <c r="HO104" s="329"/>
      <c r="HP104" s="329"/>
      <c r="HQ104" s="329"/>
      <c r="HR104" s="329"/>
      <c r="HS104" s="329"/>
      <c r="HT104" s="329"/>
      <c r="HU104" s="329"/>
      <c r="HV104" s="329"/>
      <c r="HW104" s="329"/>
      <c r="HX104" s="329"/>
      <c r="HY104" s="329"/>
      <c r="HZ104" s="329"/>
      <c r="IA104" s="329"/>
      <c r="IB104" s="329"/>
      <c r="IC104" s="329"/>
      <c r="ID104" s="329"/>
      <c r="IE104" s="329"/>
      <c r="IF104" s="329"/>
      <c r="IG104" s="329"/>
      <c r="IH104" s="329"/>
      <c r="II104" s="329"/>
      <c r="IJ104" s="329"/>
      <c r="IK104" s="329"/>
      <c r="IL104" s="329"/>
      <c r="IM104" s="329"/>
      <c r="IN104" s="329"/>
      <c r="IO104" s="329"/>
      <c r="IP104" s="329"/>
      <c r="IQ104" s="329"/>
      <c r="IR104" s="329"/>
      <c r="IS104" s="329"/>
      <c r="IT104" s="329"/>
      <c r="IU104" s="329"/>
      <c r="IV104" s="329"/>
      <c r="IW104" s="329"/>
      <c r="IX104" s="329"/>
      <c r="IY104" s="329"/>
      <c r="IZ104" s="329"/>
      <c r="JA104" s="329"/>
      <c r="JB104" s="329"/>
      <c r="JC104" s="329"/>
      <c r="JD104" s="329"/>
      <c r="JE104" s="329"/>
      <c r="JF104" s="329"/>
      <c r="JG104" s="329"/>
      <c r="JH104" s="329"/>
      <c r="JI104" s="329"/>
      <c r="JJ104" s="329"/>
      <c r="JK104" s="329"/>
      <c r="JL104" s="329"/>
      <c r="JM104" s="329"/>
      <c r="JN104" s="329"/>
      <c r="JO104" s="329"/>
      <c r="JP104" s="329"/>
      <c r="JQ104" s="329"/>
      <c r="JR104" s="329"/>
      <c r="JS104" s="329"/>
      <c r="JT104" s="329"/>
      <c r="JU104" s="329"/>
      <c r="JV104" s="329"/>
      <c r="JW104" s="329"/>
      <c r="JX104" s="329"/>
      <c r="JY104" s="329"/>
      <c r="JZ104" s="329"/>
      <c r="KA104" s="329"/>
      <c r="KB104" s="329"/>
      <c r="KC104" s="329"/>
      <c r="KD104" s="329"/>
      <c r="KE104" s="329"/>
      <c r="KF104" s="329"/>
      <c r="KG104" s="329"/>
      <c r="KH104" s="329"/>
      <c r="KI104" s="329"/>
      <c r="KJ104" s="329"/>
      <c r="KK104" s="329"/>
      <c r="KL104" s="329"/>
      <c r="KM104" s="329"/>
      <c r="KN104" s="329"/>
      <c r="KO104" s="329"/>
      <c r="KP104" s="329"/>
      <c r="KQ104" s="329"/>
      <c r="KR104" s="329"/>
      <c r="KS104" s="329"/>
      <c r="KT104" s="329"/>
      <c r="KU104" s="329"/>
      <c r="KV104" s="329"/>
      <c r="KW104" s="329"/>
      <c r="KX104" s="329"/>
      <c r="KY104" s="329"/>
      <c r="KZ104" s="329"/>
      <c r="LA104" s="329"/>
      <c r="LB104" s="329"/>
      <c r="LC104" s="329"/>
      <c r="LD104" s="329"/>
      <c r="LE104" s="329"/>
      <c r="LF104" s="329"/>
      <c r="LG104" s="329"/>
      <c r="LH104" s="329"/>
      <c r="LI104" s="329"/>
      <c r="LJ104" s="329"/>
      <c r="LK104" s="329"/>
      <c r="LL104" s="329"/>
      <c r="LM104" s="329"/>
      <c r="LN104" s="329"/>
      <c r="LO104" s="329"/>
      <c r="LP104" s="329"/>
      <c r="LQ104" s="329"/>
      <c r="LR104" s="329"/>
      <c r="LS104" s="329"/>
      <c r="LT104" s="329"/>
      <c r="LU104" s="329"/>
      <c r="LV104" s="329"/>
      <c r="LW104" s="329"/>
      <c r="LX104" s="329"/>
      <c r="LY104" s="329"/>
      <c r="LZ104" s="329"/>
      <c r="MA104" s="329"/>
      <c r="MB104" s="329"/>
      <c r="MC104" s="329"/>
      <c r="MD104" s="329"/>
      <c r="ME104" s="329"/>
      <c r="MF104" s="329"/>
      <c r="MG104" s="329"/>
      <c r="MH104" s="329"/>
      <c r="MI104" s="329"/>
      <c r="MJ104" s="329"/>
      <c r="MK104" s="329"/>
      <c r="ML104" s="329"/>
      <c r="MM104" s="329"/>
      <c r="MN104" s="329"/>
      <c r="MO104" s="329"/>
      <c r="MP104" s="329"/>
      <c r="MQ104" s="329"/>
      <c r="MR104" s="329"/>
      <c r="MS104" s="329"/>
      <c r="MT104" s="329"/>
      <c r="MU104" s="329"/>
      <c r="MV104" s="329"/>
      <c r="MW104" s="329"/>
      <c r="MX104" s="329"/>
      <c r="MY104" s="329"/>
      <c r="MZ104" s="329"/>
      <c r="NA104" s="329"/>
      <c r="NB104" s="329"/>
      <c r="NC104" s="329"/>
      <c r="ND104" s="329"/>
      <c r="NE104" s="329"/>
      <c r="NF104" s="329"/>
      <c r="NG104" s="329"/>
      <c r="NH104" s="329"/>
      <c r="NI104" s="329"/>
      <c r="NJ104" s="329"/>
      <c r="NK104" s="329"/>
      <c r="NL104" s="329"/>
      <c r="NM104" s="329"/>
      <c r="NN104" s="329"/>
      <c r="NO104" s="329"/>
      <c r="NP104" s="329"/>
      <c r="NQ104" s="329"/>
      <c r="NR104" s="329"/>
      <c r="NS104" s="329"/>
      <c r="NT104" s="329"/>
      <c r="NU104" s="329"/>
      <c r="NV104" s="329"/>
      <c r="NW104" s="329"/>
      <c r="NX104" s="329"/>
      <c r="NY104" s="329"/>
      <c r="NZ104" s="329"/>
      <c r="OA104" s="329"/>
      <c r="OB104" s="329"/>
      <c r="OC104" s="329"/>
      <c r="OD104" s="329"/>
      <c r="OE104" s="329"/>
      <c r="OF104" s="329"/>
      <c r="OG104" s="329"/>
      <c r="OH104" s="329"/>
      <c r="OI104" s="329"/>
      <c r="OJ104" s="329"/>
      <c r="OK104" s="329"/>
      <c r="OL104" s="329"/>
    </row>
    <row r="105" spans="1:402" s="328" customFormat="1" ht="17.25" hidden="1" customHeight="1">
      <c r="A105" s="322"/>
      <c r="B105" s="303">
        <v>2014</v>
      </c>
      <c r="C105" s="473">
        <v>1337507.33</v>
      </c>
      <c r="D105" s="473">
        <v>240018.12999999998</v>
      </c>
      <c r="E105" s="484" t="s">
        <v>213</v>
      </c>
      <c r="F105" s="473">
        <v>4543.7700000000004</v>
      </c>
      <c r="G105" s="473">
        <v>265.86</v>
      </c>
      <c r="H105" s="484" t="s">
        <v>213</v>
      </c>
      <c r="I105" s="474">
        <v>1582335.09</v>
      </c>
      <c r="J105" s="940"/>
      <c r="K105" s="940"/>
      <c r="BQ105" s="329"/>
      <c r="BR105" s="329"/>
      <c r="BS105" s="329"/>
      <c r="BT105" s="329"/>
      <c r="BU105" s="329"/>
      <c r="BV105" s="329"/>
      <c r="BW105" s="329"/>
      <c r="BX105" s="329"/>
      <c r="BY105" s="329"/>
      <c r="BZ105" s="329"/>
      <c r="CA105" s="329"/>
      <c r="CB105" s="329"/>
      <c r="CC105" s="329"/>
      <c r="CD105" s="329"/>
      <c r="CE105" s="329"/>
      <c r="CF105" s="329"/>
      <c r="CG105" s="329"/>
      <c r="CH105" s="329"/>
      <c r="CI105" s="329"/>
      <c r="CJ105" s="329"/>
      <c r="CK105" s="329"/>
      <c r="CL105" s="329"/>
      <c r="CM105" s="329"/>
      <c r="CN105" s="329"/>
      <c r="CO105" s="329"/>
      <c r="CP105" s="329"/>
      <c r="CQ105" s="329"/>
      <c r="CR105" s="329"/>
      <c r="CS105" s="329"/>
      <c r="CT105" s="329"/>
      <c r="CU105" s="329"/>
      <c r="CV105" s="329"/>
      <c r="CW105" s="329"/>
      <c r="CX105" s="329"/>
      <c r="CY105" s="329"/>
      <c r="CZ105" s="329"/>
      <c r="DA105" s="329"/>
      <c r="DB105" s="329"/>
      <c r="DC105" s="329"/>
      <c r="DD105" s="329"/>
      <c r="DE105" s="329"/>
      <c r="DF105" s="329"/>
      <c r="DG105" s="329"/>
      <c r="DH105" s="329"/>
      <c r="DI105" s="329"/>
      <c r="DJ105" s="329"/>
      <c r="DK105" s="329"/>
      <c r="DL105" s="329"/>
      <c r="DM105" s="329"/>
      <c r="DN105" s="329"/>
      <c r="DO105" s="329"/>
      <c r="DP105" s="329"/>
      <c r="DQ105" s="329"/>
      <c r="DR105" s="329"/>
      <c r="DS105" s="329"/>
      <c r="DT105" s="329"/>
      <c r="DU105" s="329"/>
      <c r="DV105" s="329"/>
      <c r="DW105" s="329"/>
      <c r="DX105" s="329"/>
      <c r="DY105" s="329"/>
      <c r="DZ105" s="329"/>
      <c r="EA105" s="329"/>
      <c r="EB105" s="329"/>
      <c r="EC105" s="329"/>
      <c r="ED105" s="329"/>
      <c r="EE105" s="329"/>
      <c r="EF105" s="329"/>
      <c r="EG105" s="329"/>
      <c r="EH105" s="329"/>
      <c r="EI105" s="329"/>
      <c r="EJ105" s="329"/>
      <c r="EK105" s="329"/>
      <c r="EL105" s="329"/>
      <c r="EM105" s="329"/>
      <c r="EN105" s="329"/>
      <c r="EO105" s="329"/>
      <c r="EP105" s="329"/>
      <c r="EQ105" s="329"/>
      <c r="ER105" s="329"/>
      <c r="ES105" s="329"/>
      <c r="ET105" s="329"/>
      <c r="EU105" s="329"/>
      <c r="EV105" s="329"/>
      <c r="EW105" s="329"/>
      <c r="EX105" s="329"/>
      <c r="EY105" s="329"/>
      <c r="EZ105" s="329"/>
      <c r="FA105" s="329"/>
      <c r="FB105" s="329"/>
      <c r="FC105" s="329"/>
      <c r="FD105" s="329"/>
      <c r="FE105" s="329"/>
      <c r="FF105" s="329"/>
      <c r="FG105" s="329"/>
      <c r="FH105" s="329"/>
      <c r="FI105" s="329"/>
      <c r="FJ105" s="329"/>
      <c r="FK105" s="329"/>
      <c r="FL105" s="329"/>
      <c r="FM105" s="329"/>
      <c r="FN105" s="329"/>
      <c r="FO105" s="329"/>
      <c r="FP105" s="329"/>
      <c r="FQ105" s="329"/>
      <c r="FR105" s="329"/>
      <c r="FS105" s="329"/>
      <c r="FT105" s="329"/>
      <c r="FU105" s="329"/>
      <c r="FV105" s="329"/>
      <c r="FW105" s="329"/>
      <c r="FX105" s="329"/>
      <c r="FY105" s="329"/>
      <c r="FZ105" s="329"/>
      <c r="GA105" s="329"/>
      <c r="GB105" s="329"/>
      <c r="GC105" s="329"/>
      <c r="GD105" s="329"/>
      <c r="GE105" s="329"/>
      <c r="GF105" s="329"/>
      <c r="GG105" s="329"/>
      <c r="GH105" s="329"/>
      <c r="GI105" s="329"/>
      <c r="GJ105" s="329"/>
      <c r="GK105" s="329"/>
      <c r="GL105" s="329"/>
      <c r="GM105" s="329"/>
      <c r="GN105" s="329"/>
      <c r="GO105" s="329"/>
      <c r="GP105" s="329"/>
      <c r="GQ105" s="329"/>
      <c r="GR105" s="329"/>
      <c r="GS105" s="329"/>
      <c r="GT105" s="329"/>
      <c r="GU105" s="329"/>
      <c r="GV105" s="329"/>
      <c r="GW105" s="329"/>
      <c r="GX105" s="329"/>
      <c r="GY105" s="329"/>
      <c r="GZ105" s="329"/>
      <c r="HA105" s="329"/>
      <c r="HB105" s="329"/>
      <c r="HC105" s="329"/>
      <c r="HD105" s="329"/>
      <c r="HE105" s="329"/>
      <c r="HF105" s="329"/>
      <c r="HG105" s="329"/>
      <c r="HH105" s="329"/>
      <c r="HI105" s="329"/>
      <c r="HJ105" s="329"/>
      <c r="HK105" s="329"/>
      <c r="HL105" s="329"/>
      <c r="HM105" s="329"/>
      <c r="HN105" s="329"/>
      <c r="HO105" s="329"/>
      <c r="HP105" s="329"/>
      <c r="HQ105" s="329"/>
      <c r="HR105" s="329"/>
      <c r="HS105" s="329"/>
      <c r="HT105" s="329"/>
      <c r="HU105" s="329"/>
      <c r="HV105" s="329"/>
      <c r="HW105" s="329"/>
      <c r="HX105" s="329"/>
      <c r="HY105" s="329"/>
      <c r="HZ105" s="329"/>
      <c r="IA105" s="329"/>
      <c r="IB105" s="329"/>
      <c r="IC105" s="329"/>
      <c r="ID105" s="329"/>
      <c r="IE105" s="329"/>
      <c r="IF105" s="329"/>
      <c r="IG105" s="329"/>
      <c r="IH105" s="329"/>
      <c r="II105" s="329"/>
      <c r="IJ105" s="329"/>
      <c r="IK105" s="329"/>
      <c r="IL105" s="329"/>
      <c r="IM105" s="329"/>
      <c r="IN105" s="329"/>
      <c r="IO105" s="329"/>
      <c r="IP105" s="329"/>
      <c r="IQ105" s="329"/>
      <c r="IR105" s="329"/>
      <c r="IS105" s="329"/>
      <c r="IT105" s="329"/>
      <c r="IU105" s="329"/>
      <c r="IV105" s="329"/>
      <c r="IW105" s="329"/>
      <c r="IX105" s="329"/>
      <c r="IY105" s="329"/>
      <c r="IZ105" s="329"/>
      <c r="JA105" s="329"/>
      <c r="JB105" s="329"/>
      <c r="JC105" s="329"/>
      <c r="JD105" s="329"/>
      <c r="JE105" s="329"/>
      <c r="JF105" s="329"/>
      <c r="JG105" s="329"/>
      <c r="JH105" s="329"/>
      <c r="JI105" s="329"/>
      <c r="JJ105" s="329"/>
      <c r="JK105" s="329"/>
      <c r="JL105" s="329"/>
      <c r="JM105" s="329"/>
      <c r="JN105" s="329"/>
      <c r="JO105" s="329"/>
      <c r="JP105" s="329"/>
      <c r="JQ105" s="329"/>
      <c r="JR105" s="329"/>
      <c r="JS105" s="329"/>
      <c r="JT105" s="329"/>
      <c r="JU105" s="329"/>
      <c r="JV105" s="329"/>
      <c r="JW105" s="329"/>
      <c r="JX105" s="329"/>
      <c r="JY105" s="329"/>
      <c r="JZ105" s="329"/>
      <c r="KA105" s="329"/>
      <c r="KB105" s="329"/>
      <c r="KC105" s="329"/>
      <c r="KD105" s="329"/>
      <c r="KE105" s="329"/>
      <c r="KF105" s="329"/>
      <c r="KG105" s="329"/>
      <c r="KH105" s="329"/>
      <c r="KI105" s="329"/>
      <c r="KJ105" s="329"/>
      <c r="KK105" s="329"/>
      <c r="KL105" s="329"/>
      <c r="KM105" s="329"/>
      <c r="KN105" s="329"/>
      <c r="KO105" s="329"/>
      <c r="KP105" s="329"/>
      <c r="KQ105" s="329"/>
      <c r="KR105" s="329"/>
      <c r="KS105" s="329"/>
      <c r="KT105" s="329"/>
      <c r="KU105" s="329"/>
      <c r="KV105" s="329"/>
      <c r="KW105" s="329"/>
      <c r="KX105" s="329"/>
      <c r="KY105" s="329"/>
      <c r="KZ105" s="329"/>
      <c r="LA105" s="329"/>
      <c r="LB105" s="329"/>
      <c r="LC105" s="329"/>
      <c r="LD105" s="329"/>
      <c r="LE105" s="329"/>
      <c r="LF105" s="329"/>
      <c r="LG105" s="329"/>
      <c r="LH105" s="329"/>
      <c r="LI105" s="329"/>
      <c r="LJ105" s="329"/>
      <c r="LK105" s="329"/>
      <c r="LL105" s="329"/>
      <c r="LM105" s="329"/>
      <c r="LN105" s="329"/>
      <c r="LO105" s="329"/>
      <c r="LP105" s="329"/>
      <c r="LQ105" s="329"/>
      <c r="LR105" s="329"/>
      <c r="LS105" s="329"/>
      <c r="LT105" s="329"/>
      <c r="LU105" s="329"/>
      <c r="LV105" s="329"/>
      <c r="LW105" s="329"/>
      <c r="LX105" s="329"/>
      <c r="LY105" s="329"/>
      <c r="LZ105" s="329"/>
      <c r="MA105" s="329"/>
      <c r="MB105" s="329"/>
      <c r="MC105" s="329"/>
      <c r="MD105" s="329"/>
      <c r="ME105" s="329"/>
      <c r="MF105" s="329"/>
      <c r="MG105" s="329"/>
      <c r="MH105" s="329"/>
      <c r="MI105" s="329"/>
      <c r="MJ105" s="329"/>
      <c r="MK105" s="329"/>
      <c r="ML105" s="329"/>
      <c r="MM105" s="329"/>
      <c r="MN105" s="329"/>
      <c r="MO105" s="329"/>
      <c r="MP105" s="329"/>
      <c r="MQ105" s="329"/>
      <c r="MR105" s="329"/>
      <c r="MS105" s="329"/>
      <c r="MT105" s="329"/>
      <c r="MU105" s="329"/>
      <c r="MV105" s="329"/>
      <c r="MW105" s="329"/>
      <c r="MX105" s="329"/>
      <c r="MY105" s="329"/>
      <c r="MZ105" s="329"/>
      <c r="NA105" s="329"/>
      <c r="NB105" s="329"/>
      <c r="NC105" s="329"/>
      <c r="ND105" s="329"/>
      <c r="NE105" s="329"/>
      <c r="NF105" s="329"/>
      <c r="NG105" s="329"/>
      <c r="NH105" s="329"/>
      <c r="NI105" s="329"/>
      <c r="NJ105" s="329"/>
      <c r="NK105" s="329"/>
      <c r="NL105" s="329"/>
      <c r="NM105" s="329"/>
      <c r="NN105" s="329"/>
      <c r="NO105" s="329"/>
      <c r="NP105" s="329"/>
      <c r="NQ105" s="329"/>
      <c r="NR105" s="329"/>
      <c r="NS105" s="329"/>
      <c r="NT105" s="329"/>
      <c r="NU105" s="329"/>
      <c r="NV105" s="329"/>
      <c r="NW105" s="329"/>
      <c r="NX105" s="329"/>
      <c r="NY105" s="329"/>
      <c r="NZ105" s="329"/>
      <c r="OA105" s="329"/>
      <c r="OB105" s="329"/>
      <c r="OC105" s="329"/>
      <c r="OD105" s="329"/>
      <c r="OE105" s="329"/>
      <c r="OF105" s="329"/>
      <c r="OG105" s="329"/>
      <c r="OH105" s="329"/>
      <c r="OI105" s="329"/>
      <c r="OJ105" s="329"/>
      <c r="OK105" s="329"/>
      <c r="OL105" s="329"/>
    </row>
    <row r="106" spans="1:402" s="328" customFormat="1" ht="17.25" hidden="1" customHeight="1">
      <c r="A106" s="322"/>
      <c r="B106" s="303">
        <v>2014</v>
      </c>
      <c r="C106" s="473">
        <v>1321229.6800000002</v>
      </c>
      <c r="D106" s="473">
        <v>241139.95</v>
      </c>
      <c r="E106" s="484" t="s">
        <v>213</v>
      </c>
      <c r="F106" s="473">
        <v>4323.43</v>
      </c>
      <c r="G106" s="473">
        <v>260.20999999999998</v>
      </c>
      <c r="H106" s="484" t="s">
        <v>213</v>
      </c>
      <c r="I106" s="474">
        <v>1566953.27</v>
      </c>
      <c r="J106" s="940"/>
      <c r="K106" s="940"/>
      <c r="BQ106" s="329"/>
      <c r="BR106" s="329"/>
      <c r="BS106" s="329"/>
      <c r="BT106" s="329"/>
      <c r="BU106" s="329"/>
      <c r="BV106" s="329"/>
      <c r="BW106" s="329"/>
      <c r="BX106" s="329"/>
      <c r="BY106" s="329"/>
      <c r="BZ106" s="329"/>
      <c r="CA106" s="329"/>
      <c r="CB106" s="329"/>
      <c r="CC106" s="329"/>
      <c r="CD106" s="329"/>
      <c r="CE106" s="329"/>
      <c r="CF106" s="329"/>
      <c r="CG106" s="329"/>
      <c r="CH106" s="329"/>
      <c r="CI106" s="329"/>
      <c r="CJ106" s="329"/>
      <c r="CK106" s="329"/>
      <c r="CL106" s="329"/>
      <c r="CM106" s="329"/>
      <c r="CN106" s="329"/>
      <c r="CO106" s="329"/>
      <c r="CP106" s="329"/>
      <c r="CQ106" s="329"/>
      <c r="CR106" s="329"/>
      <c r="CS106" s="329"/>
      <c r="CT106" s="329"/>
      <c r="CU106" s="329"/>
      <c r="CV106" s="329"/>
      <c r="CW106" s="329"/>
      <c r="CX106" s="329"/>
      <c r="CY106" s="329"/>
      <c r="CZ106" s="329"/>
      <c r="DA106" s="329"/>
      <c r="DB106" s="329"/>
      <c r="DC106" s="329"/>
      <c r="DD106" s="329"/>
      <c r="DE106" s="329"/>
      <c r="DF106" s="329"/>
      <c r="DG106" s="329"/>
      <c r="DH106" s="329"/>
      <c r="DI106" s="329"/>
      <c r="DJ106" s="329"/>
      <c r="DK106" s="329"/>
      <c r="DL106" s="329"/>
      <c r="DM106" s="329"/>
      <c r="DN106" s="329"/>
      <c r="DO106" s="329"/>
      <c r="DP106" s="329"/>
      <c r="DQ106" s="329"/>
      <c r="DR106" s="329"/>
      <c r="DS106" s="329"/>
      <c r="DT106" s="329"/>
      <c r="DU106" s="329"/>
      <c r="DV106" s="329"/>
      <c r="DW106" s="329"/>
      <c r="DX106" s="329"/>
      <c r="DY106" s="329"/>
      <c r="DZ106" s="329"/>
      <c r="EA106" s="329"/>
      <c r="EB106" s="329"/>
      <c r="EC106" s="329"/>
      <c r="ED106" s="329"/>
      <c r="EE106" s="329"/>
      <c r="EF106" s="329"/>
      <c r="EG106" s="329"/>
      <c r="EH106" s="329"/>
      <c r="EI106" s="329"/>
      <c r="EJ106" s="329"/>
      <c r="EK106" s="329"/>
      <c r="EL106" s="329"/>
      <c r="EM106" s="329"/>
      <c r="EN106" s="329"/>
      <c r="EO106" s="329"/>
      <c r="EP106" s="329"/>
      <c r="EQ106" s="329"/>
      <c r="ER106" s="329"/>
      <c r="ES106" s="329"/>
      <c r="ET106" s="329"/>
      <c r="EU106" s="329"/>
      <c r="EV106" s="329"/>
      <c r="EW106" s="329"/>
      <c r="EX106" s="329"/>
      <c r="EY106" s="329"/>
      <c r="EZ106" s="329"/>
      <c r="FA106" s="329"/>
      <c r="FB106" s="329"/>
      <c r="FC106" s="329"/>
      <c r="FD106" s="329"/>
      <c r="FE106" s="329"/>
      <c r="FF106" s="329"/>
      <c r="FG106" s="329"/>
      <c r="FH106" s="329"/>
      <c r="FI106" s="329"/>
      <c r="FJ106" s="329"/>
      <c r="FK106" s="329"/>
      <c r="FL106" s="329"/>
      <c r="FM106" s="329"/>
      <c r="FN106" s="329"/>
      <c r="FO106" s="329"/>
      <c r="FP106" s="329"/>
      <c r="FQ106" s="329"/>
      <c r="FR106" s="329"/>
      <c r="FS106" s="329"/>
      <c r="FT106" s="329"/>
      <c r="FU106" s="329"/>
      <c r="FV106" s="329"/>
      <c r="FW106" s="329"/>
      <c r="FX106" s="329"/>
      <c r="FY106" s="329"/>
      <c r="FZ106" s="329"/>
      <c r="GA106" s="329"/>
      <c r="GB106" s="329"/>
      <c r="GC106" s="329"/>
      <c r="GD106" s="329"/>
      <c r="GE106" s="329"/>
      <c r="GF106" s="329"/>
      <c r="GG106" s="329"/>
      <c r="GH106" s="329"/>
      <c r="GI106" s="329"/>
      <c r="GJ106" s="329"/>
      <c r="GK106" s="329"/>
      <c r="GL106" s="329"/>
      <c r="GM106" s="329"/>
      <c r="GN106" s="329"/>
      <c r="GO106" s="329"/>
      <c r="GP106" s="329"/>
      <c r="GQ106" s="329"/>
      <c r="GR106" s="329"/>
      <c r="GS106" s="329"/>
      <c r="GT106" s="329"/>
      <c r="GU106" s="329"/>
      <c r="GV106" s="329"/>
      <c r="GW106" s="329"/>
      <c r="GX106" s="329"/>
      <c r="GY106" s="329"/>
      <c r="GZ106" s="329"/>
      <c r="HA106" s="329"/>
      <c r="HB106" s="329"/>
      <c r="HC106" s="329"/>
      <c r="HD106" s="329"/>
      <c r="HE106" s="329"/>
      <c r="HF106" s="329"/>
      <c r="HG106" s="329"/>
      <c r="HH106" s="329"/>
      <c r="HI106" s="329"/>
      <c r="HJ106" s="329"/>
      <c r="HK106" s="329"/>
      <c r="HL106" s="329"/>
      <c r="HM106" s="329"/>
      <c r="HN106" s="329"/>
      <c r="HO106" s="329"/>
      <c r="HP106" s="329"/>
      <c r="HQ106" s="329"/>
      <c r="HR106" s="329"/>
      <c r="HS106" s="329"/>
      <c r="HT106" s="329"/>
      <c r="HU106" s="329"/>
      <c r="HV106" s="329"/>
      <c r="HW106" s="329"/>
      <c r="HX106" s="329"/>
      <c r="HY106" s="329"/>
      <c r="HZ106" s="329"/>
      <c r="IA106" s="329"/>
      <c r="IB106" s="329"/>
      <c r="IC106" s="329"/>
      <c r="ID106" s="329"/>
      <c r="IE106" s="329"/>
      <c r="IF106" s="329"/>
      <c r="IG106" s="329"/>
      <c r="IH106" s="329"/>
      <c r="II106" s="329"/>
      <c r="IJ106" s="329"/>
      <c r="IK106" s="329"/>
      <c r="IL106" s="329"/>
      <c r="IM106" s="329"/>
      <c r="IN106" s="329"/>
      <c r="IO106" s="329"/>
      <c r="IP106" s="329"/>
      <c r="IQ106" s="329"/>
      <c r="IR106" s="329"/>
      <c r="IS106" s="329"/>
      <c r="IT106" s="329"/>
      <c r="IU106" s="329"/>
      <c r="IV106" s="329"/>
      <c r="IW106" s="329"/>
      <c r="IX106" s="329"/>
      <c r="IY106" s="329"/>
      <c r="IZ106" s="329"/>
      <c r="JA106" s="329"/>
      <c r="JB106" s="329"/>
      <c r="JC106" s="329"/>
      <c r="JD106" s="329"/>
      <c r="JE106" s="329"/>
      <c r="JF106" s="329"/>
      <c r="JG106" s="329"/>
      <c r="JH106" s="329"/>
      <c r="JI106" s="329"/>
      <c r="JJ106" s="329"/>
      <c r="JK106" s="329"/>
      <c r="JL106" s="329"/>
      <c r="JM106" s="329"/>
      <c r="JN106" s="329"/>
      <c r="JO106" s="329"/>
      <c r="JP106" s="329"/>
      <c r="JQ106" s="329"/>
      <c r="JR106" s="329"/>
      <c r="JS106" s="329"/>
      <c r="JT106" s="329"/>
      <c r="JU106" s="329"/>
      <c r="JV106" s="329"/>
      <c r="JW106" s="329"/>
      <c r="JX106" s="329"/>
      <c r="JY106" s="329"/>
      <c r="JZ106" s="329"/>
      <c r="KA106" s="329"/>
      <c r="KB106" s="329"/>
      <c r="KC106" s="329"/>
      <c r="KD106" s="329"/>
      <c r="KE106" s="329"/>
      <c r="KF106" s="329"/>
      <c r="KG106" s="329"/>
      <c r="KH106" s="329"/>
      <c r="KI106" s="329"/>
      <c r="KJ106" s="329"/>
      <c r="KK106" s="329"/>
      <c r="KL106" s="329"/>
      <c r="KM106" s="329"/>
      <c r="KN106" s="329"/>
      <c r="KO106" s="329"/>
      <c r="KP106" s="329"/>
      <c r="KQ106" s="329"/>
      <c r="KR106" s="329"/>
      <c r="KS106" s="329"/>
      <c r="KT106" s="329"/>
      <c r="KU106" s="329"/>
      <c r="KV106" s="329"/>
      <c r="KW106" s="329"/>
      <c r="KX106" s="329"/>
      <c r="KY106" s="329"/>
      <c r="KZ106" s="329"/>
      <c r="LA106" s="329"/>
      <c r="LB106" s="329"/>
      <c r="LC106" s="329"/>
      <c r="LD106" s="329"/>
      <c r="LE106" s="329"/>
      <c r="LF106" s="329"/>
      <c r="LG106" s="329"/>
      <c r="LH106" s="329"/>
      <c r="LI106" s="329"/>
      <c r="LJ106" s="329"/>
      <c r="LK106" s="329"/>
      <c r="LL106" s="329"/>
      <c r="LM106" s="329"/>
      <c r="LN106" s="329"/>
      <c r="LO106" s="329"/>
      <c r="LP106" s="329"/>
      <c r="LQ106" s="329"/>
      <c r="LR106" s="329"/>
      <c r="LS106" s="329"/>
      <c r="LT106" s="329"/>
      <c r="LU106" s="329"/>
      <c r="LV106" s="329"/>
      <c r="LW106" s="329"/>
      <c r="LX106" s="329"/>
      <c r="LY106" s="329"/>
      <c r="LZ106" s="329"/>
      <c r="MA106" s="329"/>
      <c r="MB106" s="329"/>
      <c r="MC106" s="329"/>
      <c r="MD106" s="329"/>
      <c r="ME106" s="329"/>
      <c r="MF106" s="329"/>
      <c r="MG106" s="329"/>
      <c r="MH106" s="329"/>
      <c r="MI106" s="329"/>
      <c r="MJ106" s="329"/>
      <c r="MK106" s="329"/>
      <c r="ML106" s="329"/>
      <c r="MM106" s="329"/>
      <c r="MN106" s="329"/>
      <c r="MO106" s="329"/>
      <c r="MP106" s="329"/>
      <c r="MQ106" s="329"/>
      <c r="MR106" s="329"/>
      <c r="MS106" s="329"/>
      <c r="MT106" s="329"/>
      <c r="MU106" s="329"/>
      <c r="MV106" s="329"/>
      <c r="MW106" s="329"/>
      <c r="MX106" s="329"/>
      <c r="MY106" s="329"/>
      <c r="MZ106" s="329"/>
      <c r="NA106" s="329"/>
      <c r="NB106" s="329"/>
      <c r="NC106" s="329"/>
      <c r="ND106" s="329"/>
      <c r="NE106" s="329"/>
      <c r="NF106" s="329"/>
      <c r="NG106" s="329"/>
      <c r="NH106" s="329"/>
      <c r="NI106" s="329"/>
      <c r="NJ106" s="329"/>
      <c r="NK106" s="329"/>
      <c r="NL106" s="329"/>
      <c r="NM106" s="329"/>
      <c r="NN106" s="329"/>
      <c r="NO106" s="329"/>
      <c r="NP106" s="329"/>
      <c r="NQ106" s="329"/>
      <c r="NR106" s="329"/>
      <c r="NS106" s="329"/>
      <c r="NT106" s="329"/>
      <c r="NU106" s="329"/>
      <c r="NV106" s="329"/>
      <c r="NW106" s="329"/>
      <c r="NX106" s="329"/>
      <c r="NY106" s="329"/>
      <c r="NZ106" s="329"/>
      <c r="OA106" s="329"/>
      <c r="OB106" s="329"/>
      <c r="OC106" s="329"/>
      <c r="OD106" s="329"/>
      <c r="OE106" s="329"/>
      <c r="OF106" s="329"/>
      <c r="OG106" s="329"/>
      <c r="OH106" s="329"/>
      <c r="OI106" s="329"/>
      <c r="OJ106" s="329"/>
      <c r="OK106" s="329"/>
      <c r="OL106" s="329"/>
    </row>
    <row r="107" spans="1:402" s="328" customFormat="1" ht="17.25" hidden="1" customHeight="1">
      <c r="A107" s="322"/>
      <c r="B107" s="303">
        <v>2014</v>
      </c>
      <c r="C107" s="473">
        <v>1304225.05</v>
      </c>
      <c r="D107" s="473">
        <v>240701.4</v>
      </c>
      <c r="E107" s="484" t="s">
        <v>213</v>
      </c>
      <c r="F107" s="473">
        <v>4212.3500000000004</v>
      </c>
      <c r="G107" s="473">
        <v>259.64999999999998</v>
      </c>
      <c r="H107" s="484" t="s">
        <v>213</v>
      </c>
      <c r="I107" s="474">
        <v>1549398.45</v>
      </c>
      <c r="J107" s="940"/>
      <c r="K107" s="940"/>
      <c r="BQ107" s="329"/>
      <c r="BR107" s="329"/>
      <c r="BS107" s="329"/>
      <c r="BT107" s="329"/>
      <c r="BU107" s="329"/>
      <c r="BV107" s="329"/>
      <c r="BW107" s="329"/>
      <c r="BX107" s="329"/>
      <c r="BY107" s="329"/>
      <c r="BZ107" s="329"/>
      <c r="CA107" s="329"/>
      <c r="CB107" s="329"/>
      <c r="CC107" s="329"/>
      <c r="CD107" s="329"/>
      <c r="CE107" s="329"/>
      <c r="CF107" s="329"/>
      <c r="CG107" s="329"/>
      <c r="CH107" s="329"/>
      <c r="CI107" s="329"/>
      <c r="CJ107" s="329"/>
      <c r="CK107" s="329"/>
      <c r="CL107" s="329"/>
      <c r="CM107" s="329"/>
      <c r="CN107" s="329"/>
      <c r="CO107" s="329"/>
      <c r="CP107" s="329"/>
      <c r="CQ107" s="329"/>
      <c r="CR107" s="329"/>
      <c r="CS107" s="329"/>
      <c r="CT107" s="329"/>
      <c r="CU107" s="329"/>
      <c r="CV107" s="329"/>
      <c r="CW107" s="329"/>
      <c r="CX107" s="329"/>
      <c r="CY107" s="329"/>
      <c r="CZ107" s="329"/>
      <c r="DA107" s="329"/>
      <c r="DB107" s="329"/>
      <c r="DC107" s="329"/>
      <c r="DD107" s="329"/>
      <c r="DE107" s="329"/>
      <c r="DF107" s="329"/>
      <c r="DG107" s="329"/>
      <c r="DH107" s="329"/>
      <c r="DI107" s="329"/>
      <c r="DJ107" s="329"/>
      <c r="DK107" s="329"/>
      <c r="DL107" s="329"/>
      <c r="DM107" s="329"/>
      <c r="DN107" s="329"/>
      <c r="DO107" s="329"/>
      <c r="DP107" s="329"/>
      <c r="DQ107" s="329"/>
      <c r="DR107" s="329"/>
      <c r="DS107" s="329"/>
      <c r="DT107" s="329"/>
      <c r="DU107" s="329"/>
      <c r="DV107" s="329"/>
      <c r="DW107" s="329"/>
      <c r="DX107" s="329"/>
      <c r="DY107" s="329"/>
      <c r="DZ107" s="329"/>
      <c r="EA107" s="329"/>
      <c r="EB107" s="329"/>
      <c r="EC107" s="329"/>
      <c r="ED107" s="329"/>
      <c r="EE107" s="329"/>
      <c r="EF107" s="329"/>
      <c r="EG107" s="329"/>
      <c r="EH107" s="329"/>
      <c r="EI107" s="329"/>
      <c r="EJ107" s="329"/>
      <c r="EK107" s="329"/>
      <c r="EL107" s="329"/>
      <c r="EM107" s="329"/>
      <c r="EN107" s="329"/>
      <c r="EO107" s="329"/>
      <c r="EP107" s="329"/>
      <c r="EQ107" s="329"/>
      <c r="ER107" s="329"/>
      <c r="ES107" s="329"/>
      <c r="ET107" s="329"/>
      <c r="EU107" s="329"/>
      <c r="EV107" s="329"/>
      <c r="EW107" s="329"/>
      <c r="EX107" s="329"/>
      <c r="EY107" s="329"/>
      <c r="EZ107" s="329"/>
      <c r="FA107" s="329"/>
      <c r="FB107" s="329"/>
      <c r="FC107" s="329"/>
      <c r="FD107" s="329"/>
      <c r="FE107" s="329"/>
      <c r="FF107" s="329"/>
      <c r="FG107" s="329"/>
      <c r="FH107" s="329"/>
      <c r="FI107" s="329"/>
      <c r="FJ107" s="329"/>
      <c r="FK107" s="329"/>
      <c r="FL107" s="329"/>
      <c r="FM107" s="329"/>
      <c r="FN107" s="329"/>
      <c r="FO107" s="329"/>
      <c r="FP107" s="329"/>
      <c r="FQ107" s="329"/>
      <c r="FR107" s="329"/>
      <c r="FS107" s="329"/>
      <c r="FT107" s="329"/>
      <c r="FU107" s="329"/>
      <c r="FV107" s="329"/>
      <c r="FW107" s="329"/>
      <c r="FX107" s="329"/>
      <c r="FY107" s="329"/>
      <c r="FZ107" s="329"/>
      <c r="GA107" s="329"/>
      <c r="GB107" s="329"/>
      <c r="GC107" s="329"/>
      <c r="GD107" s="329"/>
      <c r="GE107" s="329"/>
      <c r="GF107" s="329"/>
      <c r="GG107" s="329"/>
      <c r="GH107" s="329"/>
      <c r="GI107" s="329"/>
      <c r="GJ107" s="329"/>
      <c r="GK107" s="329"/>
      <c r="GL107" s="329"/>
      <c r="GM107" s="329"/>
      <c r="GN107" s="329"/>
      <c r="GO107" s="329"/>
      <c r="GP107" s="329"/>
      <c r="GQ107" s="329"/>
      <c r="GR107" s="329"/>
      <c r="GS107" s="329"/>
      <c r="GT107" s="329"/>
      <c r="GU107" s="329"/>
      <c r="GV107" s="329"/>
      <c r="GW107" s="329"/>
      <c r="GX107" s="329"/>
      <c r="GY107" s="329"/>
      <c r="GZ107" s="329"/>
      <c r="HA107" s="329"/>
      <c r="HB107" s="329"/>
      <c r="HC107" s="329"/>
      <c r="HD107" s="329"/>
      <c r="HE107" s="329"/>
      <c r="HF107" s="329"/>
      <c r="HG107" s="329"/>
      <c r="HH107" s="329"/>
      <c r="HI107" s="329"/>
      <c r="HJ107" s="329"/>
      <c r="HK107" s="329"/>
      <c r="HL107" s="329"/>
      <c r="HM107" s="329"/>
      <c r="HN107" s="329"/>
      <c r="HO107" s="329"/>
      <c r="HP107" s="329"/>
      <c r="HQ107" s="329"/>
      <c r="HR107" s="329"/>
      <c r="HS107" s="329"/>
      <c r="HT107" s="329"/>
      <c r="HU107" s="329"/>
      <c r="HV107" s="329"/>
      <c r="HW107" s="329"/>
      <c r="HX107" s="329"/>
      <c r="HY107" s="329"/>
      <c r="HZ107" s="329"/>
      <c r="IA107" s="329"/>
      <c r="IB107" s="329"/>
      <c r="IC107" s="329"/>
      <c r="ID107" s="329"/>
      <c r="IE107" s="329"/>
      <c r="IF107" s="329"/>
      <c r="IG107" s="329"/>
      <c r="IH107" s="329"/>
      <c r="II107" s="329"/>
      <c r="IJ107" s="329"/>
      <c r="IK107" s="329"/>
      <c r="IL107" s="329"/>
      <c r="IM107" s="329"/>
      <c r="IN107" s="329"/>
      <c r="IO107" s="329"/>
      <c r="IP107" s="329"/>
      <c r="IQ107" s="329"/>
      <c r="IR107" s="329"/>
      <c r="IS107" s="329"/>
      <c r="IT107" s="329"/>
      <c r="IU107" s="329"/>
      <c r="IV107" s="329"/>
      <c r="IW107" s="329"/>
      <c r="IX107" s="329"/>
      <c r="IY107" s="329"/>
      <c r="IZ107" s="329"/>
      <c r="JA107" s="329"/>
      <c r="JB107" s="329"/>
      <c r="JC107" s="329"/>
      <c r="JD107" s="329"/>
      <c r="JE107" s="329"/>
      <c r="JF107" s="329"/>
      <c r="JG107" s="329"/>
      <c r="JH107" s="329"/>
      <c r="JI107" s="329"/>
      <c r="JJ107" s="329"/>
      <c r="JK107" s="329"/>
      <c r="JL107" s="329"/>
      <c r="JM107" s="329"/>
      <c r="JN107" s="329"/>
      <c r="JO107" s="329"/>
      <c r="JP107" s="329"/>
      <c r="JQ107" s="329"/>
      <c r="JR107" s="329"/>
      <c r="JS107" s="329"/>
      <c r="JT107" s="329"/>
      <c r="JU107" s="329"/>
      <c r="JV107" s="329"/>
      <c r="JW107" s="329"/>
      <c r="JX107" s="329"/>
      <c r="JY107" s="329"/>
      <c r="JZ107" s="329"/>
      <c r="KA107" s="329"/>
      <c r="KB107" s="329"/>
      <c r="KC107" s="329"/>
      <c r="KD107" s="329"/>
      <c r="KE107" s="329"/>
      <c r="KF107" s="329"/>
      <c r="KG107" s="329"/>
      <c r="KH107" s="329"/>
      <c r="KI107" s="329"/>
      <c r="KJ107" s="329"/>
      <c r="KK107" s="329"/>
      <c r="KL107" s="329"/>
      <c r="KM107" s="329"/>
      <c r="KN107" s="329"/>
      <c r="KO107" s="329"/>
      <c r="KP107" s="329"/>
      <c r="KQ107" s="329"/>
      <c r="KR107" s="329"/>
      <c r="KS107" s="329"/>
      <c r="KT107" s="329"/>
      <c r="KU107" s="329"/>
      <c r="KV107" s="329"/>
      <c r="KW107" s="329"/>
      <c r="KX107" s="329"/>
      <c r="KY107" s="329"/>
      <c r="KZ107" s="329"/>
      <c r="LA107" s="329"/>
      <c r="LB107" s="329"/>
      <c r="LC107" s="329"/>
      <c r="LD107" s="329"/>
      <c r="LE107" s="329"/>
      <c r="LF107" s="329"/>
      <c r="LG107" s="329"/>
      <c r="LH107" s="329"/>
      <c r="LI107" s="329"/>
      <c r="LJ107" s="329"/>
      <c r="LK107" s="329"/>
      <c r="LL107" s="329"/>
      <c r="LM107" s="329"/>
      <c r="LN107" s="329"/>
      <c r="LO107" s="329"/>
      <c r="LP107" s="329"/>
      <c r="LQ107" s="329"/>
      <c r="LR107" s="329"/>
      <c r="LS107" s="329"/>
      <c r="LT107" s="329"/>
      <c r="LU107" s="329"/>
      <c r="LV107" s="329"/>
      <c r="LW107" s="329"/>
      <c r="LX107" s="329"/>
      <c r="LY107" s="329"/>
      <c r="LZ107" s="329"/>
      <c r="MA107" s="329"/>
      <c r="MB107" s="329"/>
      <c r="MC107" s="329"/>
      <c r="MD107" s="329"/>
      <c r="ME107" s="329"/>
      <c r="MF107" s="329"/>
      <c r="MG107" s="329"/>
      <c r="MH107" s="329"/>
      <c r="MI107" s="329"/>
      <c r="MJ107" s="329"/>
      <c r="MK107" s="329"/>
      <c r="ML107" s="329"/>
      <c r="MM107" s="329"/>
      <c r="MN107" s="329"/>
      <c r="MO107" s="329"/>
      <c r="MP107" s="329"/>
      <c r="MQ107" s="329"/>
      <c r="MR107" s="329"/>
      <c r="MS107" s="329"/>
      <c r="MT107" s="329"/>
      <c r="MU107" s="329"/>
      <c r="MV107" s="329"/>
      <c r="MW107" s="329"/>
      <c r="MX107" s="329"/>
      <c r="MY107" s="329"/>
      <c r="MZ107" s="329"/>
      <c r="NA107" s="329"/>
      <c r="NB107" s="329"/>
      <c r="NC107" s="329"/>
      <c r="ND107" s="329"/>
      <c r="NE107" s="329"/>
      <c r="NF107" s="329"/>
      <c r="NG107" s="329"/>
      <c r="NH107" s="329"/>
      <c r="NI107" s="329"/>
      <c r="NJ107" s="329"/>
      <c r="NK107" s="329"/>
      <c r="NL107" s="329"/>
      <c r="NM107" s="329"/>
      <c r="NN107" s="329"/>
      <c r="NO107" s="329"/>
      <c r="NP107" s="329"/>
      <c r="NQ107" s="329"/>
      <c r="NR107" s="329"/>
      <c r="NS107" s="329"/>
      <c r="NT107" s="329"/>
      <c r="NU107" s="329"/>
      <c r="NV107" s="329"/>
      <c r="NW107" s="329"/>
      <c r="NX107" s="329"/>
      <c r="NY107" s="329"/>
      <c r="NZ107" s="329"/>
      <c r="OA107" s="329"/>
      <c r="OB107" s="329"/>
      <c r="OC107" s="329"/>
      <c r="OD107" s="329"/>
      <c r="OE107" s="329"/>
      <c r="OF107" s="329"/>
      <c r="OG107" s="329"/>
      <c r="OH107" s="329"/>
      <c r="OI107" s="329"/>
      <c r="OJ107" s="329"/>
      <c r="OK107" s="329"/>
      <c r="OL107" s="329"/>
    </row>
    <row r="108" spans="1:402" s="328" customFormat="1" ht="17.25" hidden="1" customHeight="1">
      <c r="A108" s="322"/>
      <c r="B108" s="303">
        <v>2014</v>
      </c>
      <c r="C108" s="473">
        <v>1307471.5999999999</v>
      </c>
      <c r="D108" s="473">
        <v>241376.94</v>
      </c>
      <c r="E108" s="484" t="s">
        <v>213</v>
      </c>
      <c r="F108" s="473">
        <v>3529.51</v>
      </c>
      <c r="G108" s="473">
        <v>261.20999999999998</v>
      </c>
      <c r="H108" s="484" t="s">
        <v>213</v>
      </c>
      <c r="I108" s="474">
        <v>1552639.26</v>
      </c>
      <c r="J108" s="940"/>
      <c r="K108" s="940"/>
      <c r="BQ108" s="329"/>
      <c r="BR108" s="329"/>
      <c r="BS108" s="329"/>
      <c r="BT108" s="329"/>
      <c r="BU108" s="329"/>
      <c r="BV108" s="329"/>
      <c r="BW108" s="329"/>
      <c r="BX108" s="329"/>
      <c r="BY108" s="329"/>
      <c r="BZ108" s="329"/>
      <c r="CA108" s="329"/>
      <c r="CB108" s="329"/>
      <c r="CC108" s="329"/>
      <c r="CD108" s="329"/>
      <c r="CE108" s="329"/>
      <c r="CF108" s="329"/>
      <c r="CG108" s="329"/>
      <c r="CH108" s="329"/>
      <c r="CI108" s="329"/>
      <c r="CJ108" s="329"/>
      <c r="CK108" s="329"/>
      <c r="CL108" s="329"/>
      <c r="CM108" s="329"/>
      <c r="CN108" s="329"/>
      <c r="CO108" s="329"/>
      <c r="CP108" s="329"/>
      <c r="CQ108" s="329"/>
      <c r="CR108" s="329"/>
      <c r="CS108" s="329"/>
      <c r="CT108" s="329"/>
      <c r="CU108" s="329"/>
      <c r="CV108" s="329"/>
      <c r="CW108" s="329"/>
      <c r="CX108" s="329"/>
      <c r="CY108" s="329"/>
      <c r="CZ108" s="329"/>
      <c r="DA108" s="329"/>
      <c r="DB108" s="329"/>
      <c r="DC108" s="329"/>
      <c r="DD108" s="329"/>
      <c r="DE108" s="329"/>
      <c r="DF108" s="329"/>
      <c r="DG108" s="329"/>
      <c r="DH108" s="329"/>
      <c r="DI108" s="329"/>
      <c r="DJ108" s="329"/>
      <c r="DK108" s="329"/>
      <c r="DL108" s="329"/>
      <c r="DM108" s="329"/>
      <c r="DN108" s="329"/>
      <c r="DO108" s="329"/>
      <c r="DP108" s="329"/>
      <c r="DQ108" s="329"/>
      <c r="DR108" s="329"/>
      <c r="DS108" s="329"/>
      <c r="DT108" s="329"/>
      <c r="DU108" s="329"/>
      <c r="DV108" s="329"/>
      <c r="DW108" s="329"/>
      <c r="DX108" s="329"/>
      <c r="DY108" s="329"/>
      <c r="DZ108" s="329"/>
      <c r="EA108" s="329"/>
      <c r="EB108" s="329"/>
      <c r="EC108" s="329"/>
      <c r="ED108" s="329"/>
      <c r="EE108" s="329"/>
      <c r="EF108" s="329"/>
      <c r="EG108" s="329"/>
      <c r="EH108" s="329"/>
      <c r="EI108" s="329"/>
      <c r="EJ108" s="329"/>
      <c r="EK108" s="329"/>
      <c r="EL108" s="329"/>
      <c r="EM108" s="329"/>
      <c r="EN108" s="329"/>
      <c r="EO108" s="329"/>
      <c r="EP108" s="329"/>
      <c r="EQ108" s="329"/>
      <c r="ER108" s="329"/>
      <c r="ES108" s="329"/>
      <c r="ET108" s="329"/>
      <c r="EU108" s="329"/>
      <c r="EV108" s="329"/>
      <c r="EW108" s="329"/>
      <c r="EX108" s="329"/>
      <c r="EY108" s="329"/>
      <c r="EZ108" s="329"/>
      <c r="FA108" s="329"/>
      <c r="FB108" s="329"/>
      <c r="FC108" s="329"/>
      <c r="FD108" s="329"/>
      <c r="FE108" s="329"/>
      <c r="FF108" s="329"/>
      <c r="FG108" s="329"/>
      <c r="FH108" s="329"/>
      <c r="FI108" s="329"/>
      <c r="FJ108" s="329"/>
      <c r="FK108" s="329"/>
      <c r="FL108" s="329"/>
      <c r="FM108" s="329"/>
      <c r="FN108" s="329"/>
      <c r="FO108" s="329"/>
      <c r="FP108" s="329"/>
      <c r="FQ108" s="329"/>
      <c r="FR108" s="329"/>
      <c r="FS108" s="329"/>
      <c r="FT108" s="329"/>
      <c r="FU108" s="329"/>
      <c r="FV108" s="329"/>
      <c r="FW108" s="329"/>
      <c r="FX108" s="329"/>
      <c r="FY108" s="329"/>
      <c r="FZ108" s="329"/>
      <c r="GA108" s="329"/>
      <c r="GB108" s="329"/>
      <c r="GC108" s="329"/>
      <c r="GD108" s="329"/>
      <c r="GE108" s="329"/>
      <c r="GF108" s="329"/>
      <c r="GG108" s="329"/>
      <c r="GH108" s="329"/>
      <c r="GI108" s="329"/>
      <c r="GJ108" s="329"/>
      <c r="GK108" s="329"/>
      <c r="GL108" s="329"/>
      <c r="GM108" s="329"/>
      <c r="GN108" s="329"/>
      <c r="GO108" s="329"/>
      <c r="GP108" s="329"/>
      <c r="GQ108" s="329"/>
      <c r="GR108" s="329"/>
      <c r="GS108" s="329"/>
      <c r="GT108" s="329"/>
      <c r="GU108" s="329"/>
      <c r="GV108" s="329"/>
      <c r="GW108" s="329"/>
      <c r="GX108" s="329"/>
      <c r="GY108" s="329"/>
      <c r="GZ108" s="329"/>
      <c r="HA108" s="329"/>
      <c r="HB108" s="329"/>
      <c r="HC108" s="329"/>
      <c r="HD108" s="329"/>
      <c r="HE108" s="329"/>
      <c r="HF108" s="329"/>
      <c r="HG108" s="329"/>
      <c r="HH108" s="329"/>
      <c r="HI108" s="329"/>
      <c r="HJ108" s="329"/>
      <c r="HK108" s="329"/>
      <c r="HL108" s="329"/>
      <c r="HM108" s="329"/>
      <c r="HN108" s="329"/>
      <c r="HO108" s="329"/>
      <c r="HP108" s="329"/>
      <c r="HQ108" s="329"/>
      <c r="HR108" s="329"/>
      <c r="HS108" s="329"/>
      <c r="HT108" s="329"/>
      <c r="HU108" s="329"/>
      <c r="HV108" s="329"/>
      <c r="HW108" s="329"/>
      <c r="HX108" s="329"/>
      <c r="HY108" s="329"/>
      <c r="HZ108" s="329"/>
      <c r="IA108" s="329"/>
      <c r="IB108" s="329"/>
      <c r="IC108" s="329"/>
      <c r="ID108" s="329"/>
      <c r="IE108" s="329"/>
      <c r="IF108" s="329"/>
      <c r="IG108" s="329"/>
      <c r="IH108" s="329"/>
      <c r="II108" s="329"/>
      <c r="IJ108" s="329"/>
      <c r="IK108" s="329"/>
      <c r="IL108" s="329"/>
      <c r="IM108" s="329"/>
      <c r="IN108" s="329"/>
      <c r="IO108" s="329"/>
      <c r="IP108" s="329"/>
      <c r="IQ108" s="329"/>
      <c r="IR108" s="329"/>
      <c r="IS108" s="329"/>
      <c r="IT108" s="329"/>
      <c r="IU108" s="329"/>
      <c r="IV108" s="329"/>
      <c r="IW108" s="329"/>
      <c r="IX108" s="329"/>
      <c r="IY108" s="329"/>
      <c r="IZ108" s="329"/>
      <c r="JA108" s="329"/>
      <c r="JB108" s="329"/>
      <c r="JC108" s="329"/>
      <c r="JD108" s="329"/>
      <c r="JE108" s="329"/>
      <c r="JF108" s="329"/>
      <c r="JG108" s="329"/>
      <c r="JH108" s="329"/>
      <c r="JI108" s="329"/>
      <c r="JJ108" s="329"/>
      <c r="JK108" s="329"/>
      <c r="JL108" s="329"/>
      <c r="JM108" s="329"/>
      <c r="JN108" s="329"/>
      <c r="JO108" s="329"/>
      <c r="JP108" s="329"/>
      <c r="JQ108" s="329"/>
      <c r="JR108" s="329"/>
      <c r="JS108" s="329"/>
      <c r="JT108" s="329"/>
      <c r="JU108" s="329"/>
      <c r="JV108" s="329"/>
      <c r="JW108" s="329"/>
      <c r="JX108" s="329"/>
      <c r="JY108" s="329"/>
      <c r="JZ108" s="329"/>
      <c r="KA108" s="329"/>
      <c r="KB108" s="329"/>
      <c r="KC108" s="329"/>
      <c r="KD108" s="329"/>
      <c r="KE108" s="329"/>
      <c r="KF108" s="329"/>
      <c r="KG108" s="329"/>
      <c r="KH108" s="329"/>
      <c r="KI108" s="329"/>
      <c r="KJ108" s="329"/>
      <c r="KK108" s="329"/>
      <c r="KL108" s="329"/>
      <c r="KM108" s="329"/>
      <c r="KN108" s="329"/>
      <c r="KO108" s="329"/>
      <c r="KP108" s="329"/>
      <c r="KQ108" s="329"/>
      <c r="KR108" s="329"/>
      <c r="KS108" s="329"/>
      <c r="KT108" s="329"/>
      <c r="KU108" s="329"/>
      <c r="KV108" s="329"/>
      <c r="KW108" s="329"/>
      <c r="KX108" s="329"/>
      <c r="KY108" s="329"/>
      <c r="KZ108" s="329"/>
      <c r="LA108" s="329"/>
      <c r="LB108" s="329"/>
      <c r="LC108" s="329"/>
      <c r="LD108" s="329"/>
      <c r="LE108" s="329"/>
      <c r="LF108" s="329"/>
      <c r="LG108" s="329"/>
      <c r="LH108" s="329"/>
      <c r="LI108" s="329"/>
      <c r="LJ108" s="329"/>
      <c r="LK108" s="329"/>
      <c r="LL108" s="329"/>
      <c r="LM108" s="329"/>
      <c r="LN108" s="329"/>
      <c r="LO108" s="329"/>
      <c r="LP108" s="329"/>
      <c r="LQ108" s="329"/>
      <c r="LR108" s="329"/>
      <c r="LS108" s="329"/>
      <c r="LT108" s="329"/>
      <c r="LU108" s="329"/>
      <c r="LV108" s="329"/>
      <c r="LW108" s="329"/>
      <c r="LX108" s="329"/>
      <c r="LY108" s="329"/>
      <c r="LZ108" s="329"/>
      <c r="MA108" s="329"/>
      <c r="MB108" s="329"/>
      <c r="MC108" s="329"/>
      <c r="MD108" s="329"/>
      <c r="ME108" s="329"/>
      <c r="MF108" s="329"/>
      <c r="MG108" s="329"/>
      <c r="MH108" s="329"/>
      <c r="MI108" s="329"/>
      <c r="MJ108" s="329"/>
      <c r="MK108" s="329"/>
      <c r="ML108" s="329"/>
      <c r="MM108" s="329"/>
      <c r="MN108" s="329"/>
      <c r="MO108" s="329"/>
      <c r="MP108" s="329"/>
      <c r="MQ108" s="329"/>
      <c r="MR108" s="329"/>
      <c r="MS108" s="329"/>
      <c r="MT108" s="329"/>
      <c r="MU108" s="329"/>
      <c r="MV108" s="329"/>
      <c r="MW108" s="329"/>
      <c r="MX108" s="329"/>
      <c r="MY108" s="329"/>
      <c r="MZ108" s="329"/>
      <c r="NA108" s="329"/>
      <c r="NB108" s="329"/>
      <c r="NC108" s="329"/>
      <c r="ND108" s="329"/>
      <c r="NE108" s="329"/>
      <c r="NF108" s="329"/>
      <c r="NG108" s="329"/>
      <c r="NH108" s="329"/>
      <c r="NI108" s="329"/>
      <c r="NJ108" s="329"/>
      <c r="NK108" s="329"/>
      <c r="NL108" s="329"/>
      <c r="NM108" s="329"/>
      <c r="NN108" s="329"/>
      <c r="NO108" s="329"/>
      <c r="NP108" s="329"/>
      <c r="NQ108" s="329"/>
      <c r="NR108" s="329"/>
      <c r="NS108" s="329"/>
      <c r="NT108" s="329"/>
      <c r="NU108" s="329"/>
      <c r="NV108" s="329"/>
      <c r="NW108" s="329"/>
      <c r="NX108" s="329"/>
      <c r="NY108" s="329"/>
      <c r="NZ108" s="329"/>
      <c r="OA108" s="329"/>
      <c r="OB108" s="329"/>
      <c r="OC108" s="329"/>
      <c r="OD108" s="329"/>
      <c r="OE108" s="329"/>
      <c r="OF108" s="329"/>
      <c r="OG108" s="329"/>
      <c r="OH108" s="329"/>
      <c r="OI108" s="329"/>
      <c r="OJ108" s="329"/>
      <c r="OK108" s="329"/>
      <c r="OL108" s="329"/>
    </row>
    <row r="109" spans="1:402" s="328" customFormat="1" ht="17.25" hidden="1" customHeight="1">
      <c r="A109" s="325"/>
      <c r="B109" s="303">
        <v>2014</v>
      </c>
      <c r="C109" s="473"/>
      <c r="D109" s="473"/>
      <c r="E109" s="488"/>
      <c r="F109" s="473"/>
      <c r="G109" s="473"/>
      <c r="H109" s="488"/>
      <c r="I109" s="474"/>
      <c r="J109" s="940"/>
      <c r="K109" s="940"/>
      <c r="BQ109" s="329"/>
      <c r="BR109" s="329"/>
      <c r="BS109" s="329"/>
      <c r="BT109" s="329"/>
      <c r="BU109" s="329"/>
      <c r="BV109" s="329"/>
      <c r="BW109" s="329"/>
      <c r="BX109" s="329"/>
      <c r="BY109" s="329"/>
      <c r="BZ109" s="329"/>
      <c r="CA109" s="329"/>
      <c r="CB109" s="329"/>
      <c r="CC109" s="329"/>
      <c r="CD109" s="329"/>
      <c r="CE109" s="329"/>
      <c r="CF109" s="329"/>
      <c r="CG109" s="329"/>
      <c r="CH109" s="329"/>
      <c r="CI109" s="329"/>
      <c r="CJ109" s="329"/>
      <c r="CK109" s="329"/>
      <c r="CL109" s="329"/>
      <c r="CM109" s="329"/>
      <c r="CN109" s="329"/>
      <c r="CO109" s="329"/>
      <c r="CP109" s="329"/>
      <c r="CQ109" s="329"/>
      <c r="CR109" s="329"/>
      <c r="CS109" s="329"/>
      <c r="CT109" s="329"/>
      <c r="CU109" s="329"/>
      <c r="CV109" s="329"/>
      <c r="CW109" s="329"/>
      <c r="CX109" s="329"/>
      <c r="CY109" s="329"/>
      <c r="CZ109" s="329"/>
      <c r="DA109" s="329"/>
      <c r="DB109" s="329"/>
      <c r="DC109" s="329"/>
      <c r="DD109" s="329"/>
      <c r="DE109" s="329"/>
      <c r="DF109" s="329"/>
      <c r="DG109" s="329"/>
      <c r="DH109" s="329"/>
      <c r="DI109" s="329"/>
      <c r="DJ109" s="329"/>
      <c r="DK109" s="329"/>
      <c r="DL109" s="329"/>
      <c r="DM109" s="329"/>
      <c r="DN109" s="329"/>
      <c r="DO109" s="329"/>
      <c r="DP109" s="329"/>
      <c r="DQ109" s="329"/>
      <c r="DR109" s="329"/>
      <c r="DS109" s="329"/>
      <c r="DT109" s="329"/>
      <c r="DU109" s="329"/>
      <c r="DV109" s="329"/>
      <c r="DW109" s="329"/>
      <c r="DX109" s="329"/>
      <c r="DY109" s="329"/>
      <c r="DZ109" s="329"/>
      <c r="EA109" s="329"/>
      <c r="EB109" s="329"/>
      <c r="EC109" s="329"/>
      <c r="ED109" s="329"/>
      <c r="EE109" s="329"/>
      <c r="EF109" s="329"/>
      <c r="EG109" s="329"/>
      <c r="EH109" s="329"/>
      <c r="EI109" s="329"/>
      <c r="EJ109" s="329"/>
      <c r="EK109" s="329"/>
      <c r="EL109" s="329"/>
      <c r="EM109" s="329"/>
      <c r="EN109" s="329"/>
      <c r="EO109" s="329"/>
      <c r="EP109" s="329"/>
      <c r="EQ109" s="329"/>
      <c r="ER109" s="329"/>
      <c r="ES109" s="329"/>
      <c r="ET109" s="329"/>
      <c r="EU109" s="329"/>
      <c r="EV109" s="329"/>
      <c r="EW109" s="329"/>
      <c r="EX109" s="329"/>
      <c r="EY109" s="329"/>
      <c r="EZ109" s="329"/>
      <c r="FA109" s="329"/>
      <c r="FB109" s="329"/>
      <c r="FC109" s="329"/>
      <c r="FD109" s="329"/>
      <c r="FE109" s="329"/>
      <c r="FF109" s="329"/>
      <c r="FG109" s="329"/>
      <c r="FH109" s="329"/>
      <c r="FI109" s="329"/>
      <c r="FJ109" s="329"/>
      <c r="FK109" s="329"/>
      <c r="FL109" s="329"/>
      <c r="FM109" s="329"/>
      <c r="FN109" s="329"/>
      <c r="FO109" s="329"/>
      <c r="FP109" s="329"/>
      <c r="FQ109" s="329"/>
      <c r="FR109" s="329"/>
      <c r="FS109" s="329"/>
      <c r="FT109" s="329"/>
      <c r="FU109" s="329"/>
      <c r="FV109" s="329"/>
      <c r="FW109" s="329"/>
      <c r="FX109" s="329"/>
      <c r="FY109" s="329"/>
      <c r="FZ109" s="329"/>
      <c r="GA109" s="329"/>
      <c r="GB109" s="329"/>
      <c r="GC109" s="329"/>
      <c r="GD109" s="329"/>
      <c r="GE109" s="329"/>
      <c r="GF109" s="329"/>
      <c r="GG109" s="329"/>
      <c r="GH109" s="329"/>
      <c r="GI109" s="329"/>
      <c r="GJ109" s="329"/>
      <c r="GK109" s="329"/>
      <c r="GL109" s="329"/>
      <c r="GM109" s="329"/>
      <c r="GN109" s="329"/>
      <c r="GO109" s="329"/>
      <c r="GP109" s="329"/>
      <c r="GQ109" s="329"/>
      <c r="GR109" s="329"/>
      <c r="GS109" s="329"/>
      <c r="GT109" s="329"/>
      <c r="GU109" s="329"/>
      <c r="GV109" s="329"/>
      <c r="GW109" s="329"/>
      <c r="GX109" s="329"/>
      <c r="GY109" s="329"/>
      <c r="GZ109" s="329"/>
      <c r="HA109" s="329"/>
      <c r="HB109" s="329"/>
      <c r="HC109" s="329"/>
      <c r="HD109" s="329"/>
      <c r="HE109" s="329"/>
      <c r="HF109" s="329"/>
      <c r="HG109" s="329"/>
      <c r="HH109" s="329"/>
      <c r="HI109" s="329"/>
      <c r="HJ109" s="329"/>
      <c r="HK109" s="329"/>
      <c r="HL109" s="329"/>
      <c r="HM109" s="329"/>
      <c r="HN109" s="329"/>
      <c r="HO109" s="329"/>
      <c r="HP109" s="329"/>
      <c r="HQ109" s="329"/>
      <c r="HR109" s="329"/>
      <c r="HS109" s="329"/>
      <c r="HT109" s="329"/>
      <c r="HU109" s="329"/>
      <c r="HV109" s="329"/>
      <c r="HW109" s="329"/>
      <c r="HX109" s="329"/>
      <c r="HY109" s="329"/>
      <c r="HZ109" s="329"/>
      <c r="IA109" s="329"/>
      <c r="IB109" s="329"/>
      <c r="IC109" s="329"/>
      <c r="ID109" s="329"/>
      <c r="IE109" s="329"/>
      <c r="IF109" s="329"/>
      <c r="IG109" s="329"/>
      <c r="IH109" s="329"/>
      <c r="II109" s="329"/>
      <c r="IJ109" s="329"/>
      <c r="IK109" s="329"/>
      <c r="IL109" s="329"/>
      <c r="IM109" s="329"/>
      <c r="IN109" s="329"/>
      <c r="IO109" s="329"/>
      <c r="IP109" s="329"/>
      <c r="IQ109" s="329"/>
      <c r="IR109" s="329"/>
      <c r="IS109" s="329"/>
      <c r="IT109" s="329"/>
      <c r="IU109" s="329"/>
      <c r="IV109" s="329"/>
      <c r="IW109" s="329"/>
      <c r="IX109" s="329"/>
      <c r="IY109" s="329"/>
      <c r="IZ109" s="329"/>
      <c r="JA109" s="329"/>
      <c r="JB109" s="329"/>
      <c r="JC109" s="329"/>
      <c r="JD109" s="329"/>
      <c r="JE109" s="329"/>
      <c r="JF109" s="329"/>
      <c r="JG109" s="329"/>
      <c r="JH109" s="329"/>
      <c r="JI109" s="329"/>
      <c r="JJ109" s="329"/>
      <c r="JK109" s="329"/>
      <c r="JL109" s="329"/>
      <c r="JM109" s="329"/>
      <c r="JN109" s="329"/>
      <c r="JO109" s="329"/>
      <c r="JP109" s="329"/>
      <c r="JQ109" s="329"/>
      <c r="JR109" s="329"/>
      <c r="JS109" s="329"/>
      <c r="JT109" s="329"/>
      <c r="JU109" s="329"/>
      <c r="JV109" s="329"/>
      <c r="JW109" s="329"/>
      <c r="JX109" s="329"/>
      <c r="JY109" s="329"/>
      <c r="JZ109" s="329"/>
      <c r="KA109" s="329"/>
      <c r="KB109" s="329"/>
      <c r="KC109" s="329"/>
      <c r="KD109" s="329"/>
      <c r="KE109" s="329"/>
      <c r="KF109" s="329"/>
      <c r="KG109" s="329"/>
      <c r="KH109" s="329"/>
      <c r="KI109" s="329"/>
      <c r="KJ109" s="329"/>
      <c r="KK109" s="329"/>
      <c r="KL109" s="329"/>
      <c r="KM109" s="329"/>
      <c r="KN109" s="329"/>
      <c r="KO109" s="329"/>
      <c r="KP109" s="329"/>
      <c r="KQ109" s="329"/>
      <c r="KR109" s="329"/>
      <c r="KS109" s="329"/>
      <c r="KT109" s="329"/>
      <c r="KU109" s="329"/>
      <c r="KV109" s="329"/>
      <c r="KW109" s="329"/>
      <c r="KX109" s="329"/>
      <c r="KY109" s="329"/>
      <c r="KZ109" s="329"/>
      <c r="LA109" s="329"/>
      <c r="LB109" s="329"/>
      <c r="LC109" s="329"/>
      <c r="LD109" s="329"/>
      <c r="LE109" s="329"/>
      <c r="LF109" s="329"/>
      <c r="LG109" s="329"/>
      <c r="LH109" s="329"/>
      <c r="LI109" s="329"/>
      <c r="LJ109" s="329"/>
      <c r="LK109" s="329"/>
      <c r="LL109" s="329"/>
      <c r="LM109" s="329"/>
      <c r="LN109" s="329"/>
      <c r="LO109" s="329"/>
      <c r="LP109" s="329"/>
      <c r="LQ109" s="329"/>
      <c r="LR109" s="329"/>
      <c r="LS109" s="329"/>
      <c r="LT109" s="329"/>
      <c r="LU109" s="329"/>
      <c r="LV109" s="329"/>
      <c r="LW109" s="329"/>
      <c r="LX109" s="329"/>
      <c r="LY109" s="329"/>
      <c r="LZ109" s="329"/>
      <c r="MA109" s="329"/>
      <c r="MB109" s="329"/>
      <c r="MC109" s="329"/>
      <c r="MD109" s="329"/>
      <c r="ME109" s="329"/>
      <c r="MF109" s="329"/>
      <c r="MG109" s="329"/>
      <c r="MH109" s="329"/>
      <c r="MI109" s="329"/>
      <c r="MJ109" s="329"/>
      <c r="MK109" s="329"/>
      <c r="ML109" s="329"/>
      <c r="MM109" s="329"/>
      <c r="MN109" s="329"/>
      <c r="MO109" s="329"/>
      <c r="MP109" s="329"/>
      <c r="MQ109" s="329"/>
      <c r="MR109" s="329"/>
      <c r="MS109" s="329"/>
      <c r="MT109" s="329"/>
      <c r="MU109" s="329"/>
      <c r="MV109" s="329"/>
      <c r="MW109" s="329"/>
      <c r="MX109" s="329"/>
      <c r="MY109" s="329"/>
      <c r="MZ109" s="329"/>
      <c r="NA109" s="329"/>
      <c r="NB109" s="329"/>
      <c r="NC109" s="329"/>
      <c r="ND109" s="329"/>
      <c r="NE109" s="329"/>
      <c r="NF109" s="329"/>
      <c r="NG109" s="329"/>
      <c r="NH109" s="329"/>
      <c r="NI109" s="329"/>
      <c r="NJ109" s="329"/>
      <c r="NK109" s="329"/>
      <c r="NL109" s="329"/>
      <c r="NM109" s="329"/>
      <c r="NN109" s="329"/>
      <c r="NO109" s="329"/>
      <c r="NP109" s="329"/>
      <c r="NQ109" s="329"/>
      <c r="NR109" s="329"/>
      <c r="NS109" s="329"/>
      <c r="NT109" s="329"/>
      <c r="NU109" s="329"/>
      <c r="NV109" s="329"/>
      <c r="NW109" s="329"/>
      <c r="NX109" s="329"/>
      <c r="NY109" s="329"/>
      <c r="NZ109" s="329"/>
      <c r="OA109" s="329"/>
      <c r="OB109" s="329"/>
      <c r="OC109" s="329"/>
      <c r="OD109" s="329"/>
      <c r="OE109" s="329"/>
      <c r="OF109" s="329"/>
      <c r="OG109" s="329"/>
      <c r="OH109" s="329"/>
      <c r="OI109" s="329"/>
      <c r="OJ109" s="329"/>
      <c r="OK109" s="329"/>
      <c r="OL109" s="329"/>
    </row>
    <row r="110" spans="1:402" s="328" customFormat="1" ht="17.25" hidden="1" customHeight="1">
      <c r="B110" s="330">
        <v>2015</v>
      </c>
      <c r="C110" s="489">
        <v>1271672.3</v>
      </c>
      <c r="D110" s="489">
        <v>240613.85</v>
      </c>
      <c r="E110" s="490" t="s">
        <v>213</v>
      </c>
      <c r="F110" s="489">
        <v>3510.65</v>
      </c>
      <c r="G110" s="489">
        <v>259</v>
      </c>
      <c r="H110" s="489" t="s">
        <v>213</v>
      </c>
      <c r="I110" s="491">
        <v>1516055.8</v>
      </c>
      <c r="J110" s="940"/>
      <c r="K110" s="940"/>
      <c r="BQ110" s="329"/>
      <c r="BR110" s="329"/>
      <c r="BS110" s="329"/>
      <c r="BT110" s="329"/>
      <c r="BU110" s="329"/>
      <c r="BV110" s="329"/>
      <c r="BW110" s="329"/>
      <c r="BX110" s="329"/>
      <c r="BY110" s="329"/>
      <c r="BZ110" s="329"/>
      <c r="CA110" s="329"/>
      <c r="CB110" s="329"/>
      <c r="CC110" s="329"/>
      <c r="CD110" s="329"/>
      <c r="CE110" s="329"/>
      <c r="CF110" s="329"/>
      <c r="CG110" s="329"/>
      <c r="CH110" s="329"/>
      <c r="CI110" s="329"/>
      <c r="CJ110" s="329"/>
      <c r="CK110" s="329"/>
      <c r="CL110" s="329"/>
      <c r="CM110" s="329"/>
      <c r="CN110" s="329"/>
      <c r="CO110" s="329"/>
      <c r="CP110" s="329"/>
      <c r="CQ110" s="329"/>
      <c r="CR110" s="329"/>
      <c r="CS110" s="329"/>
      <c r="CT110" s="329"/>
      <c r="CU110" s="329"/>
      <c r="CV110" s="329"/>
      <c r="CW110" s="329"/>
      <c r="CX110" s="329"/>
      <c r="CY110" s="329"/>
      <c r="CZ110" s="329"/>
      <c r="DA110" s="329"/>
      <c r="DB110" s="329"/>
      <c r="DC110" s="329"/>
      <c r="DD110" s="329"/>
      <c r="DE110" s="329"/>
      <c r="DF110" s="329"/>
      <c r="DG110" s="329"/>
      <c r="DH110" s="329"/>
      <c r="DI110" s="329"/>
      <c r="DJ110" s="329"/>
      <c r="DK110" s="329"/>
      <c r="DL110" s="329"/>
      <c r="DM110" s="329"/>
      <c r="DN110" s="329"/>
      <c r="DO110" s="329"/>
      <c r="DP110" s="329"/>
      <c r="DQ110" s="329"/>
      <c r="DR110" s="329"/>
      <c r="DS110" s="329"/>
      <c r="DT110" s="329"/>
      <c r="DU110" s="329"/>
      <c r="DV110" s="329"/>
      <c r="DW110" s="329"/>
      <c r="DX110" s="329"/>
      <c r="DY110" s="329"/>
      <c r="DZ110" s="329"/>
      <c r="EA110" s="329"/>
      <c r="EB110" s="329"/>
      <c r="EC110" s="329"/>
      <c r="ED110" s="329"/>
      <c r="EE110" s="329"/>
      <c r="EF110" s="329"/>
      <c r="EG110" s="329"/>
      <c r="EH110" s="329"/>
      <c r="EI110" s="329"/>
      <c r="EJ110" s="329"/>
      <c r="EK110" s="329"/>
      <c r="EL110" s="329"/>
      <c r="EM110" s="329"/>
      <c r="EN110" s="329"/>
      <c r="EO110" s="329"/>
      <c r="EP110" s="329"/>
      <c r="EQ110" s="329"/>
      <c r="ER110" s="329"/>
      <c r="ES110" s="329"/>
      <c r="ET110" s="329"/>
      <c r="EU110" s="329"/>
      <c r="EV110" s="329"/>
      <c r="EW110" s="329"/>
      <c r="EX110" s="329"/>
      <c r="EY110" s="329"/>
      <c r="EZ110" s="329"/>
      <c r="FA110" s="329"/>
      <c r="FB110" s="329"/>
      <c r="FC110" s="329"/>
      <c r="FD110" s="329"/>
      <c r="FE110" s="329"/>
      <c r="FF110" s="329"/>
      <c r="FG110" s="329"/>
      <c r="FH110" s="329"/>
      <c r="FI110" s="329"/>
      <c r="FJ110" s="329"/>
      <c r="FK110" s="329"/>
      <c r="FL110" s="329"/>
      <c r="FM110" s="329"/>
      <c r="FN110" s="329"/>
      <c r="FO110" s="329"/>
      <c r="FP110" s="329"/>
      <c r="FQ110" s="329"/>
      <c r="FR110" s="329"/>
      <c r="FS110" s="329"/>
      <c r="FT110" s="329"/>
      <c r="FU110" s="329"/>
      <c r="FV110" s="329"/>
      <c r="FW110" s="329"/>
      <c r="FX110" s="329"/>
      <c r="FY110" s="329"/>
      <c r="FZ110" s="329"/>
      <c r="GA110" s="329"/>
      <c r="GB110" s="329"/>
      <c r="GC110" s="329"/>
      <c r="GD110" s="329"/>
      <c r="GE110" s="329"/>
      <c r="GF110" s="329"/>
      <c r="GG110" s="329"/>
      <c r="GH110" s="329"/>
      <c r="GI110" s="329"/>
      <c r="GJ110" s="329"/>
      <c r="GK110" s="329"/>
      <c r="GL110" s="329"/>
      <c r="GM110" s="329"/>
      <c r="GN110" s="329"/>
      <c r="GO110" s="329"/>
      <c r="GP110" s="329"/>
      <c r="GQ110" s="329"/>
      <c r="GR110" s="329"/>
      <c r="GS110" s="329"/>
      <c r="GT110" s="329"/>
      <c r="GU110" s="329"/>
      <c r="GV110" s="329"/>
      <c r="GW110" s="329"/>
      <c r="GX110" s="329"/>
      <c r="GY110" s="329"/>
      <c r="GZ110" s="329"/>
      <c r="HA110" s="329"/>
      <c r="HB110" s="329"/>
      <c r="HC110" s="329"/>
      <c r="HD110" s="329"/>
      <c r="HE110" s="329"/>
      <c r="HF110" s="329"/>
      <c r="HG110" s="329"/>
      <c r="HH110" s="329"/>
      <c r="HI110" s="329"/>
      <c r="HJ110" s="329"/>
      <c r="HK110" s="329"/>
      <c r="HL110" s="329"/>
      <c r="HM110" s="329"/>
      <c r="HN110" s="329"/>
      <c r="HO110" s="329"/>
      <c r="HP110" s="329"/>
      <c r="HQ110" s="329"/>
      <c r="HR110" s="329"/>
      <c r="HS110" s="329"/>
      <c r="HT110" s="329"/>
      <c r="HU110" s="329"/>
      <c r="HV110" s="329"/>
      <c r="HW110" s="329"/>
      <c r="HX110" s="329"/>
      <c r="HY110" s="329"/>
      <c r="HZ110" s="329"/>
      <c r="IA110" s="329"/>
      <c r="IB110" s="329"/>
      <c r="IC110" s="329"/>
      <c r="ID110" s="329"/>
      <c r="IE110" s="329"/>
      <c r="IF110" s="329"/>
      <c r="IG110" s="329"/>
      <c r="IH110" s="329"/>
      <c r="II110" s="329"/>
      <c r="IJ110" s="329"/>
      <c r="IK110" s="329"/>
      <c r="IL110" s="329"/>
      <c r="IM110" s="329"/>
      <c r="IN110" s="329"/>
      <c r="IO110" s="329"/>
      <c r="IP110" s="329"/>
      <c r="IQ110" s="329"/>
      <c r="IR110" s="329"/>
      <c r="IS110" s="329"/>
      <c r="IT110" s="329"/>
      <c r="IU110" s="329"/>
      <c r="IV110" s="329"/>
      <c r="IW110" s="329"/>
      <c r="IX110" s="329"/>
      <c r="IY110" s="329"/>
      <c r="IZ110" s="329"/>
      <c r="JA110" s="329"/>
      <c r="JB110" s="329"/>
      <c r="JC110" s="329"/>
      <c r="JD110" s="329"/>
      <c r="JE110" s="329"/>
      <c r="JF110" s="329"/>
      <c r="JG110" s="329"/>
      <c r="JH110" s="329"/>
      <c r="JI110" s="329"/>
      <c r="JJ110" s="329"/>
      <c r="JK110" s="329"/>
      <c r="JL110" s="329"/>
      <c r="JM110" s="329"/>
      <c r="JN110" s="329"/>
      <c r="JO110" s="329"/>
      <c r="JP110" s="329"/>
      <c r="JQ110" s="329"/>
      <c r="JR110" s="329"/>
      <c r="JS110" s="329"/>
      <c r="JT110" s="329"/>
      <c r="JU110" s="329"/>
      <c r="JV110" s="329"/>
      <c r="JW110" s="329"/>
      <c r="JX110" s="329"/>
      <c r="JY110" s="329"/>
      <c r="JZ110" s="329"/>
      <c r="KA110" s="329"/>
      <c r="KB110" s="329"/>
      <c r="KC110" s="329"/>
      <c r="KD110" s="329"/>
      <c r="KE110" s="329"/>
      <c r="KF110" s="329"/>
      <c r="KG110" s="329"/>
      <c r="KH110" s="329"/>
      <c r="KI110" s="329"/>
      <c r="KJ110" s="329"/>
      <c r="KK110" s="329"/>
      <c r="KL110" s="329"/>
      <c r="KM110" s="329"/>
      <c r="KN110" s="329"/>
      <c r="KO110" s="329"/>
      <c r="KP110" s="329"/>
      <c r="KQ110" s="329"/>
      <c r="KR110" s="329"/>
      <c r="KS110" s="329"/>
      <c r="KT110" s="329"/>
      <c r="KU110" s="329"/>
      <c r="KV110" s="329"/>
      <c r="KW110" s="329"/>
      <c r="KX110" s="329"/>
      <c r="KY110" s="329"/>
      <c r="KZ110" s="329"/>
      <c r="LA110" s="329"/>
      <c r="LB110" s="329"/>
      <c r="LC110" s="329"/>
      <c r="LD110" s="329"/>
      <c r="LE110" s="329"/>
      <c r="LF110" s="329"/>
      <c r="LG110" s="329"/>
      <c r="LH110" s="329"/>
      <c r="LI110" s="329"/>
      <c r="LJ110" s="329"/>
      <c r="LK110" s="329"/>
      <c r="LL110" s="329"/>
      <c r="LM110" s="329"/>
      <c r="LN110" s="329"/>
      <c r="LO110" s="329"/>
      <c r="LP110" s="329"/>
      <c r="LQ110" s="329"/>
      <c r="LR110" s="329"/>
      <c r="LS110" s="329"/>
      <c r="LT110" s="329"/>
      <c r="LU110" s="329"/>
      <c r="LV110" s="329"/>
      <c r="LW110" s="329"/>
      <c r="LX110" s="329"/>
      <c r="LY110" s="329"/>
      <c r="LZ110" s="329"/>
      <c r="MA110" s="329"/>
      <c r="MB110" s="329"/>
      <c r="MC110" s="329"/>
      <c r="MD110" s="329"/>
      <c r="ME110" s="329"/>
      <c r="MF110" s="329"/>
      <c r="MG110" s="329"/>
      <c r="MH110" s="329"/>
      <c r="MI110" s="329"/>
      <c r="MJ110" s="329"/>
      <c r="MK110" s="329"/>
      <c r="ML110" s="329"/>
      <c r="MM110" s="329"/>
      <c r="MN110" s="329"/>
      <c r="MO110" s="329"/>
      <c r="MP110" s="329"/>
      <c r="MQ110" s="329"/>
      <c r="MR110" s="329"/>
      <c r="MS110" s="329"/>
      <c r="MT110" s="329"/>
      <c r="MU110" s="329"/>
      <c r="MV110" s="329"/>
      <c r="MW110" s="329"/>
      <c r="MX110" s="329"/>
      <c r="MY110" s="329"/>
      <c r="MZ110" s="329"/>
      <c r="NA110" s="329"/>
      <c r="NB110" s="329"/>
      <c r="NC110" s="329"/>
      <c r="ND110" s="329"/>
      <c r="NE110" s="329"/>
      <c r="NF110" s="329"/>
      <c r="NG110" s="329"/>
      <c r="NH110" s="329"/>
      <c r="NI110" s="329"/>
      <c r="NJ110" s="329"/>
      <c r="NK110" s="329"/>
      <c r="NL110" s="329"/>
      <c r="NM110" s="329"/>
      <c r="NN110" s="329"/>
      <c r="NO110" s="329"/>
      <c r="NP110" s="329"/>
      <c r="NQ110" s="329"/>
      <c r="NR110" s="329"/>
      <c r="NS110" s="329"/>
      <c r="NT110" s="329"/>
      <c r="NU110" s="329"/>
      <c r="NV110" s="329"/>
      <c r="NW110" s="329"/>
      <c r="NX110" s="329"/>
      <c r="NY110" s="329"/>
      <c r="NZ110" s="329"/>
      <c r="OA110" s="329"/>
      <c r="OB110" s="329"/>
      <c r="OC110" s="329"/>
      <c r="OD110" s="329"/>
      <c r="OE110" s="329"/>
      <c r="OF110" s="329"/>
      <c r="OG110" s="329"/>
      <c r="OH110" s="329"/>
      <c r="OI110" s="329"/>
      <c r="OJ110" s="329"/>
      <c r="OK110" s="329"/>
      <c r="OL110" s="329"/>
    </row>
    <row r="111" spans="1:402" s="328" customFormat="1" ht="17.25" hidden="1" customHeight="1">
      <c r="B111" s="303">
        <v>2015</v>
      </c>
      <c r="C111" s="473">
        <v>1282695.25</v>
      </c>
      <c r="D111" s="473">
        <v>241695.65</v>
      </c>
      <c r="E111" s="484" t="s">
        <v>213</v>
      </c>
      <c r="F111" s="473">
        <v>3712</v>
      </c>
      <c r="G111" s="473">
        <v>266.2</v>
      </c>
      <c r="H111" s="484" t="s">
        <v>213</v>
      </c>
      <c r="I111" s="474">
        <v>1528369.1</v>
      </c>
      <c r="J111" s="940"/>
      <c r="K111" s="940"/>
      <c r="BQ111" s="329"/>
      <c r="BR111" s="329"/>
      <c r="BS111" s="329"/>
      <c r="BT111" s="329"/>
      <c r="BU111" s="329"/>
      <c r="BV111" s="329"/>
      <c r="BW111" s="329"/>
      <c r="BX111" s="329"/>
      <c r="BY111" s="329"/>
      <c r="BZ111" s="329"/>
      <c r="CA111" s="329"/>
      <c r="CB111" s="329"/>
      <c r="CC111" s="329"/>
      <c r="CD111" s="329"/>
      <c r="CE111" s="329"/>
      <c r="CF111" s="329"/>
      <c r="CG111" s="329"/>
      <c r="CH111" s="329"/>
      <c r="CI111" s="329"/>
      <c r="CJ111" s="329"/>
      <c r="CK111" s="329"/>
      <c r="CL111" s="329"/>
      <c r="CM111" s="329"/>
      <c r="CN111" s="329"/>
      <c r="CO111" s="329"/>
      <c r="CP111" s="329"/>
      <c r="CQ111" s="329"/>
      <c r="CR111" s="329"/>
      <c r="CS111" s="329"/>
      <c r="CT111" s="329"/>
      <c r="CU111" s="329"/>
      <c r="CV111" s="329"/>
      <c r="CW111" s="329"/>
      <c r="CX111" s="329"/>
      <c r="CY111" s="329"/>
      <c r="CZ111" s="329"/>
      <c r="DA111" s="329"/>
      <c r="DB111" s="329"/>
      <c r="DC111" s="329"/>
      <c r="DD111" s="329"/>
      <c r="DE111" s="329"/>
      <c r="DF111" s="329"/>
      <c r="DG111" s="329"/>
      <c r="DH111" s="329"/>
      <c r="DI111" s="329"/>
      <c r="DJ111" s="329"/>
      <c r="DK111" s="329"/>
      <c r="DL111" s="329"/>
      <c r="DM111" s="329"/>
      <c r="DN111" s="329"/>
      <c r="DO111" s="329"/>
      <c r="DP111" s="329"/>
      <c r="DQ111" s="329"/>
      <c r="DR111" s="329"/>
      <c r="DS111" s="329"/>
      <c r="DT111" s="329"/>
      <c r="DU111" s="329"/>
      <c r="DV111" s="329"/>
      <c r="DW111" s="329"/>
      <c r="DX111" s="329"/>
      <c r="DY111" s="329"/>
      <c r="DZ111" s="329"/>
      <c r="EA111" s="329"/>
      <c r="EB111" s="329"/>
      <c r="EC111" s="329"/>
      <c r="ED111" s="329"/>
      <c r="EE111" s="329"/>
      <c r="EF111" s="329"/>
      <c r="EG111" s="329"/>
      <c r="EH111" s="329"/>
      <c r="EI111" s="329"/>
      <c r="EJ111" s="329"/>
      <c r="EK111" s="329"/>
      <c r="EL111" s="329"/>
      <c r="EM111" s="329"/>
      <c r="EN111" s="329"/>
      <c r="EO111" s="329"/>
      <c r="EP111" s="329"/>
      <c r="EQ111" s="329"/>
      <c r="ER111" s="329"/>
      <c r="ES111" s="329"/>
      <c r="ET111" s="329"/>
      <c r="EU111" s="329"/>
      <c r="EV111" s="329"/>
      <c r="EW111" s="329"/>
      <c r="EX111" s="329"/>
      <c r="EY111" s="329"/>
      <c r="EZ111" s="329"/>
      <c r="FA111" s="329"/>
      <c r="FB111" s="329"/>
      <c r="FC111" s="329"/>
      <c r="FD111" s="329"/>
      <c r="FE111" s="329"/>
      <c r="FF111" s="329"/>
      <c r="FG111" s="329"/>
      <c r="FH111" s="329"/>
      <c r="FI111" s="329"/>
      <c r="FJ111" s="329"/>
      <c r="FK111" s="329"/>
      <c r="FL111" s="329"/>
      <c r="FM111" s="329"/>
      <c r="FN111" s="329"/>
      <c r="FO111" s="329"/>
      <c r="FP111" s="329"/>
      <c r="FQ111" s="329"/>
      <c r="FR111" s="329"/>
      <c r="FS111" s="329"/>
      <c r="FT111" s="329"/>
      <c r="FU111" s="329"/>
      <c r="FV111" s="329"/>
      <c r="FW111" s="329"/>
      <c r="FX111" s="329"/>
      <c r="FY111" s="329"/>
      <c r="FZ111" s="329"/>
      <c r="GA111" s="329"/>
      <c r="GB111" s="329"/>
      <c r="GC111" s="329"/>
      <c r="GD111" s="329"/>
      <c r="GE111" s="329"/>
      <c r="GF111" s="329"/>
      <c r="GG111" s="329"/>
      <c r="GH111" s="329"/>
      <c r="GI111" s="329"/>
      <c r="GJ111" s="329"/>
      <c r="GK111" s="329"/>
      <c r="GL111" s="329"/>
      <c r="GM111" s="329"/>
      <c r="GN111" s="329"/>
      <c r="GO111" s="329"/>
      <c r="GP111" s="329"/>
      <c r="GQ111" s="329"/>
      <c r="GR111" s="329"/>
      <c r="GS111" s="329"/>
      <c r="GT111" s="329"/>
      <c r="GU111" s="329"/>
      <c r="GV111" s="329"/>
      <c r="GW111" s="329"/>
      <c r="GX111" s="329"/>
      <c r="GY111" s="329"/>
      <c r="GZ111" s="329"/>
      <c r="HA111" s="329"/>
      <c r="HB111" s="329"/>
      <c r="HC111" s="329"/>
      <c r="HD111" s="329"/>
      <c r="HE111" s="329"/>
      <c r="HF111" s="329"/>
      <c r="HG111" s="329"/>
      <c r="HH111" s="329"/>
      <c r="HI111" s="329"/>
      <c r="HJ111" s="329"/>
      <c r="HK111" s="329"/>
      <c r="HL111" s="329"/>
      <c r="HM111" s="329"/>
      <c r="HN111" s="329"/>
      <c r="HO111" s="329"/>
      <c r="HP111" s="329"/>
      <c r="HQ111" s="329"/>
      <c r="HR111" s="329"/>
      <c r="HS111" s="329"/>
      <c r="HT111" s="329"/>
      <c r="HU111" s="329"/>
      <c r="HV111" s="329"/>
      <c r="HW111" s="329"/>
      <c r="HX111" s="329"/>
      <c r="HY111" s="329"/>
      <c r="HZ111" s="329"/>
      <c r="IA111" s="329"/>
      <c r="IB111" s="329"/>
      <c r="IC111" s="329"/>
      <c r="ID111" s="329"/>
      <c r="IE111" s="329"/>
      <c r="IF111" s="329"/>
      <c r="IG111" s="329"/>
      <c r="IH111" s="329"/>
      <c r="II111" s="329"/>
      <c r="IJ111" s="329"/>
      <c r="IK111" s="329"/>
      <c r="IL111" s="329"/>
      <c r="IM111" s="329"/>
      <c r="IN111" s="329"/>
      <c r="IO111" s="329"/>
      <c r="IP111" s="329"/>
      <c r="IQ111" s="329"/>
      <c r="IR111" s="329"/>
      <c r="IS111" s="329"/>
      <c r="IT111" s="329"/>
      <c r="IU111" s="329"/>
      <c r="IV111" s="329"/>
      <c r="IW111" s="329"/>
      <c r="IX111" s="329"/>
      <c r="IY111" s="329"/>
      <c r="IZ111" s="329"/>
      <c r="JA111" s="329"/>
      <c r="JB111" s="329"/>
      <c r="JC111" s="329"/>
      <c r="JD111" s="329"/>
      <c r="JE111" s="329"/>
      <c r="JF111" s="329"/>
      <c r="JG111" s="329"/>
      <c r="JH111" s="329"/>
      <c r="JI111" s="329"/>
      <c r="JJ111" s="329"/>
      <c r="JK111" s="329"/>
      <c r="JL111" s="329"/>
      <c r="JM111" s="329"/>
      <c r="JN111" s="329"/>
      <c r="JO111" s="329"/>
      <c r="JP111" s="329"/>
      <c r="JQ111" s="329"/>
      <c r="JR111" s="329"/>
      <c r="JS111" s="329"/>
      <c r="JT111" s="329"/>
      <c r="JU111" s="329"/>
      <c r="JV111" s="329"/>
      <c r="JW111" s="329"/>
      <c r="JX111" s="329"/>
      <c r="JY111" s="329"/>
      <c r="JZ111" s="329"/>
      <c r="KA111" s="329"/>
      <c r="KB111" s="329"/>
      <c r="KC111" s="329"/>
      <c r="KD111" s="329"/>
      <c r="KE111" s="329"/>
      <c r="KF111" s="329"/>
      <c r="KG111" s="329"/>
      <c r="KH111" s="329"/>
      <c r="KI111" s="329"/>
      <c r="KJ111" s="329"/>
      <c r="KK111" s="329"/>
      <c r="KL111" s="329"/>
      <c r="KM111" s="329"/>
      <c r="KN111" s="329"/>
      <c r="KO111" s="329"/>
      <c r="KP111" s="329"/>
      <c r="KQ111" s="329"/>
      <c r="KR111" s="329"/>
      <c r="KS111" s="329"/>
      <c r="KT111" s="329"/>
      <c r="KU111" s="329"/>
      <c r="KV111" s="329"/>
      <c r="KW111" s="329"/>
      <c r="KX111" s="329"/>
      <c r="KY111" s="329"/>
      <c r="KZ111" s="329"/>
      <c r="LA111" s="329"/>
      <c r="LB111" s="329"/>
      <c r="LC111" s="329"/>
      <c r="LD111" s="329"/>
      <c r="LE111" s="329"/>
      <c r="LF111" s="329"/>
      <c r="LG111" s="329"/>
      <c r="LH111" s="329"/>
      <c r="LI111" s="329"/>
      <c r="LJ111" s="329"/>
      <c r="LK111" s="329"/>
      <c r="LL111" s="329"/>
      <c r="LM111" s="329"/>
      <c r="LN111" s="329"/>
      <c r="LO111" s="329"/>
      <c r="LP111" s="329"/>
      <c r="LQ111" s="329"/>
      <c r="LR111" s="329"/>
      <c r="LS111" s="329"/>
      <c r="LT111" s="329"/>
      <c r="LU111" s="329"/>
      <c r="LV111" s="329"/>
      <c r="LW111" s="329"/>
      <c r="LX111" s="329"/>
      <c r="LY111" s="329"/>
      <c r="LZ111" s="329"/>
      <c r="MA111" s="329"/>
      <c r="MB111" s="329"/>
      <c r="MC111" s="329"/>
      <c r="MD111" s="329"/>
      <c r="ME111" s="329"/>
      <c r="MF111" s="329"/>
      <c r="MG111" s="329"/>
      <c r="MH111" s="329"/>
      <c r="MI111" s="329"/>
      <c r="MJ111" s="329"/>
      <c r="MK111" s="329"/>
      <c r="ML111" s="329"/>
      <c r="MM111" s="329"/>
      <c r="MN111" s="329"/>
      <c r="MO111" s="329"/>
      <c r="MP111" s="329"/>
      <c r="MQ111" s="329"/>
      <c r="MR111" s="329"/>
      <c r="MS111" s="329"/>
      <c r="MT111" s="329"/>
      <c r="MU111" s="329"/>
      <c r="MV111" s="329"/>
      <c r="MW111" s="329"/>
      <c r="MX111" s="329"/>
      <c r="MY111" s="329"/>
      <c r="MZ111" s="329"/>
      <c r="NA111" s="329"/>
      <c r="NB111" s="329"/>
      <c r="NC111" s="329"/>
      <c r="ND111" s="329"/>
      <c r="NE111" s="329"/>
      <c r="NF111" s="329"/>
      <c r="NG111" s="329"/>
      <c r="NH111" s="329"/>
      <c r="NI111" s="329"/>
      <c r="NJ111" s="329"/>
      <c r="NK111" s="329"/>
      <c r="NL111" s="329"/>
      <c r="NM111" s="329"/>
      <c r="NN111" s="329"/>
      <c r="NO111" s="329"/>
      <c r="NP111" s="329"/>
      <c r="NQ111" s="329"/>
      <c r="NR111" s="329"/>
      <c r="NS111" s="329"/>
      <c r="NT111" s="329"/>
      <c r="NU111" s="329"/>
      <c r="NV111" s="329"/>
      <c r="NW111" s="329"/>
      <c r="NX111" s="329"/>
      <c r="NY111" s="329"/>
      <c r="NZ111" s="329"/>
      <c r="OA111" s="329"/>
      <c r="OB111" s="329"/>
      <c r="OC111" s="329"/>
      <c r="OD111" s="329"/>
      <c r="OE111" s="329"/>
      <c r="OF111" s="329"/>
      <c r="OG111" s="329"/>
      <c r="OH111" s="329"/>
      <c r="OI111" s="329"/>
      <c r="OJ111" s="329"/>
      <c r="OK111" s="329"/>
      <c r="OL111" s="329"/>
    </row>
    <row r="112" spans="1:402" s="328" customFormat="1" ht="17.25" hidden="1" customHeight="1">
      <c r="B112" s="303">
        <v>2014.5384615384601</v>
      </c>
      <c r="C112" s="473">
        <v>1313087.3899999999</v>
      </c>
      <c r="D112" s="473">
        <v>245854.03999999998</v>
      </c>
      <c r="E112" s="484" t="s">
        <v>213</v>
      </c>
      <c r="F112" s="473">
        <v>4131.8100000000004</v>
      </c>
      <c r="G112" s="473">
        <v>269.95</v>
      </c>
      <c r="H112" s="484" t="s">
        <v>213</v>
      </c>
      <c r="I112" s="474">
        <v>1563343.19</v>
      </c>
      <c r="J112" s="940"/>
      <c r="K112" s="940"/>
      <c r="BQ112" s="329"/>
      <c r="BR112" s="329"/>
      <c r="BS112" s="329"/>
      <c r="BT112" s="329"/>
      <c r="BU112" s="329"/>
      <c r="BV112" s="329"/>
      <c r="BW112" s="329"/>
      <c r="BX112" s="329"/>
      <c r="BY112" s="329"/>
      <c r="BZ112" s="329"/>
      <c r="CA112" s="329"/>
      <c r="CB112" s="329"/>
      <c r="CC112" s="329"/>
      <c r="CD112" s="329"/>
      <c r="CE112" s="329"/>
      <c r="CF112" s="329"/>
      <c r="CG112" s="329"/>
      <c r="CH112" s="329"/>
      <c r="CI112" s="329"/>
      <c r="CJ112" s="329"/>
      <c r="CK112" s="329"/>
      <c r="CL112" s="329"/>
      <c r="CM112" s="329"/>
      <c r="CN112" s="329"/>
      <c r="CO112" s="329"/>
      <c r="CP112" s="329"/>
      <c r="CQ112" s="329"/>
      <c r="CR112" s="329"/>
      <c r="CS112" s="329"/>
      <c r="CT112" s="329"/>
      <c r="CU112" s="329"/>
      <c r="CV112" s="329"/>
      <c r="CW112" s="329"/>
      <c r="CX112" s="329"/>
      <c r="CY112" s="329"/>
      <c r="CZ112" s="329"/>
      <c r="DA112" s="329"/>
      <c r="DB112" s="329"/>
      <c r="DC112" s="329"/>
      <c r="DD112" s="329"/>
      <c r="DE112" s="329"/>
      <c r="DF112" s="329"/>
      <c r="DG112" s="329"/>
      <c r="DH112" s="329"/>
      <c r="DI112" s="329"/>
      <c r="DJ112" s="329"/>
      <c r="DK112" s="329"/>
      <c r="DL112" s="329"/>
      <c r="DM112" s="329"/>
      <c r="DN112" s="329"/>
      <c r="DO112" s="329"/>
      <c r="DP112" s="329"/>
      <c r="DQ112" s="329"/>
      <c r="DR112" s="329"/>
      <c r="DS112" s="329"/>
      <c r="DT112" s="329"/>
      <c r="DU112" s="329"/>
      <c r="DV112" s="329"/>
      <c r="DW112" s="329"/>
      <c r="DX112" s="329"/>
      <c r="DY112" s="329"/>
      <c r="DZ112" s="329"/>
      <c r="EA112" s="329"/>
      <c r="EB112" s="329"/>
      <c r="EC112" s="329"/>
      <c r="ED112" s="329"/>
      <c r="EE112" s="329"/>
      <c r="EF112" s="329"/>
      <c r="EG112" s="329"/>
      <c r="EH112" s="329"/>
      <c r="EI112" s="329"/>
      <c r="EJ112" s="329"/>
      <c r="EK112" s="329"/>
      <c r="EL112" s="329"/>
      <c r="EM112" s="329"/>
      <c r="EN112" s="329"/>
      <c r="EO112" s="329"/>
      <c r="EP112" s="329"/>
      <c r="EQ112" s="329"/>
      <c r="ER112" s="329"/>
      <c r="ES112" s="329"/>
      <c r="ET112" s="329"/>
      <c r="EU112" s="329"/>
      <c r="EV112" s="329"/>
      <c r="EW112" s="329"/>
      <c r="EX112" s="329"/>
      <c r="EY112" s="329"/>
      <c r="EZ112" s="329"/>
      <c r="FA112" s="329"/>
      <c r="FB112" s="329"/>
      <c r="FC112" s="329"/>
      <c r="FD112" s="329"/>
      <c r="FE112" s="329"/>
      <c r="FF112" s="329"/>
      <c r="FG112" s="329"/>
      <c r="FH112" s="329"/>
      <c r="FI112" s="329"/>
      <c r="FJ112" s="329"/>
      <c r="FK112" s="329"/>
      <c r="FL112" s="329"/>
      <c r="FM112" s="329"/>
      <c r="FN112" s="329"/>
      <c r="FO112" s="329"/>
      <c r="FP112" s="329"/>
      <c r="FQ112" s="329"/>
      <c r="FR112" s="329"/>
      <c r="FS112" s="329"/>
      <c r="FT112" s="329"/>
      <c r="FU112" s="329"/>
      <c r="FV112" s="329"/>
      <c r="FW112" s="329"/>
      <c r="FX112" s="329"/>
      <c r="FY112" s="329"/>
      <c r="FZ112" s="329"/>
      <c r="GA112" s="329"/>
      <c r="GB112" s="329"/>
      <c r="GC112" s="329"/>
      <c r="GD112" s="329"/>
      <c r="GE112" s="329"/>
      <c r="GF112" s="329"/>
      <c r="GG112" s="329"/>
      <c r="GH112" s="329"/>
      <c r="GI112" s="329"/>
      <c r="GJ112" s="329"/>
      <c r="GK112" s="329"/>
      <c r="GL112" s="329"/>
      <c r="GM112" s="329"/>
      <c r="GN112" s="329"/>
      <c r="GO112" s="329"/>
      <c r="GP112" s="329"/>
      <c r="GQ112" s="329"/>
      <c r="GR112" s="329"/>
      <c r="GS112" s="329"/>
      <c r="GT112" s="329"/>
      <c r="GU112" s="329"/>
      <c r="GV112" s="329"/>
      <c r="GW112" s="329"/>
      <c r="GX112" s="329"/>
      <c r="GY112" s="329"/>
      <c r="GZ112" s="329"/>
      <c r="HA112" s="329"/>
      <c r="HB112" s="329"/>
      <c r="HC112" s="329"/>
      <c r="HD112" s="329"/>
      <c r="HE112" s="329"/>
      <c r="HF112" s="329"/>
      <c r="HG112" s="329"/>
      <c r="HH112" s="329"/>
      <c r="HI112" s="329"/>
      <c r="HJ112" s="329"/>
      <c r="HK112" s="329"/>
      <c r="HL112" s="329"/>
      <c r="HM112" s="329"/>
      <c r="HN112" s="329"/>
      <c r="HO112" s="329"/>
      <c r="HP112" s="329"/>
      <c r="HQ112" s="329"/>
      <c r="HR112" s="329"/>
      <c r="HS112" s="329"/>
      <c r="HT112" s="329"/>
      <c r="HU112" s="329"/>
      <c r="HV112" s="329"/>
      <c r="HW112" s="329"/>
      <c r="HX112" s="329"/>
      <c r="HY112" s="329"/>
      <c r="HZ112" s="329"/>
      <c r="IA112" s="329"/>
      <c r="IB112" s="329"/>
      <c r="IC112" s="329"/>
      <c r="ID112" s="329"/>
      <c r="IE112" s="329"/>
      <c r="IF112" s="329"/>
      <c r="IG112" s="329"/>
      <c r="IH112" s="329"/>
      <c r="II112" s="329"/>
      <c r="IJ112" s="329"/>
      <c r="IK112" s="329"/>
      <c r="IL112" s="329"/>
      <c r="IM112" s="329"/>
      <c r="IN112" s="329"/>
      <c r="IO112" s="329"/>
      <c r="IP112" s="329"/>
      <c r="IQ112" s="329"/>
      <c r="IR112" s="329"/>
      <c r="IS112" s="329"/>
      <c r="IT112" s="329"/>
      <c r="IU112" s="329"/>
      <c r="IV112" s="329"/>
      <c r="IW112" s="329"/>
      <c r="IX112" s="329"/>
      <c r="IY112" s="329"/>
      <c r="IZ112" s="329"/>
      <c r="JA112" s="329"/>
      <c r="JB112" s="329"/>
      <c r="JC112" s="329"/>
      <c r="JD112" s="329"/>
      <c r="JE112" s="329"/>
      <c r="JF112" s="329"/>
      <c r="JG112" s="329"/>
      <c r="JH112" s="329"/>
      <c r="JI112" s="329"/>
      <c r="JJ112" s="329"/>
      <c r="JK112" s="329"/>
      <c r="JL112" s="329"/>
      <c r="JM112" s="329"/>
      <c r="JN112" s="329"/>
      <c r="JO112" s="329"/>
      <c r="JP112" s="329"/>
      <c r="JQ112" s="329"/>
      <c r="JR112" s="329"/>
      <c r="JS112" s="329"/>
      <c r="JT112" s="329"/>
      <c r="JU112" s="329"/>
      <c r="JV112" s="329"/>
      <c r="JW112" s="329"/>
      <c r="JX112" s="329"/>
      <c r="JY112" s="329"/>
      <c r="JZ112" s="329"/>
      <c r="KA112" s="329"/>
      <c r="KB112" s="329"/>
      <c r="KC112" s="329"/>
      <c r="KD112" s="329"/>
      <c r="KE112" s="329"/>
      <c r="KF112" s="329"/>
      <c r="KG112" s="329"/>
      <c r="KH112" s="329"/>
      <c r="KI112" s="329"/>
      <c r="KJ112" s="329"/>
      <c r="KK112" s="329"/>
      <c r="KL112" s="329"/>
      <c r="KM112" s="329"/>
      <c r="KN112" s="329"/>
      <c r="KO112" s="329"/>
      <c r="KP112" s="329"/>
      <c r="KQ112" s="329"/>
      <c r="KR112" s="329"/>
      <c r="KS112" s="329"/>
      <c r="KT112" s="329"/>
      <c r="KU112" s="329"/>
      <c r="KV112" s="329"/>
      <c r="KW112" s="329"/>
      <c r="KX112" s="329"/>
      <c r="KY112" s="329"/>
      <c r="KZ112" s="329"/>
      <c r="LA112" s="329"/>
      <c r="LB112" s="329"/>
      <c r="LC112" s="329"/>
      <c r="LD112" s="329"/>
      <c r="LE112" s="329"/>
      <c r="LF112" s="329"/>
      <c r="LG112" s="329"/>
      <c r="LH112" s="329"/>
      <c r="LI112" s="329"/>
      <c r="LJ112" s="329"/>
      <c r="LK112" s="329"/>
      <c r="LL112" s="329"/>
      <c r="LM112" s="329"/>
      <c r="LN112" s="329"/>
      <c r="LO112" s="329"/>
      <c r="LP112" s="329"/>
      <c r="LQ112" s="329"/>
      <c r="LR112" s="329"/>
      <c r="LS112" s="329"/>
      <c r="LT112" s="329"/>
      <c r="LU112" s="329"/>
      <c r="LV112" s="329"/>
      <c r="LW112" s="329"/>
      <c r="LX112" s="329"/>
      <c r="LY112" s="329"/>
      <c r="LZ112" s="329"/>
      <c r="MA112" s="329"/>
      <c r="MB112" s="329"/>
      <c r="MC112" s="329"/>
      <c r="MD112" s="329"/>
      <c r="ME112" s="329"/>
      <c r="MF112" s="329"/>
      <c r="MG112" s="329"/>
      <c r="MH112" s="329"/>
      <c r="MI112" s="329"/>
      <c r="MJ112" s="329"/>
      <c r="MK112" s="329"/>
      <c r="ML112" s="329"/>
      <c r="MM112" s="329"/>
      <c r="MN112" s="329"/>
      <c r="MO112" s="329"/>
      <c r="MP112" s="329"/>
      <c r="MQ112" s="329"/>
      <c r="MR112" s="329"/>
      <c r="MS112" s="329"/>
      <c r="MT112" s="329"/>
      <c r="MU112" s="329"/>
      <c r="MV112" s="329"/>
      <c r="MW112" s="329"/>
      <c r="MX112" s="329"/>
      <c r="MY112" s="329"/>
      <c r="MZ112" s="329"/>
      <c r="NA112" s="329"/>
      <c r="NB112" s="329"/>
      <c r="NC112" s="329"/>
      <c r="ND112" s="329"/>
      <c r="NE112" s="329"/>
      <c r="NF112" s="329"/>
      <c r="NG112" s="329"/>
      <c r="NH112" s="329"/>
      <c r="NI112" s="329"/>
      <c r="NJ112" s="329"/>
      <c r="NK112" s="329"/>
      <c r="NL112" s="329"/>
      <c r="NM112" s="329"/>
      <c r="NN112" s="329"/>
      <c r="NO112" s="329"/>
      <c r="NP112" s="329"/>
      <c r="NQ112" s="329"/>
      <c r="NR112" s="329"/>
      <c r="NS112" s="329"/>
      <c r="NT112" s="329"/>
      <c r="NU112" s="329"/>
      <c r="NV112" s="329"/>
      <c r="NW112" s="329"/>
      <c r="NX112" s="329"/>
      <c r="NY112" s="329"/>
      <c r="NZ112" s="329"/>
      <c r="OA112" s="329"/>
      <c r="OB112" s="329"/>
      <c r="OC112" s="329"/>
      <c r="OD112" s="329"/>
      <c r="OE112" s="329"/>
      <c r="OF112" s="329"/>
      <c r="OG112" s="329"/>
      <c r="OH112" s="329"/>
      <c r="OI112" s="329"/>
      <c r="OJ112" s="329"/>
      <c r="OK112" s="329"/>
      <c r="OL112" s="329"/>
    </row>
    <row r="113" spans="1:402" s="328" customFormat="1" ht="17.25" hidden="1" customHeight="1">
      <c r="B113" s="303">
        <v>2014.59120879121</v>
      </c>
      <c r="C113" s="473">
        <v>1352992.3499999999</v>
      </c>
      <c r="D113" s="473">
        <v>250361.69999999998</v>
      </c>
      <c r="E113" s="484" t="s">
        <v>213</v>
      </c>
      <c r="F113" s="473">
        <v>4254</v>
      </c>
      <c r="G113" s="473">
        <v>274.85000000000002</v>
      </c>
      <c r="H113" s="484" t="s">
        <v>213</v>
      </c>
      <c r="I113" s="474">
        <v>1607882.9</v>
      </c>
      <c r="J113" s="940"/>
      <c r="K113" s="940"/>
      <c r="BQ113" s="329"/>
      <c r="BR113" s="329"/>
      <c r="BS113" s="329"/>
      <c r="BT113" s="329"/>
      <c r="BU113" s="329"/>
      <c r="BV113" s="329"/>
      <c r="BW113" s="329"/>
      <c r="BX113" s="329"/>
      <c r="BY113" s="329"/>
      <c r="BZ113" s="329"/>
      <c r="CA113" s="329"/>
      <c r="CB113" s="329"/>
      <c r="CC113" s="329"/>
      <c r="CD113" s="329"/>
      <c r="CE113" s="329"/>
      <c r="CF113" s="329"/>
      <c r="CG113" s="329"/>
      <c r="CH113" s="329"/>
      <c r="CI113" s="329"/>
      <c r="CJ113" s="329"/>
      <c r="CK113" s="329"/>
      <c r="CL113" s="329"/>
      <c r="CM113" s="329"/>
      <c r="CN113" s="329"/>
      <c r="CO113" s="329"/>
      <c r="CP113" s="329"/>
      <c r="CQ113" s="329"/>
      <c r="CR113" s="329"/>
      <c r="CS113" s="329"/>
      <c r="CT113" s="329"/>
      <c r="CU113" s="329"/>
      <c r="CV113" s="329"/>
      <c r="CW113" s="329"/>
      <c r="CX113" s="329"/>
      <c r="CY113" s="329"/>
      <c r="CZ113" s="329"/>
      <c r="DA113" s="329"/>
      <c r="DB113" s="329"/>
      <c r="DC113" s="329"/>
      <c r="DD113" s="329"/>
      <c r="DE113" s="329"/>
      <c r="DF113" s="329"/>
      <c r="DG113" s="329"/>
      <c r="DH113" s="329"/>
      <c r="DI113" s="329"/>
      <c r="DJ113" s="329"/>
      <c r="DK113" s="329"/>
      <c r="DL113" s="329"/>
      <c r="DM113" s="329"/>
      <c r="DN113" s="329"/>
      <c r="DO113" s="329"/>
      <c r="DP113" s="329"/>
      <c r="DQ113" s="329"/>
      <c r="DR113" s="329"/>
      <c r="DS113" s="329"/>
      <c r="DT113" s="329"/>
      <c r="DU113" s="329"/>
      <c r="DV113" s="329"/>
      <c r="DW113" s="329"/>
      <c r="DX113" s="329"/>
      <c r="DY113" s="329"/>
      <c r="DZ113" s="329"/>
      <c r="EA113" s="329"/>
      <c r="EB113" s="329"/>
      <c r="EC113" s="329"/>
      <c r="ED113" s="329"/>
      <c r="EE113" s="329"/>
      <c r="EF113" s="329"/>
      <c r="EG113" s="329"/>
      <c r="EH113" s="329"/>
      <c r="EI113" s="329"/>
      <c r="EJ113" s="329"/>
      <c r="EK113" s="329"/>
      <c r="EL113" s="329"/>
      <c r="EM113" s="329"/>
      <c r="EN113" s="329"/>
      <c r="EO113" s="329"/>
      <c r="EP113" s="329"/>
      <c r="EQ113" s="329"/>
      <c r="ER113" s="329"/>
      <c r="ES113" s="329"/>
      <c r="ET113" s="329"/>
      <c r="EU113" s="329"/>
      <c r="EV113" s="329"/>
      <c r="EW113" s="329"/>
      <c r="EX113" s="329"/>
      <c r="EY113" s="329"/>
      <c r="EZ113" s="329"/>
      <c r="FA113" s="329"/>
      <c r="FB113" s="329"/>
      <c r="FC113" s="329"/>
      <c r="FD113" s="329"/>
      <c r="FE113" s="329"/>
      <c r="FF113" s="329"/>
      <c r="FG113" s="329"/>
      <c r="FH113" s="329"/>
      <c r="FI113" s="329"/>
      <c r="FJ113" s="329"/>
      <c r="FK113" s="329"/>
      <c r="FL113" s="329"/>
      <c r="FM113" s="329"/>
      <c r="FN113" s="329"/>
      <c r="FO113" s="329"/>
      <c r="FP113" s="329"/>
      <c r="FQ113" s="329"/>
      <c r="FR113" s="329"/>
      <c r="FS113" s="329"/>
      <c r="FT113" s="329"/>
      <c r="FU113" s="329"/>
      <c r="FV113" s="329"/>
      <c r="FW113" s="329"/>
      <c r="FX113" s="329"/>
      <c r="FY113" s="329"/>
      <c r="FZ113" s="329"/>
      <c r="GA113" s="329"/>
      <c r="GB113" s="329"/>
      <c r="GC113" s="329"/>
      <c r="GD113" s="329"/>
      <c r="GE113" s="329"/>
      <c r="GF113" s="329"/>
      <c r="GG113" s="329"/>
      <c r="GH113" s="329"/>
      <c r="GI113" s="329"/>
      <c r="GJ113" s="329"/>
      <c r="GK113" s="329"/>
      <c r="GL113" s="329"/>
      <c r="GM113" s="329"/>
      <c r="GN113" s="329"/>
      <c r="GO113" s="329"/>
      <c r="GP113" s="329"/>
      <c r="GQ113" s="329"/>
      <c r="GR113" s="329"/>
      <c r="GS113" s="329"/>
      <c r="GT113" s="329"/>
      <c r="GU113" s="329"/>
      <c r="GV113" s="329"/>
      <c r="GW113" s="329"/>
      <c r="GX113" s="329"/>
      <c r="GY113" s="329"/>
      <c r="GZ113" s="329"/>
      <c r="HA113" s="329"/>
      <c r="HB113" s="329"/>
      <c r="HC113" s="329"/>
      <c r="HD113" s="329"/>
      <c r="HE113" s="329"/>
      <c r="HF113" s="329"/>
      <c r="HG113" s="329"/>
      <c r="HH113" s="329"/>
      <c r="HI113" s="329"/>
      <c r="HJ113" s="329"/>
      <c r="HK113" s="329"/>
      <c r="HL113" s="329"/>
      <c r="HM113" s="329"/>
      <c r="HN113" s="329"/>
      <c r="HO113" s="329"/>
      <c r="HP113" s="329"/>
      <c r="HQ113" s="329"/>
      <c r="HR113" s="329"/>
      <c r="HS113" s="329"/>
      <c r="HT113" s="329"/>
      <c r="HU113" s="329"/>
      <c r="HV113" s="329"/>
      <c r="HW113" s="329"/>
      <c r="HX113" s="329"/>
      <c r="HY113" s="329"/>
      <c r="HZ113" s="329"/>
      <c r="IA113" s="329"/>
      <c r="IB113" s="329"/>
      <c r="IC113" s="329"/>
      <c r="ID113" s="329"/>
      <c r="IE113" s="329"/>
      <c r="IF113" s="329"/>
      <c r="IG113" s="329"/>
      <c r="IH113" s="329"/>
      <c r="II113" s="329"/>
      <c r="IJ113" s="329"/>
      <c r="IK113" s="329"/>
      <c r="IL113" s="329"/>
      <c r="IM113" s="329"/>
      <c r="IN113" s="329"/>
      <c r="IO113" s="329"/>
      <c r="IP113" s="329"/>
      <c r="IQ113" s="329"/>
      <c r="IR113" s="329"/>
      <c r="IS113" s="329"/>
      <c r="IT113" s="329"/>
      <c r="IU113" s="329"/>
      <c r="IV113" s="329"/>
      <c r="IW113" s="329"/>
      <c r="IX113" s="329"/>
      <c r="IY113" s="329"/>
      <c r="IZ113" s="329"/>
      <c r="JA113" s="329"/>
      <c r="JB113" s="329"/>
      <c r="JC113" s="329"/>
      <c r="JD113" s="329"/>
      <c r="JE113" s="329"/>
      <c r="JF113" s="329"/>
      <c r="JG113" s="329"/>
      <c r="JH113" s="329"/>
      <c r="JI113" s="329"/>
      <c r="JJ113" s="329"/>
      <c r="JK113" s="329"/>
      <c r="JL113" s="329"/>
      <c r="JM113" s="329"/>
      <c r="JN113" s="329"/>
      <c r="JO113" s="329"/>
      <c r="JP113" s="329"/>
      <c r="JQ113" s="329"/>
      <c r="JR113" s="329"/>
      <c r="JS113" s="329"/>
      <c r="JT113" s="329"/>
      <c r="JU113" s="329"/>
      <c r="JV113" s="329"/>
      <c r="JW113" s="329"/>
      <c r="JX113" s="329"/>
      <c r="JY113" s="329"/>
      <c r="JZ113" s="329"/>
      <c r="KA113" s="329"/>
      <c r="KB113" s="329"/>
      <c r="KC113" s="329"/>
      <c r="KD113" s="329"/>
      <c r="KE113" s="329"/>
      <c r="KF113" s="329"/>
      <c r="KG113" s="329"/>
      <c r="KH113" s="329"/>
      <c r="KI113" s="329"/>
      <c r="KJ113" s="329"/>
      <c r="KK113" s="329"/>
      <c r="KL113" s="329"/>
      <c r="KM113" s="329"/>
      <c r="KN113" s="329"/>
      <c r="KO113" s="329"/>
      <c r="KP113" s="329"/>
      <c r="KQ113" s="329"/>
      <c r="KR113" s="329"/>
      <c r="KS113" s="329"/>
      <c r="KT113" s="329"/>
      <c r="KU113" s="329"/>
      <c r="KV113" s="329"/>
      <c r="KW113" s="329"/>
      <c r="KX113" s="329"/>
      <c r="KY113" s="329"/>
      <c r="KZ113" s="329"/>
      <c r="LA113" s="329"/>
      <c r="LB113" s="329"/>
      <c r="LC113" s="329"/>
      <c r="LD113" s="329"/>
      <c r="LE113" s="329"/>
      <c r="LF113" s="329"/>
      <c r="LG113" s="329"/>
      <c r="LH113" s="329"/>
      <c r="LI113" s="329"/>
      <c r="LJ113" s="329"/>
      <c r="LK113" s="329"/>
      <c r="LL113" s="329"/>
      <c r="LM113" s="329"/>
      <c r="LN113" s="329"/>
      <c r="LO113" s="329"/>
      <c r="LP113" s="329"/>
      <c r="LQ113" s="329"/>
      <c r="LR113" s="329"/>
      <c r="LS113" s="329"/>
      <c r="LT113" s="329"/>
      <c r="LU113" s="329"/>
      <c r="LV113" s="329"/>
      <c r="LW113" s="329"/>
      <c r="LX113" s="329"/>
      <c r="LY113" s="329"/>
      <c r="LZ113" s="329"/>
      <c r="MA113" s="329"/>
      <c r="MB113" s="329"/>
      <c r="MC113" s="329"/>
      <c r="MD113" s="329"/>
      <c r="ME113" s="329"/>
      <c r="MF113" s="329"/>
      <c r="MG113" s="329"/>
      <c r="MH113" s="329"/>
      <c r="MI113" s="329"/>
      <c r="MJ113" s="329"/>
      <c r="MK113" s="329"/>
      <c r="ML113" s="329"/>
      <c r="MM113" s="329"/>
      <c r="MN113" s="329"/>
      <c r="MO113" s="329"/>
      <c r="MP113" s="329"/>
      <c r="MQ113" s="329"/>
      <c r="MR113" s="329"/>
      <c r="MS113" s="329"/>
      <c r="MT113" s="329"/>
      <c r="MU113" s="329"/>
      <c r="MV113" s="329"/>
      <c r="MW113" s="329"/>
      <c r="MX113" s="329"/>
      <c r="MY113" s="329"/>
      <c r="MZ113" s="329"/>
      <c r="NA113" s="329"/>
      <c r="NB113" s="329"/>
      <c r="NC113" s="329"/>
      <c r="ND113" s="329"/>
      <c r="NE113" s="329"/>
      <c r="NF113" s="329"/>
      <c r="NG113" s="329"/>
      <c r="NH113" s="329"/>
      <c r="NI113" s="329"/>
      <c r="NJ113" s="329"/>
      <c r="NK113" s="329"/>
      <c r="NL113" s="329"/>
      <c r="NM113" s="329"/>
      <c r="NN113" s="329"/>
      <c r="NO113" s="329"/>
      <c r="NP113" s="329"/>
      <c r="NQ113" s="329"/>
      <c r="NR113" s="329"/>
      <c r="NS113" s="329"/>
      <c r="NT113" s="329"/>
      <c r="NU113" s="329"/>
      <c r="NV113" s="329"/>
      <c r="NW113" s="329"/>
      <c r="NX113" s="329"/>
      <c r="NY113" s="329"/>
      <c r="NZ113" s="329"/>
      <c r="OA113" s="329"/>
      <c r="OB113" s="329"/>
      <c r="OC113" s="329"/>
      <c r="OD113" s="329"/>
      <c r="OE113" s="329"/>
      <c r="OF113" s="329"/>
      <c r="OG113" s="329"/>
      <c r="OH113" s="329"/>
      <c r="OI113" s="329"/>
      <c r="OJ113" s="329"/>
      <c r="OK113" s="329"/>
      <c r="OL113" s="329"/>
    </row>
    <row r="114" spans="1:402" s="328" customFormat="1" ht="17.25" hidden="1" customHeight="1">
      <c r="B114" s="303">
        <v>2014.6439560439601</v>
      </c>
      <c r="C114" s="473">
        <v>1403860.45</v>
      </c>
      <c r="D114" s="473">
        <v>254717.25</v>
      </c>
      <c r="E114" s="484" t="s">
        <v>213</v>
      </c>
      <c r="F114" s="473">
        <v>4370.9000000000005</v>
      </c>
      <c r="G114" s="473">
        <v>268.14999999999998</v>
      </c>
      <c r="H114" s="484" t="s">
        <v>213</v>
      </c>
      <c r="I114" s="474">
        <v>1663216.75</v>
      </c>
      <c r="J114" s="940"/>
      <c r="K114" s="940"/>
      <c r="BQ114" s="329"/>
      <c r="BR114" s="329"/>
      <c r="BS114" s="329"/>
      <c r="BT114" s="329"/>
      <c r="BU114" s="329"/>
      <c r="BV114" s="329"/>
      <c r="BW114" s="329"/>
      <c r="BX114" s="329"/>
      <c r="BY114" s="329"/>
      <c r="BZ114" s="329"/>
      <c r="CA114" s="329"/>
      <c r="CB114" s="329"/>
      <c r="CC114" s="329"/>
      <c r="CD114" s="329"/>
      <c r="CE114" s="329"/>
      <c r="CF114" s="329"/>
      <c r="CG114" s="329"/>
      <c r="CH114" s="329"/>
      <c r="CI114" s="329"/>
      <c r="CJ114" s="329"/>
      <c r="CK114" s="329"/>
      <c r="CL114" s="329"/>
      <c r="CM114" s="329"/>
      <c r="CN114" s="329"/>
      <c r="CO114" s="329"/>
      <c r="CP114" s="329"/>
      <c r="CQ114" s="329"/>
      <c r="CR114" s="329"/>
      <c r="CS114" s="329"/>
      <c r="CT114" s="329"/>
      <c r="CU114" s="329"/>
      <c r="CV114" s="329"/>
      <c r="CW114" s="329"/>
      <c r="CX114" s="329"/>
      <c r="CY114" s="329"/>
      <c r="CZ114" s="329"/>
      <c r="DA114" s="329"/>
      <c r="DB114" s="329"/>
      <c r="DC114" s="329"/>
      <c r="DD114" s="329"/>
      <c r="DE114" s="329"/>
      <c r="DF114" s="329"/>
      <c r="DG114" s="329"/>
      <c r="DH114" s="329"/>
      <c r="DI114" s="329"/>
      <c r="DJ114" s="329"/>
      <c r="DK114" s="329"/>
      <c r="DL114" s="329"/>
      <c r="DM114" s="329"/>
      <c r="DN114" s="329"/>
      <c r="DO114" s="329"/>
      <c r="DP114" s="329"/>
      <c r="DQ114" s="329"/>
      <c r="DR114" s="329"/>
      <c r="DS114" s="329"/>
      <c r="DT114" s="329"/>
      <c r="DU114" s="329"/>
      <c r="DV114" s="329"/>
      <c r="DW114" s="329"/>
      <c r="DX114" s="329"/>
      <c r="DY114" s="329"/>
      <c r="DZ114" s="329"/>
      <c r="EA114" s="329"/>
      <c r="EB114" s="329"/>
      <c r="EC114" s="329"/>
      <c r="ED114" s="329"/>
      <c r="EE114" s="329"/>
      <c r="EF114" s="329"/>
      <c r="EG114" s="329"/>
      <c r="EH114" s="329"/>
      <c r="EI114" s="329"/>
      <c r="EJ114" s="329"/>
      <c r="EK114" s="329"/>
      <c r="EL114" s="329"/>
      <c r="EM114" s="329"/>
      <c r="EN114" s="329"/>
      <c r="EO114" s="329"/>
      <c r="EP114" s="329"/>
      <c r="EQ114" s="329"/>
      <c r="ER114" s="329"/>
      <c r="ES114" s="329"/>
      <c r="ET114" s="329"/>
      <c r="EU114" s="329"/>
      <c r="EV114" s="329"/>
      <c r="EW114" s="329"/>
      <c r="EX114" s="329"/>
      <c r="EY114" s="329"/>
      <c r="EZ114" s="329"/>
      <c r="FA114" s="329"/>
      <c r="FB114" s="329"/>
      <c r="FC114" s="329"/>
      <c r="FD114" s="329"/>
      <c r="FE114" s="329"/>
      <c r="FF114" s="329"/>
      <c r="FG114" s="329"/>
      <c r="FH114" s="329"/>
      <c r="FI114" s="329"/>
      <c r="FJ114" s="329"/>
      <c r="FK114" s="329"/>
      <c r="FL114" s="329"/>
      <c r="FM114" s="329"/>
      <c r="FN114" s="329"/>
      <c r="FO114" s="329"/>
      <c r="FP114" s="329"/>
      <c r="FQ114" s="329"/>
      <c r="FR114" s="329"/>
      <c r="FS114" s="329"/>
      <c r="FT114" s="329"/>
      <c r="FU114" s="329"/>
      <c r="FV114" s="329"/>
      <c r="FW114" s="329"/>
      <c r="FX114" s="329"/>
      <c r="FY114" s="329"/>
      <c r="FZ114" s="329"/>
      <c r="GA114" s="329"/>
      <c r="GB114" s="329"/>
      <c r="GC114" s="329"/>
      <c r="GD114" s="329"/>
      <c r="GE114" s="329"/>
      <c r="GF114" s="329"/>
      <c r="GG114" s="329"/>
      <c r="GH114" s="329"/>
      <c r="GI114" s="329"/>
      <c r="GJ114" s="329"/>
      <c r="GK114" s="329"/>
      <c r="GL114" s="329"/>
      <c r="GM114" s="329"/>
      <c r="GN114" s="329"/>
      <c r="GO114" s="329"/>
      <c r="GP114" s="329"/>
      <c r="GQ114" s="329"/>
      <c r="GR114" s="329"/>
      <c r="GS114" s="329"/>
      <c r="GT114" s="329"/>
      <c r="GU114" s="329"/>
      <c r="GV114" s="329"/>
      <c r="GW114" s="329"/>
      <c r="GX114" s="329"/>
      <c r="GY114" s="329"/>
      <c r="GZ114" s="329"/>
      <c r="HA114" s="329"/>
      <c r="HB114" s="329"/>
      <c r="HC114" s="329"/>
      <c r="HD114" s="329"/>
      <c r="HE114" s="329"/>
      <c r="HF114" s="329"/>
      <c r="HG114" s="329"/>
      <c r="HH114" s="329"/>
      <c r="HI114" s="329"/>
      <c r="HJ114" s="329"/>
      <c r="HK114" s="329"/>
      <c r="HL114" s="329"/>
      <c r="HM114" s="329"/>
      <c r="HN114" s="329"/>
      <c r="HO114" s="329"/>
      <c r="HP114" s="329"/>
      <c r="HQ114" s="329"/>
      <c r="HR114" s="329"/>
      <c r="HS114" s="329"/>
      <c r="HT114" s="329"/>
      <c r="HU114" s="329"/>
      <c r="HV114" s="329"/>
      <c r="HW114" s="329"/>
      <c r="HX114" s="329"/>
      <c r="HY114" s="329"/>
      <c r="HZ114" s="329"/>
      <c r="IA114" s="329"/>
      <c r="IB114" s="329"/>
      <c r="IC114" s="329"/>
      <c r="ID114" s="329"/>
      <c r="IE114" s="329"/>
      <c r="IF114" s="329"/>
      <c r="IG114" s="329"/>
      <c r="IH114" s="329"/>
      <c r="II114" s="329"/>
      <c r="IJ114" s="329"/>
      <c r="IK114" s="329"/>
      <c r="IL114" s="329"/>
      <c r="IM114" s="329"/>
      <c r="IN114" s="329"/>
      <c r="IO114" s="329"/>
      <c r="IP114" s="329"/>
      <c r="IQ114" s="329"/>
      <c r="IR114" s="329"/>
      <c r="IS114" s="329"/>
      <c r="IT114" s="329"/>
      <c r="IU114" s="329"/>
      <c r="IV114" s="329"/>
      <c r="IW114" s="329"/>
      <c r="IX114" s="329"/>
      <c r="IY114" s="329"/>
      <c r="IZ114" s="329"/>
      <c r="JA114" s="329"/>
      <c r="JB114" s="329"/>
      <c r="JC114" s="329"/>
      <c r="JD114" s="329"/>
      <c r="JE114" s="329"/>
      <c r="JF114" s="329"/>
      <c r="JG114" s="329"/>
      <c r="JH114" s="329"/>
      <c r="JI114" s="329"/>
      <c r="JJ114" s="329"/>
      <c r="JK114" s="329"/>
      <c r="JL114" s="329"/>
      <c r="JM114" s="329"/>
      <c r="JN114" s="329"/>
      <c r="JO114" s="329"/>
      <c r="JP114" s="329"/>
      <c r="JQ114" s="329"/>
      <c r="JR114" s="329"/>
      <c r="JS114" s="329"/>
      <c r="JT114" s="329"/>
      <c r="JU114" s="329"/>
      <c r="JV114" s="329"/>
      <c r="JW114" s="329"/>
      <c r="JX114" s="329"/>
      <c r="JY114" s="329"/>
      <c r="JZ114" s="329"/>
      <c r="KA114" s="329"/>
      <c r="KB114" s="329"/>
      <c r="KC114" s="329"/>
      <c r="KD114" s="329"/>
      <c r="KE114" s="329"/>
      <c r="KF114" s="329"/>
      <c r="KG114" s="329"/>
      <c r="KH114" s="329"/>
      <c r="KI114" s="329"/>
      <c r="KJ114" s="329"/>
      <c r="KK114" s="329"/>
      <c r="KL114" s="329"/>
      <c r="KM114" s="329"/>
      <c r="KN114" s="329"/>
      <c r="KO114" s="329"/>
      <c r="KP114" s="329"/>
      <c r="KQ114" s="329"/>
      <c r="KR114" s="329"/>
      <c r="KS114" s="329"/>
      <c r="KT114" s="329"/>
      <c r="KU114" s="329"/>
      <c r="KV114" s="329"/>
      <c r="KW114" s="329"/>
      <c r="KX114" s="329"/>
      <c r="KY114" s="329"/>
      <c r="KZ114" s="329"/>
      <c r="LA114" s="329"/>
      <c r="LB114" s="329"/>
      <c r="LC114" s="329"/>
      <c r="LD114" s="329"/>
      <c r="LE114" s="329"/>
      <c r="LF114" s="329"/>
      <c r="LG114" s="329"/>
      <c r="LH114" s="329"/>
      <c r="LI114" s="329"/>
      <c r="LJ114" s="329"/>
      <c r="LK114" s="329"/>
      <c r="LL114" s="329"/>
      <c r="LM114" s="329"/>
      <c r="LN114" s="329"/>
      <c r="LO114" s="329"/>
      <c r="LP114" s="329"/>
      <c r="LQ114" s="329"/>
      <c r="LR114" s="329"/>
      <c r="LS114" s="329"/>
      <c r="LT114" s="329"/>
      <c r="LU114" s="329"/>
      <c r="LV114" s="329"/>
      <c r="LW114" s="329"/>
      <c r="LX114" s="329"/>
      <c r="LY114" s="329"/>
      <c r="LZ114" s="329"/>
      <c r="MA114" s="329"/>
      <c r="MB114" s="329"/>
      <c r="MC114" s="329"/>
      <c r="MD114" s="329"/>
      <c r="ME114" s="329"/>
      <c r="MF114" s="329"/>
      <c r="MG114" s="329"/>
      <c r="MH114" s="329"/>
      <c r="MI114" s="329"/>
      <c r="MJ114" s="329"/>
      <c r="MK114" s="329"/>
      <c r="ML114" s="329"/>
      <c r="MM114" s="329"/>
      <c r="MN114" s="329"/>
      <c r="MO114" s="329"/>
      <c r="MP114" s="329"/>
      <c r="MQ114" s="329"/>
      <c r="MR114" s="329"/>
      <c r="MS114" s="329"/>
      <c r="MT114" s="329"/>
      <c r="MU114" s="329"/>
      <c r="MV114" s="329"/>
      <c r="MW114" s="329"/>
      <c r="MX114" s="329"/>
      <c r="MY114" s="329"/>
      <c r="MZ114" s="329"/>
      <c r="NA114" s="329"/>
      <c r="NB114" s="329"/>
      <c r="NC114" s="329"/>
      <c r="ND114" s="329"/>
      <c r="NE114" s="329"/>
      <c r="NF114" s="329"/>
      <c r="NG114" s="329"/>
      <c r="NH114" s="329"/>
      <c r="NI114" s="329"/>
      <c r="NJ114" s="329"/>
      <c r="NK114" s="329"/>
      <c r="NL114" s="329"/>
      <c r="NM114" s="329"/>
      <c r="NN114" s="329"/>
      <c r="NO114" s="329"/>
      <c r="NP114" s="329"/>
      <c r="NQ114" s="329"/>
      <c r="NR114" s="329"/>
      <c r="NS114" s="329"/>
      <c r="NT114" s="329"/>
      <c r="NU114" s="329"/>
      <c r="NV114" s="329"/>
      <c r="NW114" s="329"/>
      <c r="NX114" s="329"/>
      <c r="NY114" s="329"/>
      <c r="NZ114" s="329"/>
      <c r="OA114" s="329"/>
      <c r="OB114" s="329"/>
      <c r="OC114" s="329"/>
      <c r="OD114" s="329"/>
      <c r="OE114" s="329"/>
      <c r="OF114" s="329"/>
      <c r="OG114" s="329"/>
      <c r="OH114" s="329"/>
      <c r="OI114" s="329"/>
      <c r="OJ114" s="329"/>
      <c r="OK114" s="329"/>
      <c r="OL114" s="329"/>
    </row>
    <row r="115" spans="1:402" s="328" customFormat="1" ht="17.25" customHeight="1">
      <c r="B115" s="303">
        <v>2014.6967032967</v>
      </c>
      <c r="C115" s="473">
        <v>1404809.3900000001</v>
      </c>
      <c r="D115" s="473">
        <v>258442.36</v>
      </c>
      <c r="E115" s="484" t="s">
        <v>213</v>
      </c>
      <c r="F115" s="473">
        <v>4588.72</v>
      </c>
      <c r="G115" s="473">
        <v>258.22000000000003</v>
      </c>
      <c r="H115" s="484" t="s">
        <v>213</v>
      </c>
      <c r="I115" s="474">
        <v>1668098.69</v>
      </c>
      <c r="J115" s="940"/>
      <c r="K115" s="940"/>
      <c r="BQ115" s="329"/>
      <c r="BR115" s="329"/>
      <c r="BS115" s="329"/>
      <c r="BT115" s="329"/>
      <c r="BU115" s="329"/>
      <c r="BV115" s="329"/>
      <c r="BW115" s="329"/>
      <c r="BX115" s="329"/>
      <c r="BY115" s="329"/>
      <c r="BZ115" s="329"/>
      <c r="CA115" s="329"/>
      <c r="CB115" s="329"/>
      <c r="CC115" s="329"/>
      <c r="CD115" s="329"/>
      <c r="CE115" s="329"/>
      <c r="CF115" s="329"/>
      <c r="CG115" s="329"/>
      <c r="CH115" s="329"/>
      <c r="CI115" s="329"/>
      <c r="CJ115" s="329"/>
      <c r="CK115" s="329"/>
      <c r="CL115" s="329"/>
      <c r="CM115" s="329"/>
      <c r="CN115" s="329"/>
      <c r="CO115" s="329"/>
      <c r="CP115" s="329"/>
      <c r="CQ115" s="329"/>
      <c r="CR115" s="329"/>
      <c r="CS115" s="329"/>
      <c r="CT115" s="329"/>
      <c r="CU115" s="329"/>
      <c r="CV115" s="329"/>
      <c r="CW115" s="329"/>
      <c r="CX115" s="329"/>
      <c r="CY115" s="329"/>
      <c r="CZ115" s="329"/>
      <c r="DA115" s="329"/>
      <c r="DB115" s="329"/>
      <c r="DC115" s="329"/>
      <c r="DD115" s="329"/>
      <c r="DE115" s="329"/>
      <c r="DF115" s="329"/>
      <c r="DG115" s="329"/>
      <c r="DH115" s="329"/>
      <c r="DI115" s="329"/>
      <c r="DJ115" s="329"/>
      <c r="DK115" s="329"/>
      <c r="DL115" s="329"/>
      <c r="DM115" s="329"/>
      <c r="DN115" s="329"/>
      <c r="DO115" s="329"/>
      <c r="DP115" s="329"/>
      <c r="DQ115" s="329"/>
      <c r="DR115" s="329"/>
      <c r="DS115" s="329"/>
      <c r="DT115" s="329"/>
      <c r="DU115" s="329"/>
      <c r="DV115" s="329"/>
      <c r="DW115" s="329"/>
      <c r="DX115" s="329"/>
      <c r="DY115" s="329"/>
      <c r="DZ115" s="329"/>
      <c r="EA115" s="329"/>
      <c r="EB115" s="329"/>
      <c r="EC115" s="329"/>
      <c r="ED115" s="329"/>
      <c r="EE115" s="329"/>
      <c r="EF115" s="329"/>
      <c r="EG115" s="329"/>
      <c r="EH115" s="329"/>
      <c r="EI115" s="329"/>
      <c r="EJ115" s="329"/>
      <c r="EK115" s="329"/>
      <c r="EL115" s="329"/>
      <c r="EM115" s="329"/>
      <c r="EN115" s="329"/>
      <c r="EO115" s="329"/>
      <c r="EP115" s="329"/>
      <c r="EQ115" s="329"/>
      <c r="ER115" s="329"/>
      <c r="ES115" s="329"/>
      <c r="ET115" s="329"/>
      <c r="EU115" s="329"/>
      <c r="EV115" s="329"/>
      <c r="EW115" s="329"/>
      <c r="EX115" s="329"/>
      <c r="EY115" s="329"/>
      <c r="EZ115" s="329"/>
      <c r="FA115" s="329"/>
      <c r="FB115" s="329"/>
      <c r="FC115" s="329"/>
      <c r="FD115" s="329"/>
      <c r="FE115" s="329"/>
      <c r="FF115" s="329"/>
      <c r="FG115" s="329"/>
      <c r="FH115" s="329"/>
      <c r="FI115" s="329"/>
      <c r="FJ115" s="329"/>
      <c r="FK115" s="329"/>
      <c r="FL115" s="329"/>
      <c r="FM115" s="329"/>
      <c r="FN115" s="329"/>
      <c r="FO115" s="329"/>
      <c r="FP115" s="329"/>
      <c r="FQ115" s="329"/>
      <c r="FR115" s="329"/>
      <c r="FS115" s="329"/>
      <c r="FT115" s="329"/>
      <c r="FU115" s="329"/>
      <c r="FV115" s="329"/>
      <c r="FW115" s="329"/>
      <c r="FX115" s="329"/>
      <c r="FY115" s="329"/>
      <c r="FZ115" s="329"/>
      <c r="GA115" s="329"/>
      <c r="GB115" s="329"/>
      <c r="GC115" s="329"/>
      <c r="GD115" s="329"/>
      <c r="GE115" s="329"/>
      <c r="GF115" s="329"/>
      <c r="GG115" s="329"/>
      <c r="GH115" s="329"/>
      <c r="GI115" s="329"/>
      <c r="GJ115" s="329"/>
      <c r="GK115" s="329"/>
      <c r="GL115" s="329"/>
      <c r="GM115" s="329"/>
      <c r="GN115" s="329"/>
      <c r="GO115" s="329"/>
      <c r="GP115" s="329"/>
      <c r="GQ115" s="329"/>
      <c r="GR115" s="329"/>
      <c r="GS115" s="329"/>
      <c r="GT115" s="329"/>
      <c r="GU115" s="329"/>
      <c r="GV115" s="329"/>
      <c r="GW115" s="329"/>
      <c r="GX115" s="329"/>
      <c r="GY115" s="329"/>
      <c r="GZ115" s="329"/>
      <c r="HA115" s="329"/>
      <c r="HB115" s="329"/>
      <c r="HC115" s="329"/>
      <c r="HD115" s="329"/>
      <c r="HE115" s="329"/>
      <c r="HF115" s="329"/>
      <c r="HG115" s="329"/>
      <c r="HH115" s="329"/>
      <c r="HI115" s="329"/>
      <c r="HJ115" s="329"/>
      <c r="HK115" s="329"/>
      <c r="HL115" s="329"/>
      <c r="HM115" s="329"/>
      <c r="HN115" s="329"/>
      <c r="HO115" s="329"/>
      <c r="HP115" s="329"/>
      <c r="HQ115" s="329"/>
      <c r="HR115" s="329"/>
      <c r="HS115" s="329"/>
      <c r="HT115" s="329"/>
      <c r="HU115" s="329"/>
      <c r="HV115" s="329"/>
      <c r="HW115" s="329"/>
      <c r="HX115" s="329"/>
      <c r="HY115" s="329"/>
      <c r="HZ115" s="329"/>
      <c r="IA115" s="329"/>
      <c r="IB115" s="329"/>
      <c r="IC115" s="329"/>
      <c r="ID115" s="329"/>
      <c r="IE115" s="329"/>
      <c r="IF115" s="329"/>
      <c r="IG115" s="329"/>
      <c r="IH115" s="329"/>
      <c r="II115" s="329"/>
      <c r="IJ115" s="329"/>
      <c r="IK115" s="329"/>
      <c r="IL115" s="329"/>
      <c r="IM115" s="329"/>
      <c r="IN115" s="329"/>
      <c r="IO115" s="329"/>
      <c r="IP115" s="329"/>
      <c r="IQ115" s="329"/>
      <c r="IR115" s="329"/>
      <c r="IS115" s="329"/>
      <c r="IT115" s="329"/>
      <c r="IU115" s="329"/>
      <c r="IV115" s="329"/>
      <c r="IW115" s="329"/>
      <c r="IX115" s="329"/>
      <c r="IY115" s="329"/>
      <c r="IZ115" s="329"/>
      <c r="JA115" s="329"/>
      <c r="JB115" s="329"/>
      <c r="JC115" s="329"/>
      <c r="JD115" s="329"/>
      <c r="JE115" s="329"/>
      <c r="JF115" s="329"/>
      <c r="JG115" s="329"/>
      <c r="JH115" s="329"/>
      <c r="JI115" s="329"/>
      <c r="JJ115" s="329"/>
      <c r="JK115" s="329"/>
      <c r="JL115" s="329"/>
      <c r="JM115" s="329"/>
      <c r="JN115" s="329"/>
      <c r="JO115" s="329"/>
      <c r="JP115" s="329"/>
      <c r="JQ115" s="329"/>
      <c r="JR115" s="329"/>
      <c r="JS115" s="329"/>
      <c r="JT115" s="329"/>
      <c r="JU115" s="329"/>
      <c r="JV115" s="329"/>
      <c r="JW115" s="329"/>
      <c r="JX115" s="329"/>
      <c r="JY115" s="329"/>
      <c r="JZ115" s="329"/>
      <c r="KA115" s="329"/>
      <c r="KB115" s="329"/>
      <c r="KC115" s="329"/>
      <c r="KD115" s="329"/>
      <c r="KE115" s="329"/>
      <c r="KF115" s="329"/>
      <c r="KG115" s="329"/>
      <c r="KH115" s="329"/>
      <c r="KI115" s="329"/>
      <c r="KJ115" s="329"/>
      <c r="KK115" s="329"/>
      <c r="KL115" s="329"/>
      <c r="KM115" s="329"/>
      <c r="KN115" s="329"/>
      <c r="KO115" s="329"/>
      <c r="KP115" s="329"/>
      <c r="KQ115" s="329"/>
      <c r="KR115" s="329"/>
      <c r="KS115" s="329"/>
      <c r="KT115" s="329"/>
      <c r="KU115" s="329"/>
      <c r="KV115" s="329"/>
      <c r="KW115" s="329"/>
      <c r="KX115" s="329"/>
      <c r="KY115" s="329"/>
      <c r="KZ115" s="329"/>
      <c r="LA115" s="329"/>
      <c r="LB115" s="329"/>
      <c r="LC115" s="329"/>
      <c r="LD115" s="329"/>
      <c r="LE115" s="329"/>
      <c r="LF115" s="329"/>
      <c r="LG115" s="329"/>
      <c r="LH115" s="329"/>
      <c r="LI115" s="329"/>
      <c r="LJ115" s="329"/>
      <c r="LK115" s="329"/>
      <c r="LL115" s="329"/>
      <c r="LM115" s="329"/>
      <c r="LN115" s="329"/>
      <c r="LO115" s="329"/>
      <c r="LP115" s="329"/>
      <c r="LQ115" s="329"/>
      <c r="LR115" s="329"/>
      <c r="LS115" s="329"/>
      <c r="LT115" s="329"/>
      <c r="LU115" s="329"/>
      <c r="LV115" s="329"/>
      <c r="LW115" s="329"/>
      <c r="LX115" s="329"/>
      <c r="LY115" s="329"/>
      <c r="LZ115" s="329"/>
      <c r="MA115" s="329"/>
      <c r="MB115" s="329"/>
      <c r="MC115" s="329"/>
      <c r="MD115" s="329"/>
      <c r="ME115" s="329"/>
      <c r="MF115" s="329"/>
      <c r="MG115" s="329"/>
      <c r="MH115" s="329"/>
      <c r="MI115" s="329"/>
      <c r="MJ115" s="329"/>
      <c r="MK115" s="329"/>
      <c r="ML115" s="329"/>
      <c r="MM115" s="329"/>
      <c r="MN115" s="329"/>
      <c r="MO115" s="329"/>
      <c r="MP115" s="329"/>
      <c r="MQ115" s="329"/>
      <c r="MR115" s="329"/>
      <c r="MS115" s="329"/>
      <c r="MT115" s="329"/>
      <c r="MU115" s="329"/>
      <c r="MV115" s="329"/>
      <c r="MW115" s="329"/>
      <c r="MX115" s="329"/>
      <c r="MY115" s="329"/>
      <c r="MZ115" s="329"/>
      <c r="NA115" s="329"/>
      <c r="NB115" s="329"/>
      <c r="NC115" s="329"/>
      <c r="ND115" s="329"/>
      <c r="NE115" s="329"/>
      <c r="NF115" s="329"/>
      <c r="NG115" s="329"/>
      <c r="NH115" s="329"/>
      <c r="NI115" s="329"/>
      <c r="NJ115" s="329"/>
      <c r="NK115" s="329"/>
      <c r="NL115" s="329"/>
      <c r="NM115" s="329"/>
      <c r="NN115" s="329"/>
      <c r="NO115" s="329"/>
      <c r="NP115" s="329"/>
      <c r="NQ115" s="329"/>
      <c r="NR115" s="329"/>
      <c r="NS115" s="329"/>
      <c r="NT115" s="329"/>
      <c r="NU115" s="329"/>
      <c r="NV115" s="329"/>
      <c r="NW115" s="329"/>
      <c r="NX115" s="329"/>
      <c r="NY115" s="329"/>
      <c r="NZ115" s="329"/>
      <c r="OA115" s="329"/>
      <c r="OB115" s="329"/>
      <c r="OC115" s="329"/>
      <c r="OD115" s="329"/>
      <c r="OE115" s="329"/>
      <c r="OF115" s="329"/>
      <c r="OG115" s="329"/>
      <c r="OH115" s="329"/>
      <c r="OI115" s="329"/>
      <c r="OJ115" s="329"/>
      <c r="OK115" s="329"/>
      <c r="OL115" s="329"/>
    </row>
    <row r="116" spans="1:402" s="328" customFormat="1" ht="17.25" hidden="1" customHeight="1">
      <c r="B116" s="303">
        <v>2014.7494505494501</v>
      </c>
      <c r="C116" s="473">
        <v>1396251.11</v>
      </c>
      <c r="D116" s="473">
        <v>259729.73</v>
      </c>
      <c r="E116" s="484" t="s">
        <v>213</v>
      </c>
      <c r="F116" s="473">
        <v>4756.17</v>
      </c>
      <c r="G116" s="473">
        <v>257.33999999999997</v>
      </c>
      <c r="H116" s="484" t="s">
        <v>213</v>
      </c>
      <c r="I116" s="474">
        <v>1660994.35</v>
      </c>
      <c r="J116" s="940"/>
      <c r="K116" s="940"/>
      <c r="BQ116" s="329"/>
      <c r="BR116" s="329"/>
      <c r="BS116" s="329"/>
      <c r="BT116" s="329"/>
      <c r="BU116" s="329"/>
      <c r="BV116" s="329"/>
      <c r="BW116" s="329"/>
      <c r="BX116" s="329"/>
      <c r="BY116" s="329"/>
      <c r="BZ116" s="329"/>
      <c r="CA116" s="329"/>
      <c r="CB116" s="329"/>
      <c r="CC116" s="329"/>
      <c r="CD116" s="329"/>
      <c r="CE116" s="329"/>
      <c r="CF116" s="329"/>
      <c r="CG116" s="329"/>
      <c r="CH116" s="329"/>
      <c r="CI116" s="329"/>
      <c r="CJ116" s="329"/>
      <c r="CK116" s="329"/>
      <c r="CL116" s="329"/>
      <c r="CM116" s="329"/>
      <c r="CN116" s="329"/>
      <c r="CO116" s="329"/>
      <c r="CP116" s="329"/>
      <c r="CQ116" s="329"/>
      <c r="CR116" s="329"/>
      <c r="CS116" s="329"/>
      <c r="CT116" s="329"/>
      <c r="CU116" s="329"/>
      <c r="CV116" s="329"/>
      <c r="CW116" s="329"/>
      <c r="CX116" s="329"/>
      <c r="CY116" s="329"/>
      <c r="CZ116" s="329"/>
      <c r="DA116" s="329"/>
      <c r="DB116" s="329"/>
      <c r="DC116" s="329"/>
      <c r="DD116" s="329"/>
      <c r="DE116" s="329"/>
      <c r="DF116" s="329"/>
      <c r="DG116" s="329"/>
      <c r="DH116" s="329"/>
      <c r="DI116" s="329"/>
      <c r="DJ116" s="329"/>
      <c r="DK116" s="329"/>
      <c r="DL116" s="329"/>
      <c r="DM116" s="329"/>
      <c r="DN116" s="329"/>
      <c r="DO116" s="329"/>
      <c r="DP116" s="329"/>
      <c r="DQ116" s="329"/>
      <c r="DR116" s="329"/>
      <c r="DS116" s="329"/>
      <c r="DT116" s="329"/>
      <c r="DU116" s="329"/>
      <c r="DV116" s="329"/>
      <c r="DW116" s="329"/>
      <c r="DX116" s="329"/>
      <c r="DY116" s="329"/>
      <c r="DZ116" s="329"/>
      <c r="EA116" s="329"/>
      <c r="EB116" s="329"/>
      <c r="EC116" s="329"/>
      <c r="ED116" s="329"/>
      <c r="EE116" s="329"/>
      <c r="EF116" s="329"/>
      <c r="EG116" s="329"/>
      <c r="EH116" s="329"/>
      <c r="EI116" s="329"/>
      <c r="EJ116" s="329"/>
      <c r="EK116" s="329"/>
      <c r="EL116" s="329"/>
      <c r="EM116" s="329"/>
      <c r="EN116" s="329"/>
      <c r="EO116" s="329"/>
      <c r="EP116" s="329"/>
      <c r="EQ116" s="329"/>
      <c r="ER116" s="329"/>
      <c r="ES116" s="329"/>
      <c r="ET116" s="329"/>
      <c r="EU116" s="329"/>
      <c r="EV116" s="329"/>
      <c r="EW116" s="329"/>
      <c r="EX116" s="329"/>
      <c r="EY116" s="329"/>
      <c r="EZ116" s="329"/>
      <c r="FA116" s="329"/>
      <c r="FB116" s="329"/>
      <c r="FC116" s="329"/>
      <c r="FD116" s="329"/>
      <c r="FE116" s="329"/>
      <c r="FF116" s="329"/>
      <c r="FG116" s="329"/>
      <c r="FH116" s="329"/>
      <c r="FI116" s="329"/>
      <c r="FJ116" s="329"/>
      <c r="FK116" s="329"/>
      <c r="FL116" s="329"/>
      <c r="FM116" s="329"/>
      <c r="FN116" s="329"/>
      <c r="FO116" s="329"/>
      <c r="FP116" s="329"/>
      <c r="FQ116" s="329"/>
      <c r="FR116" s="329"/>
      <c r="FS116" s="329"/>
      <c r="FT116" s="329"/>
      <c r="FU116" s="329"/>
      <c r="FV116" s="329"/>
      <c r="FW116" s="329"/>
      <c r="FX116" s="329"/>
      <c r="FY116" s="329"/>
      <c r="FZ116" s="329"/>
      <c r="GA116" s="329"/>
      <c r="GB116" s="329"/>
      <c r="GC116" s="329"/>
      <c r="GD116" s="329"/>
      <c r="GE116" s="329"/>
      <c r="GF116" s="329"/>
      <c r="GG116" s="329"/>
      <c r="GH116" s="329"/>
      <c r="GI116" s="329"/>
      <c r="GJ116" s="329"/>
      <c r="GK116" s="329"/>
      <c r="GL116" s="329"/>
      <c r="GM116" s="329"/>
      <c r="GN116" s="329"/>
      <c r="GO116" s="329"/>
      <c r="GP116" s="329"/>
      <c r="GQ116" s="329"/>
      <c r="GR116" s="329"/>
      <c r="GS116" s="329"/>
      <c r="GT116" s="329"/>
      <c r="GU116" s="329"/>
      <c r="GV116" s="329"/>
      <c r="GW116" s="329"/>
      <c r="GX116" s="329"/>
      <c r="GY116" s="329"/>
      <c r="GZ116" s="329"/>
      <c r="HA116" s="329"/>
      <c r="HB116" s="329"/>
      <c r="HC116" s="329"/>
      <c r="HD116" s="329"/>
      <c r="HE116" s="329"/>
      <c r="HF116" s="329"/>
      <c r="HG116" s="329"/>
      <c r="HH116" s="329"/>
      <c r="HI116" s="329"/>
      <c r="HJ116" s="329"/>
      <c r="HK116" s="329"/>
      <c r="HL116" s="329"/>
      <c r="HM116" s="329"/>
      <c r="HN116" s="329"/>
      <c r="HO116" s="329"/>
      <c r="HP116" s="329"/>
      <c r="HQ116" s="329"/>
      <c r="HR116" s="329"/>
      <c r="HS116" s="329"/>
      <c r="HT116" s="329"/>
      <c r="HU116" s="329"/>
      <c r="HV116" s="329"/>
      <c r="HW116" s="329"/>
      <c r="HX116" s="329"/>
      <c r="HY116" s="329"/>
      <c r="HZ116" s="329"/>
      <c r="IA116" s="329"/>
      <c r="IB116" s="329"/>
      <c r="IC116" s="329"/>
      <c r="ID116" s="329"/>
      <c r="IE116" s="329"/>
      <c r="IF116" s="329"/>
      <c r="IG116" s="329"/>
      <c r="IH116" s="329"/>
      <c r="II116" s="329"/>
      <c r="IJ116" s="329"/>
      <c r="IK116" s="329"/>
      <c r="IL116" s="329"/>
      <c r="IM116" s="329"/>
      <c r="IN116" s="329"/>
      <c r="IO116" s="329"/>
      <c r="IP116" s="329"/>
      <c r="IQ116" s="329"/>
      <c r="IR116" s="329"/>
      <c r="IS116" s="329"/>
      <c r="IT116" s="329"/>
      <c r="IU116" s="329"/>
      <c r="IV116" s="329"/>
      <c r="IW116" s="329"/>
      <c r="IX116" s="329"/>
      <c r="IY116" s="329"/>
      <c r="IZ116" s="329"/>
      <c r="JA116" s="329"/>
      <c r="JB116" s="329"/>
      <c r="JC116" s="329"/>
      <c r="JD116" s="329"/>
      <c r="JE116" s="329"/>
      <c r="JF116" s="329"/>
      <c r="JG116" s="329"/>
      <c r="JH116" s="329"/>
      <c r="JI116" s="329"/>
      <c r="JJ116" s="329"/>
      <c r="JK116" s="329"/>
      <c r="JL116" s="329"/>
      <c r="JM116" s="329"/>
      <c r="JN116" s="329"/>
      <c r="JO116" s="329"/>
      <c r="JP116" s="329"/>
      <c r="JQ116" s="329"/>
      <c r="JR116" s="329"/>
      <c r="JS116" s="329"/>
      <c r="JT116" s="329"/>
      <c r="JU116" s="329"/>
      <c r="JV116" s="329"/>
      <c r="JW116" s="329"/>
      <c r="JX116" s="329"/>
      <c r="JY116" s="329"/>
      <c r="JZ116" s="329"/>
      <c r="KA116" s="329"/>
      <c r="KB116" s="329"/>
      <c r="KC116" s="329"/>
      <c r="KD116" s="329"/>
      <c r="KE116" s="329"/>
      <c r="KF116" s="329"/>
      <c r="KG116" s="329"/>
      <c r="KH116" s="329"/>
      <c r="KI116" s="329"/>
      <c r="KJ116" s="329"/>
      <c r="KK116" s="329"/>
      <c r="KL116" s="329"/>
      <c r="KM116" s="329"/>
      <c r="KN116" s="329"/>
      <c r="KO116" s="329"/>
      <c r="KP116" s="329"/>
      <c r="KQ116" s="329"/>
      <c r="KR116" s="329"/>
      <c r="KS116" s="329"/>
      <c r="KT116" s="329"/>
      <c r="KU116" s="329"/>
      <c r="KV116" s="329"/>
      <c r="KW116" s="329"/>
      <c r="KX116" s="329"/>
      <c r="KY116" s="329"/>
      <c r="KZ116" s="329"/>
      <c r="LA116" s="329"/>
      <c r="LB116" s="329"/>
      <c r="LC116" s="329"/>
      <c r="LD116" s="329"/>
      <c r="LE116" s="329"/>
      <c r="LF116" s="329"/>
      <c r="LG116" s="329"/>
      <c r="LH116" s="329"/>
      <c r="LI116" s="329"/>
      <c r="LJ116" s="329"/>
      <c r="LK116" s="329"/>
      <c r="LL116" s="329"/>
      <c r="LM116" s="329"/>
      <c r="LN116" s="329"/>
      <c r="LO116" s="329"/>
      <c r="LP116" s="329"/>
      <c r="LQ116" s="329"/>
      <c r="LR116" s="329"/>
      <c r="LS116" s="329"/>
      <c r="LT116" s="329"/>
      <c r="LU116" s="329"/>
      <c r="LV116" s="329"/>
      <c r="LW116" s="329"/>
      <c r="LX116" s="329"/>
      <c r="LY116" s="329"/>
      <c r="LZ116" s="329"/>
      <c r="MA116" s="329"/>
      <c r="MB116" s="329"/>
      <c r="MC116" s="329"/>
      <c r="MD116" s="329"/>
      <c r="ME116" s="329"/>
      <c r="MF116" s="329"/>
      <c r="MG116" s="329"/>
      <c r="MH116" s="329"/>
      <c r="MI116" s="329"/>
      <c r="MJ116" s="329"/>
      <c r="MK116" s="329"/>
      <c r="ML116" s="329"/>
      <c r="MM116" s="329"/>
      <c r="MN116" s="329"/>
      <c r="MO116" s="329"/>
      <c r="MP116" s="329"/>
      <c r="MQ116" s="329"/>
      <c r="MR116" s="329"/>
      <c r="MS116" s="329"/>
      <c r="MT116" s="329"/>
      <c r="MU116" s="329"/>
      <c r="MV116" s="329"/>
      <c r="MW116" s="329"/>
      <c r="MX116" s="329"/>
      <c r="MY116" s="329"/>
      <c r="MZ116" s="329"/>
      <c r="NA116" s="329"/>
      <c r="NB116" s="329"/>
      <c r="NC116" s="329"/>
      <c r="ND116" s="329"/>
      <c r="NE116" s="329"/>
      <c r="NF116" s="329"/>
      <c r="NG116" s="329"/>
      <c r="NH116" s="329"/>
      <c r="NI116" s="329"/>
      <c r="NJ116" s="329"/>
      <c r="NK116" s="329"/>
      <c r="NL116" s="329"/>
      <c r="NM116" s="329"/>
      <c r="NN116" s="329"/>
      <c r="NO116" s="329"/>
      <c r="NP116" s="329"/>
      <c r="NQ116" s="329"/>
      <c r="NR116" s="329"/>
      <c r="NS116" s="329"/>
      <c r="NT116" s="329"/>
      <c r="NU116" s="329"/>
      <c r="NV116" s="329"/>
      <c r="NW116" s="329"/>
      <c r="NX116" s="329"/>
      <c r="NY116" s="329"/>
      <c r="NZ116" s="329"/>
      <c r="OA116" s="329"/>
      <c r="OB116" s="329"/>
      <c r="OC116" s="329"/>
      <c r="OD116" s="329"/>
      <c r="OE116" s="329"/>
      <c r="OF116" s="329"/>
      <c r="OG116" s="329"/>
      <c r="OH116" s="329"/>
      <c r="OI116" s="329"/>
      <c r="OJ116" s="329"/>
      <c r="OK116" s="329"/>
      <c r="OL116" s="329"/>
    </row>
    <row r="117" spans="1:402" s="328" customFormat="1" ht="17.25" hidden="1" customHeight="1">
      <c r="A117" s="322"/>
      <c r="B117" s="303">
        <v>2014.8021978022</v>
      </c>
      <c r="C117" s="473">
        <v>1379042</v>
      </c>
      <c r="D117" s="473">
        <v>259529</v>
      </c>
      <c r="E117" s="484" t="s">
        <v>213</v>
      </c>
      <c r="F117" s="473">
        <v>4812</v>
      </c>
      <c r="G117" s="473">
        <v>262</v>
      </c>
      <c r="H117" s="484"/>
      <c r="I117" s="474">
        <v>1643645</v>
      </c>
      <c r="J117" s="940"/>
      <c r="K117" s="940"/>
      <c r="BQ117" s="329"/>
      <c r="BR117" s="329"/>
      <c r="BS117" s="329"/>
      <c r="BT117" s="329"/>
      <c r="BU117" s="329"/>
      <c r="BV117" s="329"/>
      <c r="BW117" s="329"/>
      <c r="BX117" s="329"/>
      <c r="BY117" s="329"/>
      <c r="BZ117" s="329"/>
      <c r="CA117" s="329"/>
      <c r="CB117" s="329"/>
      <c r="CC117" s="329"/>
      <c r="CD117" s="329"/>
      <c r="CE117" s="329"/>
      <c r="CF117" s="329"/>
      <c r="CG117" s="329"/>
      <c r="CH117" s="329"/>
      <c r="CI117" s="329"/>
      <c r="CJ117" s="329"/>
      <c r="CK117" s="329"/>
      <c r="CL117" s="329"/>
      <c r="CM117" s="329"/>
      <c r="CN117" s="329"/>
      <c r="CO117" s="329"/>
      <c r="CP117" s="329"/>
      <c r="CQ117" s="329"/>
      <c r="CR117" s="329"/>
      <c r="CS117" s="329"/>
      <c r="CT117" s="329"/>
      <c r="CU117" s="329"/>
      <c r="CV117" s="329"/>
      <c r="CW117" s="329"/>
      <c r="CX117" s="329"/>
      <c r="CY117" s="329"/>
      <c r="CZ117" s="329"/>
      <c r="DA117" s="329"/>
      <c r="DB117" s="329"/>
      <c r="DC117" s="329"/>
      <c r="DD117" s="329"/>
      <c r="DE117" s="329"/>
      <c r="DF117" s="329"/>
      <c r="DG117" s="329"/>
      <c r="DH117" s="329"/>
      <c r="DI117" s="329"/>
      <c r="DJ117" s="329"/>
      <c r="DK117" s="329"/>
      <c r="DL117" s="329"/>
      <c r="DM117" s="329"/>
      <c r="DN117" s="329"/>
      <c r="DO117" s="329"/>
      <c r="DP117" s="329"/>
      <c r="DQ117" s="329"/>
      <c r="DR117" s="329"/>
      <c r="DS117" s="329"/>
      <c r="DT117" s="329"/>
      <c r="DU117" s="329"/>
      <c r="DV117" s="329"/>
      <c r="DW117" s="329"/>
      <c r="DX117" s="329"/>
      <c r="DY117" s="329"/>
      <c r="DZ117" s="329"/>
      <c r="EA117" s="329"/>
      <c r="EB117" s="329"/>
      <c r="EC117" s="329"/>
      <c r="ED117" s="329"/>
      <c r="EE117" s="329"/>
      <c r="EF117" s="329"/>
      <c r="EG117" s="329"/>
      <c r="EH117" s="329"/>
      <c r="EI117" s="329"/>
      <c r="EJ117" s="329"/>
      <c r="EK117" s="329"/>
      <c r="EL117" s="329"/>
      <c r="EM117" s="329"/>
      <c r="EN117" s="329"/>
      <c r="EO117" s="329"/>
      <c r="EP117" s="329"/>
      <c r="EQ117" s="329"/>
      <c r="ER117" s="329"/>
      <c r="ES117" s="329"/>
      <c r="ET117" s="329"/>
      <c r="EU117" s="329"/>
      <c r="EV117" s="329"/>
      <c r="EW117" s="329"/>
      <c r="EX117" s="329"/>
      <c r="EY117" s="329"/>
      <c r="EZ117" s="329"/>
      <c r="FA117" s="329"/>
      <c r="FB117" s="329"/>
      <c r="FC117" s="329"/>
      <c r="FD117" s="329"/>
      <c r="FE117" s="329"/>
      <c r="FF117" s="329"/>
      <c r="FG117" s="329"/>
      <c r="FH117" s="329"/>
      <c r="FI117" s="329"/>
      <c r="FJ117" s="329"/>
      <c r="FK117" s="329"/>
      <c r="FL117" s="329"/>
      <c r="FM117" s="329"/>
      <c r="FN117" s="329"/>
      <c r="FO117" s="329"/>
      <c r="FP117" s="329"/>
      <c r="FQ117" s="329"/>
      <c r="FR117" s="329"/>
      <c r="FS117" s="329"/>
      <c r="FT117" s="329"/>
      <c r="FU117" s="329"/>
      <c r="FV117" s="329"/>
      <c r="FW117" s="329"/>
      <c r="FX117" s="329"/>
      <c r="FY117" s="329"/>
      <c r="FZ117" s="329"/>
      <c r="GA117" s="329"/>
      <c r="GB117" s="329"/>
      <c r="GC117" s="329"/>
      <c r="GD117" s="329"/>
      <c r="GE117" s="329"/>
      <c r="GF117" s="329"/>
      <c r="GG117" s="329"/>
      <c r="GH117" s="329"/>
      <c r="GI117" s="329"/>
      <c r="GJ117" s="329"/>
      <c r="GK117" s="329"/>
      <c r="GL117" s="329"/>
      <c r="GM117" s="329"/>
      <c r="GN117" s="329"/>
      <c r="GO117" s="329"/>
      <c r="GP117" s="329"/>
      <c r="GQ117" s="329"/>
      <c r="GR117" s="329"/>
      <c r="GS117" s="329"/>
      <c r="GT117" s="329"/>
      <c r="GU117" s="329"/>
      <c r="GV117" s="329"/>
      <c r="GW117" s="329"/>
      <c r="GX117" s="329"/>
      <c r="GY117" s="329"/>
      <c r="GZ117" s="329"/>
      <c r="HA117" s="329"/>
      <c r="HB117" s="329"/>
      <c r="HC117" s="329"/>
      <c r="HD117" s="329"/>
      <c r="HE117" s="329"/>
      <c r="HF117" s="329"/>
      <c r="HG117" s="329"/>
      <c r="HH117" s="329"/>
      <c r="HI117" s="329"/>
      <c r="HJ117" s="329"/>
      <c r="HK117" s="329"/>
      <c r="HL117" s="329"/>
      <c r="HM117" s="329"/>
      <c r="HN117" s="329"/>
      <c r="HO117" s="329"/>
      <c r="HP117" s="329"/>
      <c r="HQ117" s="329"/>
      <c r="HR117" s="329"/>
      <c r="HS117" s="329"/>
      <c r="HT117" s="329"/>
      <c r="HU117" s="329"/>
      <c r="HV117" s="329"/>
      <c r="HW117" s="329"/>
      <c r="HX117" s="329"/>
      <c r="HY117" s="329"/>
      <c r="HZ117" s="329"/>
      <c r="IA117" s="329"/>
      <c r="IB117" s="329"/>
      <c r="IC117" s="329"/>
      <c r="ID117" s="329"/>
      <c r="IE117" s="329"/>
      <c r="IF117" s="329"/>
      <c r="IG117" s="329"/>
      <c r="IH117" s="329"/>
      <c r="II117" s="329"/>
      <c r="IJ117" s="329"/>
      <c r="IK117" s="329"/>
      <c r="IL117" s="329"/>
      <c r="IM117" s="329"/>
      <c r="IN117" s="329"/>
      <c r="IO117" s="329"/>
      <c r="IP117" s="329"/>
      <c r="IQ117" s="329"/>
      <c r="IR117" s="329"/>
      <c r="IS117" s="329"/>
      <c r="IT117" s="329"/>
      <c r="IU117" s="329"/>
      <c r="IV117" s="329"/>
      <c r="IW117" s="329"/>
      <c r="IX117" s="329"/>
      <c r="IY117" s="329"/>
      <c r="IZ117" s="329"/>
      <c r="JA117" s="329"/>
      <c r="JB117" s="329"/>
      <c r="JC117" s="329"/>
      <c r="JD117" s="329"/>
      <c r="JE117" s="329"/>
      <c r="JF117" s="329"/>
      <c r="JG117" s="329"/>
      <c r="JH117" s="329"/>
      <c r="JI117" s="329"/>
      <c r="JJ117" s="329"/>
      <c r="JK117" s="329"/>
      <c r="JL117" s="329"/>
      <c r="JM117" s="329"/>
      <c r="JN117" s="329"/>
      <c r="JO117" s="329"/>
      <c r="JP117" s="329"/>
      <c r="JQ117" s="329"/>
      <c r="JR117" s="329"/>
      <c r="JS117" s="329"/>
      <c r="JT117" s="329"/>
      <c r="JU117" s="329"/>
      <c r="JV117" s="329"/>
      <c r="JW117" s="329"/>
      <c r="JX117" s="329"/>
      <c r="JY117" s="329"/>
      <c r="JZ117" s="329"/>
      <c r="KA117" s="329"/>
      <c r="KB117" s="329"/>
      <c r="KC117" s="329"/>
      <c r="KD117" s="329"/>
      <c r="KE117" s="329"/>
      <c r="KF117" s="329"/>
      <c r="KG117" s="329"/>
      <c r="KH117" s="329"/>
      <c r="KI117" s="329"/>
      <c r="KJ117" s="329"/>
      <c r="KK117" s="329"/>
      <c r="KL117" s="329"/>
      <c r="KM117" s="329"/>
      <c r="KN117" s="329"/>
      <c r="KO117" s="329"/>
      <c r="KP117" s="329"/>
      <c r="KQ117" s="329"/>
      <c r="KR117" s="329"/>
      <c r="KS117" s="329"/>
      <c r="KT117" s="329"/>
      <c r="KU117" s="329"/>
      <c r="KV117" s="329"/>
      <c r="KW117" s="329"/>
      <c r="KX117" s="329"/>
      <c r="KY117" s="329"/>
      <c r="KZ117" s="329"/>
      <c r="LA117" s="329"/>
      <c r="LB117" s="329"/>
      <c r="LC117" s="329"/>
      <c r="LD117" s="329"/>
      <c r="LE117" s="329"/>
      <c r="LF117" s="329"/>
      <c r="LG117" s="329"/>
      <c r="LH117" s="329"/>
      <c r="LI117" s="329"/>
      <c r="LJ117" s="329"/>
      <c r="LK117" s="329"/>
      <c r="LL117" s="329"/>
      <c r="LM117" s="329"/>
      <c r="LN117" s="329"/>
      <c r="LO117" s="329"/>
      <c r="LP117" s="329"/>
      <c r="LQ117" s="329"/>
      <c r="LR117" s="329"/>
      <c r="LS117" s="329"/>
      <c r="LT117" s="329"/>
      <c r="LU117" s="329"/>
      <c r="LV117" s="329"/>
      <c r="LW117" s="329"/>
      <c r="LX117" s="329"/>
      <c r="LY117" s="329"/>
      <c r="LZ117" s="329"/>
      <c r="MA117" s="329"/>
      <c r="MB117" s="329"/>
      <c r="MC117" s="329"/>
      <c r="MD117" s="329"/>
      <c r="ME117" s="329"/>
      <c r="MF117" s="329"/>
      <c r="MG117" s="329"/>
      <c r="MH117" s="329"/>
      <c r="MI117" s="329"/>
      <c r="MJ117" s="329"/>
      <c r="MK117" s="329"/>
      <c r="ML117" s="329"/>
      <c r="MM117" s="329"/>
      <c r="MN117" s="329"/>
      <c r="MO117" s="329"/>
      <c r="MP117" s="329"/>
      <c r="MQ117" s="329"/>
      <c r="MR117" s="329"/>
      <c r="MS117" s="329"/>
      <c r="MT117" s="329"/>
      <c r="MU117" s="329"/>
      <c r="MV117" s="329"/>
      <c r="MW117" s="329"/>
      <c r="MX117" s="329"/>
      <c r="MY117" s="329"/>
      <c r="MZ117" s="329"/>
      <c r="NA117" s="329"/>
      <c r="NB117" s="329"/>
      <c r="NC117" s="329"/>
      <c r="ND117" s="329"/>
      <c r="NE117" s="329"/>
      <c r="NF117" s="329"/>
      <c r="NG117" s="329"/>
      <c r="NH117" s="329"/>
      <c r="NI117" s="329"/>
      <c r="NJ117" s="329"/>
      <c r="NK117" s="329"/>
      <c r="NL117" s="329"/>
      <c r="NM117" s="329"/>
      <c r="NN117" s="329"/>
      <c r="NO117" s="329"/>
      <c r="NP117" s="329"/>
      <c r="NQ117" s="329"/>
      <c r="NR117" s="329"/>
      <c r="NS117" s="329"/>
      <c r="NT117" s="329"/>
      <c r="NU117" s="329"/>
      <c r="NV117" s="329"/>
      <c r="NW117" s="329"/>
      <c r="NX117" s="329"/>
      <c r="NY117" s="329"/>
      <c r="NZ117" s="329"/>
      <c r="OA117" s="329"/>
      <c r="OB117" s="329"/>
      <c r="OC117" s="329"/>
      <c r="OD117" s="329"/>
      <c r="OE117" s="329"/>
      <c r="OF117" s="329"/>
      <c r="OG117" s="329"/>
      <c r="OH117" s="329"/>
      <c r="OI117" s="329"/>
      <c r="OJ117" s="329"/>
      <c r="OK117" s="329"/>
      <c r="OL117" s="329"/>
    </row>
    <row r="118" spans="1:402" s="328" customFormat="1" ht="17.25" hidden="1" customHeight="1">
      <c r="A118" s="322"/>
      <c r="B118" s="303">
        <v>2014.8549450549399</v>
      </c>
      <c r="C118" s="473">
        <v>1380187.94</v>
      </c>
      <c r="D118" s="473">
        <v>260679.08</v>
      </c>
      <c r="E118" s="484" t="s">
        <v>213</v>
      </c>
      <c r="F118" s="473">
        <v>4754.04</v>
      </c>
      <c r="G118" s="473">
        <v>252.95</v>
      </c>
      <c r="H118" s="484" t="s">
        <v>213</v>
      </c>
      <c r="I118" s="474">
        <v>1645874.01</v>
      </c>
      <c r="J118" s="940"/>
      <c r="K118" s="940"/>
      <c r="BQ118" s="329"/>
      <c r="BR118" s="329"/>
      <c r="BS118" s="329"/>
      <c r="BT118" s="329"/>
      <c r="BU118" s="329"/>
      <c r="BV118" s="329"/>
      <c r="BW118" s="329"/>
      <c r="BX118" s="329"/>
      <c r="BY118" s="329"/>
      <c r="BZ118" s="329"/>
      <c r="CA118" s="329"/>
      <c r="CB118" s="329"/>
      <c r="CC118" s="329"/>
      <c r="CD118" s="329"/>
      <c r="CE118" s="329"/>
      <c r="CF118" s="329"/>
      <c r="CG118" s="329"/>
      <c r="CH118" s="329"/>
      <c r="CI118" s="329"/>
      <c r="CJ118" s="329"/>
      <c r="CK118" s="329"/>
      <c r="CL118" s="329"/>
      <c r="CM118" s="329"/>
      <c r="CN118" s="329"/>
      <c r="CO118" s="329"/>
      <c r="CP118" s="329"/>
      <c r="CQ118" s="329"/>
      <c r="CR118" s="329"/>
      <c r="CS118" s="329"/>
      <c r="CT118" s="329"/>
      <c r="CU118" s="329"/>
      <c r="CV118" s="329"/>
      <c r="CW118" s="329"/>
      <c r="CX118" s="329"/>
      <c r="CY118" s="329"/>
      <c r="CZ118" s="329"/>
      <c r="DA118" s="329"/>
      <c r="DB118" s="329"/>
      <c r="DC118" s="329"/>
      <c r="DD118" s="329"/>
      <c r="DE118" s="329"/>
      <c r="DF118" s="329"/>
      <c r="DG118" s="329"/>
      <c r="DH118" s="329"/>
      <c r="DI118" s="329"/>
      <c r="DJ118" s="329"/>
      <c r="DK118" s="329"/>
      <c r="DL118" s="329"/>
      <c r="DM118" s="329"/>
      <c r="DN118" s="329"/>
      <c r="DO118" s="329"/>
      <c r="DP118" s="329"/>
      <c r="DQ118" s="329"/>
      <c r="DR118" s="329"/>
      <c r="DS118" s="329"/>
      <c r="DT118" s="329"/>
      <c r="DU118" s="329"/>
      <c r="DV118" s="329"/>
      <c r="DW118" s="329"/>
      <c r="DX118" s="329"/>
      <c r="DY118" s="329"/>
      <c r="DZ118" s="329"/>
      <c r="EA118" s="329"/>
      <c r="EB118" s="329"/>
      <c r="EC118" s="329"/>
      <c r="ED118" s="329"/>
      <c r="EE118" s="329"/>
      <c r="EF118" s="329"/>
      <c r="EG118" s="329"/>
      <c r="EH118" s="329"/>
      <c r="EI118" s="329"/>
      <c r="EJ118" s="329"/>
      <c r="EK118" s="329"/>
      <c r="EL118" s="329"/>
      <c r="EM118" s="329"/>
      <c r="EN118" s="329"/>
      <c r="EO118" s="329"/>
      <c r="EP118" s="329"/>
      <c r="EQ118" s="329"/>
      <c r="ER118" s="329"/>
      <c r="ES118" s="329"/>
      <c r="ET118" s="329"/>
      <c r="EU118" s="329"/>
      <c r="EV118" s="329"/>
      <c r="EW118" s="329"/>
      <c r="EX118" s="329"/>
      <c r="EY118" s="329"/>
      <c r="EZ118" s="329"/>
      <c r="FA118" s="329"/>
      <c r="FB118" s="329"/>
      <c r="FC118" s="329"/>
      <c r="FD118" s="329"/>
      <c r="FE118" s="329"/>
      <c r="FF118" s="329"/>
      <c r="FG118" s="329"/>
      <c r="FH118" s="329"/>
      <c r="FI118" s="329"/>
      <c r="FJ118" s="329"/>
      <c r="FK118" s="329"/>
      <c r="FL118" s="329"/>
      <c r="FM118" s="329"/>
      <c r="FN118" s="329"/>
      <c r="FO118" s="329"/>
      <c r="FP118" s="329"/>
      <c r="FQ118" s="329"/>
      <c r="FR118" s="329"/>
      <c r="FS118" s="329"/>
      <c r="FT118" s="329"/>
      <c r="FU118" s="329"/>
      <c r="FV118" s="329"/>
      <c r="FW118" s="329"/>
      <c r="FX118" s="329"/>
      <c r="FY118" s="329"/>
      <c r="FZ118" s="329"/>
      <c r="GA118" s="329"/>
      <c r="GB118" s="329"/>
      <c r="GC118" s="329"/>
      <c r="GD118" s="329"/>
      <c r="GE118" s="329"/>
      <c r="GF118" s="329"/>
      <c r="GG118" s="329"/>
      <c r="GH118" s="329"/>
      <c r="GI118" s="329"/>
      <c r="GJ118" s="329"/>
      <c r="GK118" s="329"/>
      <c r="GL118" s="329"/>
      <c r="GM118" s="329"/>
      <c r="GN118" s="329"/>
      <c r="GO118" s="329"/>
      <c r="GP118" s="329"/>
      <c r="GQ118" s="329"/>
      <c r="GR118" s="329"/>
      <c r="GS118" s="329"/>
      <c r="GT118" s="329"/>
      <c r="GU118" s="329"/>
      <c r="GV118" s="329"/>
      <c r="GW118" s="329"/>
      <c r="GX118" s="329"/>
      <c r="GY118" s="329"/>
      <c r="GZ118" s="329"/>
      <c r="HA118" s="329"/>
      <c r="HB118" s="329"/>
      <c r="HC118" s="329"/>
      <c r="HD118" s="329"/>
      <c r="HE118" s="329"/>
      <c r="HF118" s="329"/>
      <c r="HG118" s="329"/>
      <c r="HH118" s="329"/>
      <c r="HI118" s="329"/>
      <c r="HJ118" s="329"/>
      <c r="HK118" s="329"/>
      <c r="HL118" s="329"/>
      <c r="HM118" s="329"/>
      <c r="HN118" s="329"/>
      <c r="HO118" s="329"/>
      <c r="HP118" s="329"/>
      <c r="HQ118" s="329"/>
      <c r="HR118" s="329"/>
      <c r="HS118" s="329"/>
      <c r="HT118" s="329"/>
      <c r="HU118" s="329"/>
      <c r="HV118" s="329"/>
      <c r="HW118" s="329"/>
      <c r="HX118" s="329"/>
      <c r="HY118" s="329"/>
      <c r="HZ118" s="329"/>
      <c r="IA118" s="329"/>
      <c r="IB118" s="329"/>
      <c r="IC118" s="329"/>
      <c r="ID118" s="329"/>
      <c r="IE118" s="329"/>
      <c r="IF118" s="329"/>
      <c r="IG118" s="329"/>
      <c r="IH118" s="329"/>
      <c r="II118" s="329"/>
      <c r="IJ118" s="329"/>
      <c r="IK118" s="329"/>
      <c r="IL118" s="329"/>
      <c r="IM118" s="329"/>
      <c r="IN118" s="329"/>
      <c r="IO118" s="329"/>
      <c r="IP118" s="329"/>
      <c r="IQ118" s="329"/>
      <c r="IR118" s="329"/>
      <c r="IS118" s="329"/>
      <c r="IT118" s="329"/>
      <c r="IU118" s="329"/>
      <c r="IV118" s="329"/>
      <c r="IW118" s="329"/>
      <c r="IX118" s="329"/>
      <c r="IY118" s="329"/>
      <c r="IZ118" s="329"/>
      <c r="JA118" s="329"/>
      <c r="JB118" s="329"/>
      <c r="JC118" s="329"/>
      <c r="JD118" s="329"/>
      <c r="JE118" s="329"/>
      <c r="JF118" s="329"/>
      <c r="JG118" s="329"/>
      <c r="JH118" s="329"/>
      <c r="JI118" s="329"/>
      <c r="JJ118" s="329"/>
      <c r="JK118" s="329"/>
      <c r="JL118" s="329"/>
      <c r="JM118" s="329"/>
      <c r="JN118" s="329"/>
      <c r="JO118" s="329"/>
      <c r="JP118" s="329"/>
      <c r="JQ118" s="329"/>
      <c r="JR118" s="329"/>
      <c r="JS118" s="329"/>
      <c r="JT118" s="329"/>
      <c r="JU118" s="329"/>
      <c r="JV118" s="329"/>
      <c r="JW118" s="329"/>
      <c r="JX118" s="329"/>
      <c r="JY118" s="329"/>
      <c r="JZ118" s="329"/>
      <c r="KA118" s="329"/>
      <c r="KB118" s="329"/>
      <c r="KC118" s="329"/>
      <c r="KD118" s="329"/>
      <c r="KE118" s="329"/>
      <c r="KF118" s="329"/>
      <c r="KG118" s="329"/>
      <c r="KH118" s="329"/>
      <c r="KI118" s="329"/>
      <c r="KJ118" s="329"/>
      <c r="KK118" s="329"/>
      <c r="KL118" s="329"/>
      <c r="KM118" s="329"/>
      <c r="KN118" s="329"/>
      <c r="KO118" s="329"/>
      <c r="KP118" s="329"/>
      <c r="KQ118" s="329"/>
      <c r="KR118" s="329"/>
      <c r="KS118" s="329"/>
      <c r="KT118" s="329"/>
      <c r="KU118" s="329"/>
      <c r="KV118" s="329"/>
      <c r="KW118" s="329"/>
      <c r="KX118" s="329"/>
      <c r="KY118" s="329"/>
      <c r="KZ118" s="329"/>
      <c r="LA118" s="329"/>
      <c r="LB118" s="329"/>
      <c r="LC118" s="329"/>
      <c r="LD118" s="329"/>
      <c r="LE118" s="329"/>
      <c r="LF118" s="329"/>
      <c r="LG118" s="329"/>
      <c r="LH118" s="329"/>
      <c r="LI118" s="329"/>
      <c r="LJ118" s="329"/>
      <c r="LK118" s="329"/>
      <c r="LL118" s="329"/>
      <c r="LM118" s="329"/>
      <c r="LN118" s="329"/>
      <c r="LO118" s="329"/>
      <c r="LP118" s="329"/>
      <c r="LQ118" s="329"/>
      <c r="LR118" s="329"/>
      <c r="LS118" s="329"/>
      <c r="LT118" s="329"/>
      <c r="LU118" s="329"/>
      <c r="LV118" s="329"/>
      <c r="LW118" s="329"/>
      <c r="LX118" s="329"/>
      <c r="LY118" s="329"/>
      <c r="LZ118" s="329"/>
      <c r="MA118" s="329"/>
      <c r="MB118" s="329"/>
      <c r="MC118" s="329"/>
      <c r="MD118" s="329"/>
      <c r="ME118" s="329"/>
      <c r="MF118" s="329"/>
      <c r="MG118" s="329"/>
      <c r="MH118" s="329"/>
      <c r="MI118" s="329"/>
      <c r="MJ118" s="329"/>
      <c r="MK118" s="329"/>
      <c r="ML118" s="329"/>
      <c r="MM118" s="329"/>
      <c r="MN118" s="329"/>
      <c r="MO118" s="329"/>
      <c r="MP118" s="329"/>
      <c r="MQ118" s="329"/>
      <c r="MR118" s="329"/>
      <c r="MS118" s="329"/>
      <c r="MT118" s="329"/>
      <c r="MU118" s="329"/>
      <c r="MV118" s="329"/>
      <c r="MW118" s="329"/>
      <c r="MX118" s="329"/>
      <c r="MY118" s="329"/>
      <c r="MZ118" s="329"/>
      <c r="NA118" s="329"/>
      <c r="NB118" s="329"/>
      <c r="NC118" s="329"/>
      <c r="ND118" s="329"/>
      <c r="NE118" s="329"/>
      <c r="NF118" s="329"/>
      <c r="NG118" s="329"/>
      <c r="NH118" s="329"/>
      <c r="NI118" s="329"/>
      <c r="NJ118" s="329"/>
      <c r="NK118" s="329"/>
      <c r="NL118" s="329"/>
      <c r="NM118" s="329"/>
      <c r="NN118" s="329"/>
      <c r="NO118" s="329"/>
      <c r="NP118" s="329"/>
      <c r="NQ118" s="329"/>
      <c r="NR118" s="329"/>
      <c r="NS118" s="329"/>
      <c r="NT118" s="329"/>
      <c r="NU118" s="329"/>
      <c r="NV118" s="329"/>
      <c r="NW118" s="329"/>
      <c r="NX118" s="329"/>
      <c r="NY118" s="329"/>
      <c r="NZ118" s="329"/>
      <c r="OA118" s="329"/>
      <c r="OB118" s="329"/>
      <c r="OC118" s="329"/>
      <c r="OD118" s="329"/>
      <c r="OE118" s="329"/>
      <c r="OF118" s="329"/>
      <c r="OG118" s="329"/>
      <c r="OH118" s="329"/>
      <c r="OI118" s="329"/>
      <c r="OJ118" s="329"/>
      <c r="OK118" s="329"/>
      <c r="OL118" s="329"/>
    </row>
    <row r="119" spans="1:402" s="328" customFormat="1" ht="17.25" hidden="1" customHeight="1">
      <c r="A119" s="322"/>
      <c r="B119" s="303">
        <v>2014.90769230769</v>
      </c>
      <c r="C119" s="473">
        <v>1367404.1800000002</v>
      </c>
      <c r="D119" s="473">
        <v>261497.14</v>
      </c>
      <c r="E119" s="484" t="s">
        <v>213</v>
      </c>
      <c r="F119" s="473">
        <v>4492.8999999999996</v>
      </c>
      <c r="G119" s="473">
        <v>249.66</v>
      </c>
      <c r="H119" s="484" t="s">
        <v>213</v>
      </c>
      <c r="I119" s="474">
        <v>1633643.88</v>
      </c>
      <c r="J119" s="940"/>
      <c r="K119" s="940"/>
      <c r="BQ119" s="329"/>
      <c r="BR119" s="329"/>
      <c r="BS119" s="329"/>
      <c r="BT119" s="329"/>
      <c r="BU119" s="329"/>
      <c r="BV119" s="329"/>
      <c r="BW119" s="329"/>
      <c r="BX119" s="329"/>
      <c r="BY119" s="329"/>
      <c r="BZ119" s="329"/>
      <c r="CA119" s="329"/>
      <c r="CB119" s="329"/>
      <c r="CC119" s="329"/>
      <c r="CD119" s="329"/>
      <c r="CE119" s="329"/>
      <c r="CF119" s="329"/>
      <c r="CG119" s="329"/>
      <c r="CH119" s="329"/>
      <c r="CI119" s="329"/>
      <c r="CJ119" s="329"/>
      <c r="CK119" s="329"/>
      <c r="CL119" s="329"/>
      <c r="CM119" s="329"/>
      <c r="CN119" s="329"/>
      <c r="CO119" s="329"/>
      <c r="CP119" s="329"/>
      <c r="CQ119" s="329"/>
      <c r="CR119" s="329"/>
      <c r="CS119" s="329"/>
      <c r="CT119" s="329"/>
      <c r="CU119" s="329"/>
      <c r="CV119" s="329"/>
      <c r="CW119" s="329"/>
      <c r="CX119" s="329"/>
      <c r="CY119" s="329"/>
      <c r="CZ119" s="329"/>
      <c r="DA119" s="329"/>
      <c r="DB119" s="329"/>
      <c r="DC119" s="329"/>
      <c r="DD119" s="329"/>
      <c r="DE119" s="329"/>
      <c r="DF119" s="329"/>
      <c r="DG119" s="329"/>
      <c r="DH119" s="329"/>
      <c r="DI119" s="329"/>
      <c r="DJ119" s="329"/>
      <c r="DK119" s="329"/>
      <c r="DL119" s="329"/>
      <c r="DM119" s="329"/>
      <c r="DN119" s="329"/>
      <c r="DO119" s="329"/>
      <c r="DP119" s="329"/>
      <c r="DQ119" s="329"/>
      <c r="DR119" s="329"/>
      <c r="DS119" s="329"/>
      <c r="DT119" s="329"/>
      <c r="DU119" s="329"/>
      <c r="DV119" s="329"/>
      <c r="DW119" s="329"/>
      <c r="DX119" s="329"/>
      <c r="DY119" s="329"/>
      <c r="DZ119" s="329"/>
      <c r="EA119" s="329"/>
      <c r="EB119" s="329"/>
      <c r="EC119" s="329"/>
      <c r="ED119" s="329"/>
      <c r="EE119" s="329"/>
      <c r="EF119" s="329"/>
      <c r="EG119" s="329"/>
      <c r="EH119" s="329"/>
      <c r="EI119" s="329"/>
      <c r="EJ119" s="329"/>
      <c r="EK119" s="329"/>
      <c r="EL119" s="329"/>
      <c r="EM119" s="329"/>
      <c r="EN119" s="329"/>
      <c r="EO119" s="329"/>
      <c r="EP119" s="329"/>
      <c r="EQ119" s="329"/>
      <c r="ER119" s="329"/>
      <c r="ES119" s="329"/>
      <c r="ET119" s="329"/>
      <c r="EU119" s="329"/>
      <c r="EV119" s="329"/>
      <c r="EW119" s="329"/>
      <c r="EX119" s="329"/>
      <c r="EY119" s="329"/>
      <c r="EZ119" s="329"/>
      <c r="FA119" s="329"/>
      <c r="FB119" s="329"/>
      <c r="FC119" s="329"/>
      <c r="FD119" s="329"/>
      <c r="FE119" s="329"/>
      <c r="FF119" s="329"/>
      <c r="FG119" s="329"/>
      <c r="FH119" s="329"/>
      <c r="FI119" s="329"/>
      <c r="FJ119" s="329"/>
      <c r="FK119" s="329"/>
      <c r="FL119" s="329"/>
      <c r="FM119" s="329"/>
      <c r="FN119" s="329"/>
      <c r="FO119" s="329"/>
      <c r="FP119" s="329"/>
      <c r="FQ119" s="329"/>
      <c r="FR119" s="329"/>
      <c r="FS119" s="329"/>
      <c r="FT119" s="329"/>
      <c r="FU119" s="329"/>
      <c r="FV119" s="329"/>
      <c r="FW119" s="329"/>
      <c r="FX119" s="329"/>
      <c r="FY119" s="329"/>
      <c r="FZ119" s="329"/>
      <c r="GA119" s="329"/>
      <c r="GB119" s="329"/>
      <c r="GC119" s="329"/>
      <c r="GD119" s="329"/>
      <c r="GE119" s="329"/>
      <c r="GF119" s="329"/>
      <c r="GG119" s="329"/>
      <c r="GH119" s="329"/>
      <c r="GI119" s="329"/>
      <c r="GJ119" s="329"/>
      <c r="GK119" s="329"/>
      <c r="GL119" s="329"/>
      <c r="GM119" s="329"/>
      <c r="GN119" s="329"/>
      <c r="GO119" s="329"/>
      <c r="GP119" s="329"/>
      <c r="GQ119" s="329"/>
      <c r="GR119" s="329"/>
      <c r="GS119" s="329"/>
      <c r="GT119" s="329"/>
      <c r="GU119" s="329"/>
      <c r="GV119" s="329"/>
      <c r="GW119" s="329"/>
      <c r="GX119" s="329"/>
      <c r="GY119" s="329"/>
      <c r="GZ119" s="329"/>
      <c r="HA119" s="329"/>
      <c r="HB119" s="329"/>
      <c r="HC119" s="329"/>
      <c r="HD119" s="329"/>
      <c r="HE119" s="329"/>
      <c r="HF119" s="329"/>
      <c r="HG119" s="329"/>
      <c r="HH119" s="329"/>
      <c r="HI119" s="329"/>
      <c r="HJ119" s="329"/>
      <c r="HK119" s="329"/>
      <c r="HL119" s="329"/>
      <c r="HM119" s="329"/>
      <c r="HN119" s="329"/>
      <c r="HO119" s="329"/>
      <c r="HP119" s="329"/>
      <c r="HQ119" s="329"/>
      <c r="HR119" s="329"/>
      <c r="HS119" s="329"/>
      <c r="HT119" s="329"/>
      <c r="HU119" s="329"/>
      <c r="HV119" s="329"/>
      <c r="HW119" s="329"/>
      <c r="HX119" s="329"/>
      <c r="HY119" s="329"/>
      <c r="HZ119" s="329"/>
      <c r="IA119" s="329"/>
      <c r="IB119" s="329"/>
      <c r="IC119" s="329"/>
      <c r="ID119" s="329"/>
      <c r="IE119" s="329"/>
      <c r="IF119" s="329"/>
      <c r="IG119" s="329"/>
      <c r="IH119" s="329"/>
      <c r="II119" s="329"/>
      <c r="IJ119" s="329"/>
      <c r="IK119" s="329"/>
      <c r="IL119" s="329"/>
      <c r="IM119" s="329"/>
      <c r="IN119" s="329"/>
      <c r="IO119" s="329"/>
      <c r="IP119" s="329"/>
      <c r="IQ119" s="329"/>
      <c r="IR119" s="329"/>
      <c r="IS119" s="329"/>
      <c r="IT119" s="329"/>
      <c r="IU119" s="329"/>
      <c r="IV119" s="329"/>
      <c r="IW119" s="329"/>
      <c r="IX119" s="329"/>
      <c r="IY119" s="329"/>
      <c r="IZ119" s="329"/>
      <c r="JA119" s="329"/>
      <c r="JB119" s="329"/>
      <c r="JC119" s="329"/>
      <c r="JD119" s="329"/>
      <c r="JE119" s="329"/>
      <c r="JF119" s="329"/>
      <c r="JG119" s="329"/>
      <c r="JH119" s="329"/>
      <c r="JI119" s="329"/>
      <c r="JJ119" s="329"/>
      <c r="JK119" s="329"/>
      <c r="JL119" s="329"/>
      <c r="JM119" s="329"/>
      <c r="JN119" s="329"/>
      <c r="JO119" s="329"/>
      <c r="JP119" s="329"/>
      <c r="JQ119" s="329"/>
      <c r="JR119" s="329"/>
      <c r="JS119" s="329"/>
      <c r="JT119" s="329"/>
      <c r="JU119" s="329"/>
      <c r="JV119" s="329"/>
      <c r="JW119" s="329"/>
      <c r="JX119" s="329"/>
      <c r="JY119" s="329"/>
      <c r="JZ119" s="329"/>
      <c r="KA119" s="329"/>
      <c r="KB119" s="329"/>
      <c r="KC119" s="329"/>
      <c r="KD119" s="329"/>
      <c r="KE119" s="329"/>
      <c r="KF119" s="329"/>
      <c r="KG119" s="329"/>
      <c r="KH119" s="329"/>
      <c r="KI119" s="329"/>
      <c r="KJ119" s="329"/>
      <c r="KK119" s="329"/>
      <c r="KL119" s="329"/>
      <c r="KM119" s="329"/>
      <c r="KN119" s="329"/>
      <c r="KO119" s="329"/>
      <c r="KP119" s="329"/>
      <c r="KQ119" s="329"/>
      <c r="KR119" s="329"/>
      <c r="KS119" s="329"/>
      <c r="KT119" s="329"/>
      <c r="KU119" s="329"/>
      <c r="KV119" s="329"/>
      <c r="KW119" s="329"/>
      <c r="KX119" s="329"/>
      <c r="KY119" s="329"/>
      <c r="KZ119" s="329"/>
      <c r="LA119" s="329"/>
      <c r="LB119" s="329"/>
      <c r="LC119" s="329"/>
      <c r="LD119" s="329"/>
      <c r="LE119" s="329"/>
      <c r="LF119" s="329"/>
      <c r="LG119" s="329"/>
      <c r="LH119" s="329"/>
      <c r="LI119" s="329"/>
      <c r="LJ119" s="329"/>
      <c r="LK119" s="329"/>
      <c r="LL119" s="329"/>
      <c r="LM119" s="329"/>
      <c r="LN119" s="329"/>
      <c r="LO119" s="329"/>
      <c r="LP119" s="329"/>
      <c r="LQ119" s="329"/>
      <c r="LR119" s="329"/>
      <c r="LS119" s="329"/>
      <c r="LT119" s="329"/>
      <c r="LU119" s="329"/>
      <c r="LV119" s="329"/>
      <c r="LW119" s="329"/>
      <c r="LX119" s="329"/>
      <c r="LY119" s="329"/>
      <c r="LZ119" s="329"/>
      <c r="MA119" s="329"/>
      <c r="MB119" s="329"/>
      <c r="MC119" s="329"/>
      <c r="MD119" s="329"/>
      <c r="ME119" s="329"/>
      <c r="MF119" s="329"/>
      <c r="MG119" s="329"/>
      <c r="MH119" s="329"/>
      <c r="MI119" s="329"/>
      <c r="MJ119" s="329"/>
      <c r="MK119" s="329"/>
      <c r="ML119" s="329"/>
      <c r="MM119" s="329"/>
      <c r="MN119" s="329"/>
      <c r="MO119" s="329"/>
      <c r="MP119" s="329"/>
      <c r="MQ119" s="329"/>
      <c r="MR119" s="329"/>
      <c r="MS119" s="329"/>
      <c r="MT119" s="329"/>
      <c r="MU119" s="329"/>
      <c r="MV119" s="329"/>
      <c r="MW119" s="329"/>
      <c r="MX119" s="329"/>
      <c r="MY119" s="329"/>
      <c r="MZ119" s="329"/>
      <c r="NA119" s="329"/>
      <c r="NB119" s="329"/>
      <c r="NC119" s="329"/>
      <c r="ND119" s="329"/>
      <c r="NE119" s="329"/>
      <c r="NF119" s="329"/>
      <c r="NG119" s="329"/>
      <c r="NH119" s="329"/>
      <c r="NI119" s="329"/>
      <c r="NJ119" s="329"/>
      <c r="NK119" s="329"/>
      <c r="NL119" s="329"/>
      <c r="NM119" s="329"/>
      <c r="NN119" s="329"/>
      <c r="NO119" s="329"/>
      <c r="NP119" s="329"/>
      <c r="NQ119" s="329"/>
      <c r="NR119" s="329"/>
      <c r="NS119" s="329"/>
      <c r="NT119" s="329"/>
      <c r="NU119" s="329"/>
      <c r="NV119" s="329"/>
      <c r="NW119" s="329"/>
      <c r="NX119" s="329"/>
      <c r="NY119" s="329"/>
      <c r="NZ119" s="329"/>
      <c r="OA119" s="329"/>
      <c r="OB119" s="329"/>
      <c r="OC119" s="329"/>
      <c r="OD119" s="329"/>
      <c r="OE119" s="329"/>
      <c r="OF119" s="329"/>
      <c r="OG119" s="329"/>
      <c r="OH119" s="329"/>
      <c r="OI119" s="329"/>
      <c r="OJ119" s="329"/>
      <c r="OK119" s="329"/>
      <c r="OL119" s="329"/>
    </row>
    <row r="120" spans="1:402" s="328" customFormat="1" ht="17.25" hidden="1" customHeight="1">
      <c r="A120" s="322"/>
      <c r="B120" s="303">
        <v>2014.9604395604399</v>
      </c>
      <c r="C120" s="473">
        <v>1355585.51</v>
      </c>
      <c r="D120" s="473">
        <v>261461.7</v>
      </c>
      <c r="E120" s="484" t="s">
        <v>213</v>
      </c>
      <c r="F120" s="473">
        <v>4163.09</v>
      </c>
      <c r="G120" s="473">
        <v>247.38</v>
      </c>
      <c r="H120" s="484" t="s">
        <v>213</v>
      </c>
      <c r="I120" s="474">
        <v>1621457.68</v>
      </c>
      <c r="J120" s="940"/>
      <c r="K120" s="940"/>
      <c r="BQ120" s="329"/>
      <c r="BR120" s="329"/>
      <c r="BS120" s="329"/>
      <c r="BT120" s="329"/>
      <c r="BU120" s="329"/>
      <c r="BV120" s="329"/>
      <c r="BW120" s="329"/>
      <c r="BX120" s="329"/>
      <c r="BY120" s="329"/>
      <c r="BZ120" s="329"/>
      <c r="CA120" s="329"/>
      <c r="CB120" s="329"/>
      <c r="CC120" s="329"/>
      <c r="CD120" s="329"/>
      <c r="CE120" s="329"/>
      <c r="CF120" s="329"/>
      <c r="CG120" s="329"/>
      <c r="CH120" s="329"/>
      <c r="CI120" s="329"/>
      <c r="CJ120" s="329"/>
      <c r="CK120" s="329"/>
      <c r="CL120" s="329"/>
      <c r="CM120" s="329"/>
      <c r="CN120" s="329"/>
      <c r="CO120" s="329"/>
      <c r="CP120" s="329"/>
      <c r="CQ120" s="329"/>
      <c r="CR120" s="329"/>
      <c r="CS120" s="329"/>
      <c r="CT120" s="329"/>
      <c r="CU120" s="329"/>
      <c r="CV120" s="329"/>
      <c r="CW120" s="329"/>
      <c r="CX120" s="329"/>
      <c r="CY120" s="329"/>
      <c r="CZ120" s="329"/>
      <c r="DA120" s="329"/>
      <c r="DB120" s="329"/>
      <c r="DC120" s="329"/>
      <c r="DD120" s="329"/>
      <c r="DE120" s="329"/>
      <c r="DF120" s="329"/>
      <c r="DG120" s="329"/>
      <c r="DH120" s="329"/>
      <c r="DI120" s="329"/>
      <c r="DJ120" s="329"/>
      <c r="DK120" s="329"/>
      <c r="DL120" s="329"/>
      <c r="DM120" s="329"/>
      <c r="DN120" s="329"/>
      <c r="DO120" s="329"/>
      <c r="DP120" s="329"/>
      <c r="DQ120" s="329"/>
      <c r="DR120" s="329"/>
      <c r="DS120" s="329"/>
      <c r="DT120" s="329"/>
      <c r="DU120" s="329"/>
      <c r="DV120" s="329"/>
      <c r="DW120" s="329"/>
      <c r="DX120" s="329"/>
      <c r="DY120" s="329"/>
      <c r="DZ120" s="329"/>
      <c r="EA120" s="329"/>
      <c r="EB120" s="329"/>
      <c r="EC120" s="329"/>
      <c r="ED120" s="329"/>
      <c r="EE120" s="329"/>
      <c r="EF120" s="329"/>
      <c r="EG120" s="329"/>
      <c r="EH120" s="329"/>
      <c r="EI120" s="329"/>
      <c r="EJ120" s="329"/>
      <c r="EK120" s="329"/>
      <c r="EL120" s="329"/>
      <c r="EM120" s="329"/>
      <c r="EN120" s="329"/>
      <c r="EO120" s="329"/>
      <c r="EP120" s="329"/>
      <c r="EQ120" s="329"/>
      <c r="ER120" s="329"/>
      <c r="ES120" s="329"/>
      <c r="ET120" s="329"/>
      <c r="EU120" s="329"/>
      <c r="EV120" s="329"/>
      <c r="EW120" s="329"/>
      <c r="EX120" s="329"/>
      <c r="EY120" s="329"/>
      <c r="EZ120" s="329"/>
      <c r="FA120" s="329"/>
      <c r="FB120" s="329"/>
      <c r="FC120" s="329"/>
      <c r="FD120" s="329"/>
      <c r="FE120" s="329"/>
      <c r="FF120" s="329"/>
      <c r="FG120" s="329"/>
      <c r="FH120" s="329"/>
      <c r="FI120" s="329"/>
      <c r="FJ120" s="329"/>
      <c r="FK120" s="329"/>
      <c r="FL120" s="329"/>
      <c r="FM120" s="329"/>
      <c r="FN120" s="329"/>
      <c r="FO120" s="329"/>
      <c r="FP120" s="329"/>
      <c r="FQ120" s="329"/>
      <c r="FR120" s="329"/>
      <c r="FS120" s="329"/>
      <c r="FT120" s="329"/>
      <c r="FU120" s="329"/>
      <c r="FV120" s="329"/>
      <c r="FW120" s="329"/>
      <c r="FX120" s="329"/>
      <c r="FY120" s="329"/>
      <c r="FZ120" s="329"/>
      <c r="GA120" s="329"/>
      <c r="GB120" s="329"/>
      <c r="GC120" s="329"/>
      <c r="GD120" s="329"/>
      <c r="GE120" s="329"/>
      <c r="GF120" s="329"/>
      <c r="GG120" s="329"/>
      <c r="GH120" s="329"/>
      <c r="GI120" s="329"/>
      <c r="GJ120" s="329"/>
      <c r="GK120" s="329"/>
      <c r="GL120" s="329"/>
      <c r="GM120" s="329"/>
      <c r="GN120" s="329"/>
      <c r="GO120" s="329"/>
      <c r="GP120" s="329"/>
      <c r="GQ120" s="329"/>
      <c r="GR120" s="329"/>
      <c r="GS120" s="329"/>
      <c r="GT120" s="329"/>
      <c r="GU120" s="329"/>
      <c r="GV120" s="329"/>
      <c r="GW120" s="329"/>
      <c r="GX120" s="329"/>
      <c r="GY120" s="329"/>
      <c r="GZ120" s="329"/>
      <c r="HA120" s="329"/>
      <c r="HB120" s="329"/>
      <c r="HC120" s="329"/>
      <c r="HD120" s="329"/>
      <c r="HE120" s="329"/>
      <c r="HF120" s="329"/>
      <c r="HG120" s="329"/>
      <c r="HH120" s="329"/>
      <c r="HI120" s="329"/>
      <c r="HJ120" s="329"/>
      <c r="HK120" s="329"/>
      <c r="HL120" s="329"/>
      <c r="HM120" s="329"/>
      <c r="HN120" s="329"/>
      <c r="HO120" s="329"/>
      <c r="HP120" s="329"/>
      <c r="HQ120" s="329"/>
      <c r="HR120" s="329"/>
      <c r="HS120" s="329"/>
      <c r="HT120" s="329"/>
      <c r="HU120" s="329"/>
      <c r="HV120" s="329"/>
      <c r="HW120" s="329"/>
      <c r="HX120" s="329"/>
      <c r="HY120" s="329"/>
      <c r="HZ120" s="329"/>
      <c r="IA120" s="329"/>
      <c r="IB120" s="329"/>
      <c r="IC120" s="329"/>
      <c r="ID120" s="329"/>
      <c r="IE120" s="329"/>
      <c r="IF120" s="329"/>
      <c r="IG120" s="329"/>
      <c r="IH120" s="329"/>
      <c r="II120" s="329"/>
      <c r="IJ120" s="329"/>
      <c r="IK120" s="329"/>
      <c r="IL120" s="329"/>
      <c r="IM120" s="329"/>
      <c r="IN120" s="329"/>
      <c r="IO120" s="329"/>
      <c r="IP120" s="329"/>
      <c r="IQ120" s="329"/>
      <c r="IR120" s="329"/>
      <c r="IS120" s="329"/>
      <c r="IT120" s="329"/>
      <c r="IU120" s="329"/>
      <c r="IV120" s="329"/>
      <c r="IW120" s="329"/>
      <c r="IX120" s="329"/>
      <c r="IY120" s="329"/>
      <c r="IZ120" s="329"/>
      <c r="JA120" s="329"/>
      <c r="JB120" s="329"/>
      <c r="JC120" s="329"/>
      <c r="JD120" s="329"/>
      <c r="JE120" s="329"/>
      <c r="JF120" s="329"/>
      <c r="JG120" s="329"/>
      <c r="JH120" s="329"/>
      <c r="JI120" s="329"/>
      <c r="JJ120" s="329"/>
      <c r="JK120" s="329"/>
      <c r="JL120" s="329"/>
      <c r="JM120" s="329"/>
      <c r="JN120" s="329"/>
      <c r="JO120" s="329"/>
      <c r="JP120" s="329"/>
      <c r="JQ120" s="329"/>
      <c r="JR120" s="329"/>
      <c r="JS120" s="329"/>
      <c r="JT120" s="329"/>
      <c r="JU120" s="329"/>
      <c r="JV120" s="329"/>
      <c r="JW120" s="329"/>
      <c r="JX120" s="329"/>
      <c r="JY120" s="329"/>
      <c r="JZ120" s="329"/>
      <c r="KA120" s="329"/>
      <c r="KB120" s="329"/>
      <c r="KC120" s="329"/>
      <c r="KD120" s="329"/>
      <c r="KE120" s="329"/>
      <c r="KF120" s="329"/>
      <c r="KG120" s="329"/>
      <c r="KH120" s="329"/>
      <c r="KI120" s="329"/>
      <c r="KJ120" s="329"/>
      <c r="KK120" s="329"/>
      <c r="KL120" s="329"/>
      <c r="KM120" s="329"/>
      <c r="KN120" s="329"/>
      <c r="KO120" s="329"/>
      <c r="KP120" s="329"/>
      <c r="KQ120" s="329"/>
      <c r="KR120" s="329"/>
      <c r="KS120" s="329"/>
      <c r="KT120" s="329"/>
      <c r="KU120" s="329"/>
      <c r="KV120" s="329"/>
      <c r="KW120" s="329"/>
      <c r="KX120" s="329"/>
      <c r="KY120" s="329"/>
      <c r="KZ120" s="329"/>
      <c r="LA120" s="329"/>
      <c r="LB120" s="329"/>
      <c r="LC120" s="329"/>
      <c r="LD120" s="329"/>
      <c r="LE120" s="329"/>
      <c r="LF120" s="329"/>
      <c r="LG120" s="329"/>
      <c r="LH120" s="329"/>
      <c r="LI120" s="329"/>
      <c r="LJ120" s="329"/>
      <c r="LK120" s="329"/>
      <c r="LL120" s="329"/>
      <c r="LM120" s="329"/>
      <c r="LN120" s="329"/>
      <c r="LO120" s="329"/>
      <c r="LP120" s="329"/>
      <c r="LQ120" s="329"/>
      <c r="LR120" s="329"/>
      <c r="LS120" s="329"/>
      <c r="LT120" s="329"/>
      <c r="LU120" s="329"/>
      <c r="LV120" s="329"/>
      <c r="LW120" s="329"/>
      <c r="LX120" s="329"/>
      <c r="LY120" s="329"/>
      <c r="LZ120" s="329"/>
      <c r="MA120" s="329"/>
      <c r="MB120" s="329"/>
      <c r="MC120" s="329"/>
      <c r="MD120" s="329"/>
      <c r="ME120" s="329"/>
      <c r="MF120" s="329"/>
      <c r="MG120" s="329"/>
      <c r="MH120" s="329"/>
      <c r="MI120" s="329"/>
      <c r="MJ120" s="329"/>
      <c r="MK120" s="329"/>
      <c r="ML120" s="329"/>
      <c r="MM120" s="329"/>
      <c r="MN120" s="329"/>
      <c r="MO120" s="329"/>
      <c r="MP120" s="329"/>
      <c r="MQ120" s="329"/>
      <c r="MR120" s="329"/>
      <c r="MS120" s="329"/>
      <c r="MT120" s="329"/>
      <c r="MU120" s="329"/>
      <c r="MV120" s="329"/>
      <c r="MW120" s="329"/>
      <c r="MX120" s="329"/>
      <c r="MY120" s="329"/>
      <c r="MZ120" s="329"/>
      <c r="NA120" s="329"/>
      <c r="NB120" s="329"/>
      <c r="NC120" s="329"/>
      <c r="ND120" s="329"/>
      <c r="NE120" s="329"/>
      <c r="NF120" s="329"/>
      <c r="NG120" s="329"/>
      <c r="NH120" s="329"/>
      <c r="NI120" s="329"/>
      <c r="NJ120" s="329"/>
      <c r="NK120" s="329"/>
      <c r="NL120" s="329"/>
      <c r="NM120" s="329"/>
      <c r="NN120" s="329"/>
      <c r="NO120" s="329"/>
      <c r="NP120" s="329"/>
      <c r="NQ120" s="329"/>
      <c r="NR120" s="329"/>
      <c r="NS120" s="329"/>
      <c r="NT120" s="329"/>
      <c r="NU120" s="329"/>
      <c r="NV120" s="329"/>
      <c r="NW120" s="329"/>
      <c r="NX120" s="329"/>
      <c r="NY120" s="329"/>
      <c r="NZ120" s="329"/>
      <c r="OA120" s="329"/>
      <c r="OB120" s="329"/>
      <c r="OC120" s="329"/>
      <c r="OD120" s="329"/>
      <c r="OE120" s="329"/>
      <c r="OF120" s="329"/>
      <c r="OG120" s="329"/>
      <c r="OH120" s="329"/>
      <c r="OI120" s="329"/>
      <c r="OJ120" s="329"/>
      <c r="OK120" s="329"/>
      <c r="OL120" s="329"/>
    </row>
    <row r="121" spans="1:402" s="328" customFormat="1" ht="17.25" hidden="1" customHeight="1">
      <c r="A121" s="322"/>
      <c r="B121" s="303">
        <v>2015.01318681319</v>
      </c>
      <c r="C121" s="473">
        <v>1362610.04</v>
      </c>
      <c r="D121" s="473">
        <v>261613.19999999998</v>
      </c>
      <c r="E121" s="484" t="s">
        <v>213</v>
      </c>
      <c r="F121" s="473">
        <v>3370.1000000000004</v>
      </c>
      <c r="G121" s="473">
        <v>245</v>
      </c>
      <c r="H121" s="484" t="s">
        <v>213</v>
      </c>
      <c r="I121" s="474">
        <v>1627838.3399999999</v>
      </c>
      <c r="J121" s="940"/>
      <c r="K121" s="940"/>
      <c r="BQ121" s="329"/>
      <c r="BR121" s="329"/>
      <c r="BS121" s="329"/>
      <c r="BT121" s="329"/>
      <c r="BU121" s="329"/>
      <c r="BV121" s="329"/>
      <c r="BW121" s="329"/>
      <c r="BX121" s="329"/>
      <c r="BY121" s="329"/>
      <c r="BZ121" s="329"/>
      <c r="CA121" s="329"/>
      <c r="CB121" s="329"/>
      <c r="CC121" s="329"/>
      <c r="CD121" s="329"/>
      <c r="CE121" s="329"/>
      <c r="CF121" s="329"/>
      <c r="CG121" s="329"/>
      <c r="CH121" s="329"/>
      <c r="CI121" s="329"/>
      <c r="CJ121" s="329"/>
      <c r="CK121" s="329"/>
      <c r="CL121" s="329"/>
      <c r="CM121" s="329"/>
      <c r="CN121" s="329"/>
      <c r="CO121" s="329"/>
      <c r="CP121" s="329"/>
      <c r="CQ121" s="329"/>
      <c r="CR121" s="329"/>
      <c r="CS121" s="329"/>
      <c r="CT121" s="329"/>
      <c r="CU121" s="329"/>
      <c r="CV121" s="329"/>
      <c r="CW121" s="329"/>
      <c r="CX121" s="329"/>
      <c r="CY121" s="329"/>
      <c r="CZ121" s="329"/>
      <c r="DA121" s="329"/>
      <c r="DB121" s="329"/>
      <c r="DC121" s="329"/>
      <c r="DD121" s="329"/>
      <c r="DE121" s="329"/>
      <c r="DF121" s="329"/>
      <c r="DG121" s="329"/>
      <c r="DH121" s="329"/>
      <c r="DI121" s="329"/>
      <c r="DJ121" s="329"/>
      <c r="DK121" s="329"/>
      <c r="DL121" s="329"/>
      <c r="DM121" s="329"/>
      <c r="DN121" s="329"/>
      <c r="DO121" s="329"/>
      <c r="DP121" s="329"/>
      <c r="DQ121" s="329"/>
      <c r="DR121" s="329"/>
      <c r="DS121" s="329"/>
      <c r="DT121" s="329"/>
      <c r="DU121" s="329"/>
      <c r="DV121" s="329"/>
      <c r="DW121" s="329"/>
      <c r="DX121" s="329"/>
      <c r="DY121" s="329"/>
      <c r="DZ121" s="329"/>
      <c r="EA121" s="329"/>
      <c r="EB121" s="329"/>
      <c r="EC121" s="329"/>
      <c r="ED121" s="329"/>
      <c r="EE121" s="329"/>
      <c r="EF121" s="329"/>
      <c r="EG121" s="329"/>
      <c r="EH121" s="329"/>
      <c r="EI121" s="329"/>
      <c r="EJ121" s="329"/>
      <c r="EK121" s="329"/>
      <c r="EL121" s="329"/>
      <c r="EM121" s="329"/>
      <c r="EN121" s="329"/>
      <c r="EO121" s="329"/>
      <c r="EP121" s="329"/>
      <c r="EQ121" s="329"/>
      <c r="ER121" s="329"/>
      <c r="ES121" s="329"/>
      <c r="ET121" s="329"/>
      <c r="EU121" s="329"/>
      <c r="EV121" s="329"/>
      <c r="EW121" s="329"/>
      <c r="EX121" s="329"/>
      <c r="EY121" s="329"/>
      <c r="EZ121" s="329"/>
      <c r="FA121" s="329"/>
      <c r="FB121" s="329"/>
      <c r="FC121" s="329"/>
      <c r="FD121" s="329"/>
      <c r="FE121" s="329"/>
      <c r="FF121" s="329"/>
      <c r="FG121" s="329"/>
      <c r="FH121" s="329"/>
      <c r="FI121" s="329"/>
      <c r="FJ121" s="329"/>
      <c r="FK121" s="329"/>
      <c r="FL121" s="329"/>
      <c r="FM121" s="329"/>
      <c r="FN121" s="329"/>
      <c r="FO121" s="329"/>
      <c r="FP121" s="329"/>
      <c r="FQ121" s="329"/>
      <c r="FR121" s="329"/>
      <c r="FS121" s="329"/>
      <c r="FT121" s="329"/>
      <c r="FU121" s="329"/>
      <c r="FV121" s="329"/>
      <c r="FW121" s="329"/>
      <c r="FX121" s="329"/>
      <c r="FY121" s="329"/>
      <c r="FZ121" s="329"/>
      <c r="GA121" s="329"/>
      <c r="GB121" s="329"/>
      <c r="GC121" s="329"/>
      <c r="GD121" s="329"/>
      <c r="GE121" s="329"/>
      <c r="GF121" s="329"/>
      <c r="GG121" s="329"/>
      <c r="GH121" s="329"/>
      <c r="GI121" s="329"/>
      <c r="GJ121" s="329"/>
      <c r="GK121" s="329"/>
      <c r="GL121" s="329"/>
      <c r="GM121" s="329"/>
      <c r="GN121" s="329"/>
      <c r="GO121" s="329"/>
      <c r="GP121" s="329"/>
      <c r="GQ121" s="329"/>
      <c r="GR121" s="329"/>
      <c r="GS121" s="329"/>
      <c r="GT121" s="329"/>
      <c r="GU121" s="329"/>
      <c r="GV121" s="329"/>
      <c r="GW121" s="329"/>
      <c r="GX121" s="329"/>
      <c r="GY121" s="329"/>
      <c r="GZ121" s="329"/>
      <c r="HA121" s="329"/>
      <c r="HB121" s="329"/>
      <c r="HC121" s="329"/>
      <c r="HD121" s="329"/>
      <c r="HE121" s="329"/>
      <c r="HF121" s="329"/>
      <c r="HG121" s="329"/>
      <c r="HH121" s="329"/>
      <c r="HI121" s="329"/>
      <c r="HJ121" s="329"/>
      <c r="HK121" s="329"/>
      <c r="HL121" s="329"/>
      <c r="HM121" s="329"/>
      <c r="HN121" s="329"/>
      <c r="HO121" s="329"/>
      <c r="HP121" s="329"/>
      <c r="HQ121" s="329"/>
      <c r="HR121" s="329"/>
      <c r="HS121" s="329"/>
      <c r="HT121" s="329"/>
      <c r="HU121" s="329"/>
      <c r="HV121" s="329"/>
      <c r="HW121" s="329"/>
      <c r="HX121" s="329"/>
      <c r="HY121" s="329"/>
      <c r="HZ121" s="329"/>
      <c r="IA121" s="329"/>
      <c r="IB121" s="329"/>
      <c r="IC121" s="329"/>
      <c r="ID121" s="329"/>
      <c r="IE121" s="329"/>
      <c r="IF121" s="329"/>
      <c r="IG121" s="329"/>
      <c r="IH121" s="329"/>
      <c r="II121" s="329"/>
      <c r="IJ121" s="329"/>
      <c r="IK121" s="329"/>
      <c r="IL121" s="329"/>
      <c r="IM121" s="329"/>
      <c r="IN121" s="329"/>
      <c r="IO121" s="329"/>
      <c r="IP121" s="329"/>
      <c r="IQ121" s="329"/>
      <c r="IR121" s="329"/>
      <c r="IS121" s="329"/>
      <c r="IT121" s="329"/>
      <c r="IU121" s="329"/>
      <c r="IV121" s="329"/>
      <c r="IW121" s="329"/>
      <c r="IX121" s="329"/>
      <c r="IY121" s="329"/>
      <c r="IZ121" s="329"/>
      <c r="JA121" s="329"/>
      <c r="JB121" s="329"/>
      <c r="JC121" s="329"/>
      <c r="JD121" s="329"/>
      <c r="JE121" s="329"/>
      <c r="JF121" s="329"/>
      <c r="JG121" s="329"/>
      <c r="JH121" s="329"/>
      <c r="JI121" s="329"/>
      <c r="JJ121" s="329"/>
      <c r="JK121" s="329"/>
      <c r="JL121" s="329"/>
      <c r="JM121" s="329"/>
      <c r="JN121" s="329"/>
      <c r="JO121" s="329"/>
      <c r="JP121" s="329"/>
      <c r="JQ121" s="329"/>
      <c r="JR121" s="329"/>
      <c r="JS121" s="329"/>
      <c r="JT121" s="329"/>
      <c r="JU121" s="329"/>
      <c r="JV121" s="329"/>
      <c r="JW121" s="329"/>
      <c r="JX121" s="329"/>
      <c r="JY121" s="329"/>
      <c r="JZ121" s="329"/>
      <c r="KA121" s="329"/>
      <c r="KB121" s="329"/>
      <c r="KC121" s="329"/>
      <c r="KD121" s="329"/>
      <c r="KE121" s="329"/>
      <c r="KF121" s="329"/>
      <c r="KG121" s="329"/>
      <c r="KH121" s="329"/>
      <c r="KI121" s="329"/>
      <c r="KJ121" s="329"/>
      <c r="KK121" s="329"/>
      <c r="KL121" s="329"/>
      <c r="KM121" s="329"/>
      <c r="KN121" s="329"/>
      <c r="KO121" s="329"/>
      <c r="KP121" s="329"/>
      <c r="KQ121" s="329"/>
      <c r="KR121" s="329"/>
      <c r="KS121" s="329"/>
      <c r="KT121" s="329"/>
      <c r="KU121" s="329"/>
      <c r="KV121" s="329"/>
      <c r="KW121" s="329"/>
      <c r="KX121" s="329"/>
      <c r="KY121" s="329"/>
      <c r="KZ121" s="329"/>
      <c r="LA121" s="329"/>
      <c r="LB121" s="329"/>
      <c r="LC121" s="329"/>
      <c r="LD121" s="329"/>
      <c r="LE121" s="329"/>
      <c r="LF121" s="329"/>
      <c r="LG121" s="329"/>
      <c r="LH121" s="329"/>
      <c r="LI121" s="329"/>
      <c r="LJ121" s="329"/>
      <c r="LK121" s="329"/>
      <c r="LL121" s="329"/>
      <c r="LM121" s="329"/>
      <c r="LN121" s="329"/>
      <c r="LO121" s="329"/>
      <c r="LP121" s="329"/>
      <c r="LQ121" s="329"/>
      <c r="LR121" s="329"/>
      <c r="LS121" s="329"/>
      <c r="LT121" s="329"/>
      <c r="LU121" s="329"/>
      <c r="LV121" s="329"/>
      <c r="LW121" s="329"/>
      <c r="LX121" s="329"/>
      <c r="LY121" s="329"/>
      <c r="LZ121" s="329"/>
      <c r="MA121" s="329"/>
      <c r="MB121" s="329"/>
      <c r="MC121" s="329"/>
      <c r="MD121" s="329"/>
      <c r="ME121" s="329"/>
      <c r="MF121" s="329"/>
      <c r="MG121" s="329"/>
      <c r="MH121" s="329"/>
      <c r="MI121" s="329"/>
      <c r="MJ121" s="329"/>
      <c r="MK121" s="329"/>
      <c r="ML121" s="329"/>
      <c r="MM121" s="329"/>
      <c r="MN121" s="329"/>
      <c r="MO121" s="329"/>
      <c r="MP121" s="329"/>
      <c r="MQ121" s="329"/>
      <c r="MR121" s="329"/>
      <c r="MS121" s="329"/>
      <c r="MT121" s="329"/>
      <c r="MU121" s="329"/>
      <c r="MV121" s="329"/>
      <c r="MW121" s="329"/>
      <c r="MX121" s="329"/>
      <c r="MY121" s="329"/>
      <c r="MZ121" s="329"/>
      <c r="NA121" s="329"/>
      <c r="NB121" s="329"/>
      <c r="NC121" s="329"/>
      <c r="ND121" s="329"/>
      <c r="NE121" s="329"/>
      <c r="NF121" s="329"/>
      <c r="NG121" s="329"/>
      <c r="NH121" s="329"/>
      <c r="NI121" s="329"/>
      <c r="NJ121" s="329"/>
      <c r="NK121" s="329"/>
      <c r="NL121" s="329"/>
      <c r="NM121" s="329"/>
      <c r="NN121" s="329"/>
      <c r="NO121" s="329"/>
      <c r="NP121" s="329"/>
      <c r="NQ121" s="329"/>
      <c r="NR121" s="329"/>
      <c r="NS121" s="329"/>
      <c r="NT121" s="329"/>
      <c r="NU121" s="329"/>
      <c r="NV121" s="329"/>
      <c r="NW121" s="329"/>
      <c r="NX121" s="329"/>
      <c r="NY121" s="329"/>
      <c r="NZ121" s="329"/>
      <c r="OA121" s="329"/>
      <c r="OB121" s="329"/>
      <c r="OC121" s="329"/>
      <c r="OD121" s="329"/>
      <c r="OE121" s="329"/>
      <c r="OF121" s="329"/>
      <c r="OG121" s="329"/>
      <c r="OH121" s="329"/>
      <c r="OI121" s="329"/>
      <c r="OJ121" s="329"/>
      <c r="OK121" s="329"/>
      <c r="OL121" s="329"/>
    </row>
    <row r="122" spans="1:402" s="460" customFormat="1" ht="17.25" hidden="1" customHeight="1">
      <c r="A122" s="325"/>
      <c r="B122" s="303">
        <v>2015.0659340659299</v>
      </c>
      <c r="C122" s="492"/>
      <c r="D122" s="492"/>
      <c r="E122" s="493"/>
      <c r="F122" s="492"/>
      <c r="G122" s="492"/>
      <c r="H122" s="493"/>
      <c r="I122" s="494"/>
      <c r="J122" s="941"/>
      <c r="K122" s="941"/>
      <c r="BQ122" s="481"/>
      <c r="BR122" s="481"/>
      <c r="BS122" s="481"/>
      <c r="BT122" s="481"/>
      <c r="BU122" s="481"/>
      <c r="BV122" s="481"/>
      <c r="BW122" s="481"/>
      <c r="BX122" s="481"/>
      <c r="BY122" s="481"/>
      <c r="BZ122" s="481"/>
      <c r="CA122" s="481"/>
      <c r="CB122" s="481"/>
      <c r="CC122" s="481"/>
      <c r="CD122" s="481"/>
      <c r="CE122" s="481"/>
      <c r="CF122" s="481"/>
      <c r="CG122" s="481"/>
      <c r="CH122" s="481"/>
      <c r="CI122" s="481"/>
      <c r="CJ122" s="481"/>
      <c r="CK122" s="481"/>
      <c r="CL122" s="481"/>
      <c r="CM122" s="481"/>
      <c r="CN122" s="481"/>
      <c r="CO122" s="481"/>
      <c r="CP122" s="481"/>
      <c r="CQ122" s="481"/>
      <c r="CR122" s="481"/>
      <c r="CS122" s="481"/>
      <c r="CT122" s="481"/>
      <c r="CU122" s="481"/>
      <c r="CV122" s="481"/>
      <c r="CW122" s="481"/>
      <c r="CX122" s="481"/>
      <c r="CY122" s="481"/>
      <c r="CZ122" s="481"/>
      <c r="DA122" s="481"/>
      <c r="DB122" s="481"/>
      <c r="DC122" s="481"/>
      <c r="DD122" s="481"/>
      <c r="DE122" s="481"/>
      <c r="DF122" s="481"/>
      <c r="DG122" s="481"/>
      <c r="DH122" s="481"/>
      <c r="DI122" s="481"/>
      <c r="DJ122" s="481"/>
      <c r="DK122" s="481"/>
      <c r="DL122" s="481"/>
      <c r="DM122" s="481"/>
      <c r="DN122" s="481"/>
      <c r="DO122" s="481"/>
      <c r="DP122" s="481"/>
      <c r="DQ122" s="481"/>
      <c r="DR122" s="481"/>
      <c r="DS122" s="481"/>
      <c r="DT122" s="481"/>
      <c r="DU122" s="481"/>
      <c r="DV122" s="481"/>
      <c r="DW122" s="481"/>
      <c r="DX122" s="481"/>
      <c r="DY122" s="481"/>
      <c r="DZ122" s="481"/>
      <c r="EA122" s="481"/>
      <c r="EB122" s="481"/>
      <c r="EC122" s="481"/>
      <c r="ED122" s="481"/>
      <c r="EE122" s="481"/>
      <c r="EF122" s="481"/>
      <c r="EG122" s="481"/>
      <c r="EH122" s="481"/>
      <c r="EI122" s="481"/>
      <c r="EJ122" s="481"/>
      <c r="EK122" s="481"/>
      <c r="EL122" s="481"/>
      <c r="EM122" s="481"/>
      <c r="EN122" s="481"/>
      <c r="EO122" s="481"/>
      <c r="EP122" s="481"/>
      <c r="EQ122" s="481"/>
      <c r="ER122" s="481"/>
      <c r="ES122" s="481"/>
      <c r="ET122" s="481"/>
      <c r="EU122" s="481"/>
      <c r="EV122" s="481"/>
      <c r="EW122" s="481"/>
      <c r="EX122" s="481"/>
      <c r="EY122" s="481"/>
      <c r="EZ122" s="481"/>
      <c r="FA122" s="481"/>
      <c r="FB122" s="481"/>
      <c r="FC122" s="481"/>
      <c r="FD122" s="481"/>
      <c r="FE122" s="481"/>
      <c r="FF122" s="481"/>
      <c r="FG122" s="481"/>
      <c r="FH122" s="481"/>
      <c r="FI122" s="481"/>
      <c r="FJ122" s="481"/>
      <c r="FK122" s="481"/>
      <c r="FL122" s="481"/>
      <c r="FM122" s="481"/>
      <c r="FN122" s="481"/>
      <c r="FO122" s="481"/>
      <c r="FP122" s="481"/>
      <c r="FQ122" s="481"/>
      <c r="FR122" s="481"/>
      <c r="FS122" s="481"/>
      <c r="FT122" s="481"/>
      <c r="FU122" s="481"/>
      <c r="FV122" s="481"/>
      <c r="FW122" s="481"/>
      <c r="FX122" s="481"/>
      <c r="FY122" s="481"/>
      <c r="FZ122" s="481"/>
      <c r="GA122" s="481"/>
      <c r="GB122" s="481"/>
      <c r="GC122" s="481"/>
      <c r="GD122" s="481"/>
      <c r="GE122" s="481"/>
      <c r="GF122" s="481"/>
      <c r="GG122" s="481"/>
      <c r="GH122" s="481"/>
      <c r="GI122" s="481"/>
      <c r="GJ122" s="481"/>
      <c r="GK122" s="481"/>
      <c r="GL122" s="481"/>
      <c r="GM122" s="481"/>
      <c r="GN122" s="481"/>
      <c r="GO122" s="481"/>
      <c r="GP122" s="481"/>
      <c r="GQ122" s="481"/>
      <c r="GR122" s="481"/>
      <c r="GS122" s="481"/>
      <c r="GT122" s="481"/>
      <c r="GU122" s="481"/>
      <c r="GV122" s="481"/>
      <c r="GW122" s="481"/>
      <c r="GX122" s="481"/>
      <c r="GY122" s="481"/>
      <c r="GZ122" s="481"/>
      <c r="HA122" s="481"/>
      <c r="HB122" s="481"/>
      <c r="HC122" s="481"/>
      <c r="HD122" s="481"/>
      <c r="HE122" s="481"/>
      <c r="HF122" s="481"/>
      <c r="HG122" s="481"/>
      <c r="HH122" s="481"/>
      <c r="HI122" s="481"/>
      <c r="HJ122" s="481"/>
      <c r="HK122" s="481"/>
      <c r="HL122" s="481"/>
      <c r="HM122" s="481"/>
      <c r="HN122" s="481"/>
      <c r="HO122" s="481"/>
      <c r="HP122" s="481"/>
      <c r="HQ122" s="481"/>
      <c r="HR122" s="481"/>
      <c r="HS122" s="481"/>
      <c r="HT122" s="481"/>
      <c r="HU122" s="481"/>
      <c r="HV122" s="481"/>
      <c r="HW122" s="481"/>
      <c r="HX122" s="481"/>
      <c r="HY122" s="481"/>
      <c r="HZ122" s="481"/>
      <c r="IA122" s="481"/>
      <c r="IB122" s="481"/>
      <c r="IC122" s="481"/>
      <c r="ID122" s="481"/>
      <c r="IE122" s="481"/>
      <c r="IF122" s="481"/>
      <c r="IG122" s="481"/>
      <c r="IH122" s="481"/>
      <c r="II122" s="481"/>
      <c r="IJ122" s="481"/>
      <c r="IK122" s="481"/>
      <c r="IL122" s="481"/>
      <c r="IM122" s="481"/>
      <c r="IN122" s="481"/>
      <c r="IO122" s="481"/>
      <c r="IP122" s="481"/>
      <c r="IQ122" s="481"/>
      <c r="IR122" s="481"/>
      <c r="IS122" s="481"/>
      <c r="IT122" s="481"/>
      <c r="IU122" s="481"/>
      <c r="IV122" s="481"/>
      <c r="IW122" s="481"/>
      <c r="IX122" s="481"/>
      <c r="IY122" s="481"/>
      <c r="IZ122" s="481"/>
      <c r="JA122" s="481"/>
      <c r="JB122" s="481"/>
      <c r="JC122" s="481"/>
      <c r="JD122" s="481"/>
      <c r="JE122" s="481"/>
      <c r="JF122" s="481"/>
      <c r="JG122" s="481"/>
      <c r="JH122" s="481"/>
      <c r="JI122" s="481"/>
      <c r="JJ122" s="481"/>
      <c r="JK122" s="481"/>
      <c r="JL122" s="481"/>
      <c r="JM122" s="481"/>
      <c r="JN122" s="481"/>
      <c r="JO122" s="481"/>
      <c r="JP122" s="481"/>
      <c r="JQ122" s="481"/>
      <c r="JR122" s="481"/>
      <c r="JS122" s="481"/>
      <c r="JT122" s="481"/>
      <c r="JU122" s="481"/>
      <c r="JV122" s="481"/>
      <c r="JW122" s="481"/>
      <c r="JX122" s="481"/>
      <c r="JY122" s="481"/>
      <c r="JZ122" s="481"/>
      <c r="KA122" s="481"/>
      <c r="KB122" s="481"/>
      <c r="KC122" s="481"/>
      <c r="KD122" s="481"/>
      <c r="KE122" s="481"/>
      <c r="KF122" s="481"/>
      <c r="KG122" s="481"/>
      <c r="KH122" s="481"/>
      <c r="KI122" s="481"/>
      <c r="KJ122" s="481"/>
      <c r="KK122" s="481"/>
      <c r="KL122" s="481"/>
      <c r="KM122" s="481"/>
      <c r="KN122" s="481"/>
      <c r="KO122" s="481"/>
      <c r="KP122" s="481"/>
      <c r="KQ122" s="481"/>
      <c r="KR122" s="481"/>
      <c r="KS122" s="481"/>
      <c r="KT122" s="481"/>
      <c r="KU122" s="481"/>
      <c r="KV122" s="481"/>
      <c r="KW122" s="481"/>
      <c r="KX122" s="481"/>
      <c r="KY122" s="481"/>
      <c r="KZ122" s="481"/>
      <c r="LA122" s="481"/>
      <c r="LB122" s="481"/>
      <c r="LC122" s="481"/>
      <c r="LD122" s="481"/>
      <c r="LE122" s="481"/>
      <c r="LF122" s="481"/>
      <c r="LG122" s="481"/>
      <c r="LH122" s="481"/>
      <c r="LI122" s="481"/>
      <c r="LJ122" s="481"/>
      <c r="LK122" s="481"/>
      <c r="LL122" s="481"/>
      <c r="LM122" s="481"/>
      <c r="LN122" s="481"/>
      <c r="LO122" s="481"/>
      <c r="LP122" s="481"/>
      <c r="LQ122" s="481"/>
      <c r="LR122" s="481"/>
      <c r="LS122" s="481"/>
      <c r="LT122" s="481"/>
      <c r="LU122" s="481"/>
      <c r="LV122" s="481"/>
      <c r="LW122" s="481"/>
      <c r="LX122" s="481"/>
      <c r="LY122" s="481"/>
      <c r="LZ122" s="481"/>
      <c r="MA122" s="481"/>
      <c r="MB122" s="481"/>
      <c r="MC122" s="481"/>
      <c r="MD122" s="481"/>
      <c r="ME122" s="481"/>
      <c r="MF122" s="481"/>
      <c r="MG122" s="481"/>
      <c r="MH122" s="481"/>
      <c r="MI122" s="481"/>
      <c r="MJ122" s="481"/>
      <c r="MK122" s="481"/>
      <c r="ML122" s="481"/>
      <c r="MM122" s="481"/>
      <c r="MN122" s="481"/>
      <c r="MO122" s="481"/>
      <c r="MP122" s="481"/>
      <c r="MQ122" s="481"/>
      <c r="MR122" s="481"/>
      <c r="MS122" s="481"/>
      <c r="MT122" s="481"/>
      <c r="MU122" s="481"/>
      <c r="MV122" s="481"/>
      <c r="MW122" s="481"/>
      <c r="MX122" s="481"/>
      <c r="MY122" s="481"/>
      <c r="MZ122" s="481"/>
      <c r="NA122" s="481"/>
      <c r="NB122" s="481"/>
      <c r="NC122" s="481"/>
      <c r="ND122" s="481"/>
      <c r="NE122" s="481"/>
      <c r="NF122" s="481"/>
      <c r="NG122" s="481"/>
      <c r="NH122" s="481"/>
      <c r="NI122" s="481"/>
      <c r="NJ122" s="481"/>
      <c r="NK122" s="481"/>
      <c r="NL122" s="481"/>
      <c r="NM122" s="481"/>
      <c r="NN122" s="481"/>
      <c r="NO122" s="481"/>
      <c r="NP122" s="481"/>
      <c r="NQ122" s="481"/>
      <c r="NR122" s="481"/>
      <c r="NS122" s="481"/>
      <c r="NT122" s="481"/>
      <c r="NU122" s="481"/>
      <c r="NV122" s="481"/>
      <c r="NW122" s="481"/>
      <c r="NX122" s="481"/>
      <c r="NY122" s="481"/>
      <c r="NZ122" s="481"/>
      <c r="OA122" s="481"/>
      <c r="OB122" s="481"/>
      <c r="OC122" s="481"/>
      <c r="OD122" s="481"/>
      <c r="OE122" s="481"/>
      <c r="OF122" s="481"/>
      <c r="OG122" s="481"/>
      <c r="OH122" s="481"/>
      <c r="OI122" s="481"/>
      <c r="OJ122" s="481"/>
      <c r="OK122" s="481"/>
      <c r="OL122" s="481"/>
    </row>
    <row r="123" spans="1:402" s="460" customFormat="1" ht="17.25" hidden="1" customHeight="1">
      <c r="A123" s="328"/>
      <c r="B123" s="303">
        <v>2015.11868131868</v>
      </c>
      <c r="C123" s="489">
        <v>1337039.29</v>
      </c>
      <c r="D123" s="489">
        <v>260022.25</v>
      </c>
      <c r="E123" s="495" t="s">
        <v>213</v>
      </c>
      <c r="F123" s="489">
        <v>3521.4100000000003</v>
      </c>
      <c r="G123" s="489">
        <v>239.31</v>
      </c>
      <c r="H123" s="495" t="s">
        <v>213</v>
      </c>
      <c r="I123" s="491">
        <v>1600822.26</v>
      </c>
      <c r="J123" s="941"/>
      <c r="K123" s="941"/>
      <c r="BQ123" s="481"/>
      <c r="BR123" s="481"/>
      <c r="BS123" s="481"/>
      <c r="BT123" s="481"/>
      <c r="BU123" s="481"/>
      <c r="BV123" s="481"/>
      <c r="BW123" s="481"/>
      <c r="BX123" s="481"/>
      <c r="BY123" s="481"/>
      <c r="BZ123" s="481"/>
      <c r="CA123" s="481"/>
      <c r="CB123" s="481"/>
      <c r="CC123" s="481"/>
      <c r="CD123" s="481"/>
      <c r="CE123" s="481"/>
      <c r="CF123" s="481"/>
      <c r="CG123" s="481"/>
      <c r="CH123" s="481"/>
      <c r="CI123" s="481"/>
      <c r="CJ123" s="481"/>
      <c r="CK123" s="481"/>
      <c r="CL123" s="481"/>
      <c r="CM123" s="481"/>
      <c r="CN123" s="481"/>
      <c r="CO123" s="481"/>
      <c r="CP123" s="481"/>
      <c r="CQ123" s="481"/>
      <c r="CR123" s="481"/>
      <c r="CS123" s="481"/>
      <c r="CT123" s="481"/>
      <c r="CU123" s="481"/>
      <c r="CV123" s="481"/>
      <c r="CW123" s="481"/>
      <c r="CX123" s="481"/>
      <c r="CY123" s="481"/>
      <c r="CZ123" s="481"/>
      <c r="DA123" s="481"/>
      <c r="DB123" s="481"/>
      <c r="DC123" s="481"/>
      <c r="DD123" s="481"/>
      <c r="DE123" s="481"/>
      <c r="DF123" s="481"/>
      <c r="DG123" s="481"/>
      <c r="DH123" s="481"/>
      <c r="DI123" s="481"/>
      <c r="DJ123" s="481"/>
      <c r="DK123" s="481"/>
      <c r="DL123" s="481"/>
      <c r="DM123" s="481"/>
      <c r="DN123" s="481"/>
      <c r="DO123" s="481"/>
      <c r="DP123" s="481"/>
      <c r="DQ123" s="481"/>
      <c r="DR123" s="481"/>
      <c r="DS123" s="481"/>
      <c r="DT123" s="481"/>
      <c r="DU123" s="481"/>
      <c r="DV123" s="481"/>
      <c r="DW123" s="481"/>
      <c r="DX123" s="481"/>
      <c r="DY123" s="481"/>
      <c r="DZ123" s="481"/>
      <c r="EA123" s="481"/>
      <c r="EB123" s="481"/>
      <c r="EC123" s="481"/>
      <c r="ED123" s="481"/>
      <c r="EE123" s="481"/>
      <c r="EF123" s="481"/>
      <c r="EG123" s="481"/>
      <c r="EH123" s="481"/>
      <c r="EI123" s="481"/>
      <c r="EJ123" s="481"/>
      <c r="EK123" s="481"/>
      <c r="EL123" s="481"/>
      <c r="EM123" s="481"/>
      <c r="EN123" s="481"/>
      <c r="EO123" s="481"/>
      <c r="EP123" s="481"/>
      <c r="EQ123" s="481"/>
      <c r="ER123" s="481"/>
      <c r="ES123" s="481"/>
      <c r="ET123" s="481"/>
      <c r="EU123" s="481"/>
      <c r="EV123" s="481"/>
      <c r="EW123" s="481"/>
      <c r="EX123" s="481"/>
      <c r="EY123" s="481"/>
      <c r="EZ123" s="481"/>
      <c r="FA123" s="481"/>
      <c r="FB123" s="481"/>
      <c r="FC123" s="481"/>
      <c r="FD123" s="481"/>
      <c r="FE123" s="481"/>
      <c r="FF123" s="481"/>
      <c r="FG123" s="481"/>
      <c r="FH123" s="481"/>
      <c r="FI123" s="481"/>
      <c r="FJ123" s="481"/>
      <c r="FK123" s="481"/>
      <c r="FL123" s="481"/>
      <c r="FM123" s="481"/>
      <c r="FN123" s="481"/>
      <c r="FO123" s="481"/>
      <c r="FP123" s="481"/>
      <c r="FQ123" s="481"/>
      <c r="FR123" s="481"/>
      <c r="FS123" s="481"/>
      <c r="FT123" s="481"/>
      <c r="FU123" s="481"/>
      <c r="FV123" s="481"/>
      <c r="FW123" s="481"/>
      <c r="FX123" s="481"/>
      <c r="FY123" s="481"/>
      <c r="FZ123" s="481"/>
      <c r="GA123" s="481"/>
      <c r="GB123" s="481"/>
      <c r="GC123" s="481"/>
      <c r="GD123" s="481"/>
      <c r="GE123" s="481"/>
      <c r="GF123" s="481"/>
      <c r="GG123" s="481"/>
      <c r="GH123" s="481"/>
      <c r="GI123" s="481"/>
      <c r="GJ123" s="481"/>
      <c r="GK123" s="481"/>
      <c r="GL123" s="481"/>
      <c r="GM123" s="481"/>
      <c r="GN123" s="481"/>
      <c r="GO123" s="481"/>
      <c r="GP123" s="481"/>
      <c r="GQ123" s="481"/>
      <c r="GR123" s="481"/>
      <c r="GS123" s="481"/>
      <c r="GT123" s="481"/>
      <c r="GU123" s="481"/>
      <c r="GV123" s="481"/>
      <c r="GW123" s="481"/>
      <c r="GX123" s="481"/>
      <c r="GY123" s="481"/>
      <c r="GZ123" s="481"/>
      <c r="HA123" s="481"/>
      <c r="HB123" s="481"/>
      <c r="HC123" s="481"/>
      <c r="HD123" s="481"/>
      <c r="HE123" s="481"/>
      <c r="HF123" s="481"/>
      <c r="HG123" s="481"/>
      <c r="HH123" s="481"/>
      <c r="HI123" s="481"/>
      <c r="HJ123" s="481"/>
      <c r="HK123" s="481"/>
      <c r="HL123" s="481"/>
      <c r="HM123" s="481"/>
      <c r="HN123" s="481"/>
      <c r="HO123" s="481"/>
      <c r="HP123" s="481"/>
      <c r="HQ123" s="481"/>
      <c r="HR123" s="481"/>
      <c r="HS123" s="481"/>
      <c r="HT123" s="481"/>
      <c r="HU123" s="481"/>
      <c r="HV123" s="481"/>
      <c r="HW123" s="481"/>
      <c r="HX123" s="481"/>
      <c r="HY123" s="481"/>
      <c r="HZ123" s="481"/>
      <c r="IA123" s="481"/>
      <c r="IB123" s="481"/>
      <c r="IC123" s="481"/>
      <c r="ID123" s="481"/>
      <c r="IE123" s="481"/>
      <c r="IF123" s="481"/>
      <c r="IG123" s="481"/>
      <c r="IH123" s="481"/>
      <c r="II123" s="481"/>
      <c r="IJ123" s="481"/>
      <c r="IK123" s="481"/>
      <c r="IL123" s="481"/>
      <c r="IM123" s="481"/>
      <c r="IN123" s="481"/>
      <c r="IO123" s="481"/>
      <c r="IP123" s="481"/>
      <c r="IQ123" s="481"/>
      <c r="IR123" s="481"/>
      <c r="IS123" s="481"/>
      <c r="IT123" s="481"/>
      <c r="IU123" s="481"/>
      <c r="IV123" s="481"/>
      <c r="IW123" s="481"/>
      <c r="IX123" s="481"/>
      <c r="IY123" s="481"/>
      <c r="IZ123" s="481"/>
      <c r="JA123" s="481"/>
      <c r="JB123" s="481"/>
      <c r="JC123" s="481"/>
      <c r="JD123" s="481"/>
      <c r="JE123" s="481"/>
      <c r="JF123" s="481"/>
      <c r="JG123" s="481"/>
      <c r="JH123" s="481"/>
      <c r="JI123" s="481"/>
      <c r="JJ123" s="481"/>
      <c r="JK123" s="481"/>
      <c r="JL123" s="481"/>
      <c r="JM123" s="481"/>
      <c r="JN123" s="481"/>
      <c r="JO123" s="481"/>
      <c r="JP123" s="481"/>
      <c r="JQ123" s="481"/>
      <c r="JR123" s="481"/>
      <c r="JS123" s="481"/>
      <c r="JT123" s="481"/>
      <c r="JU123" s="481"/>
      <c r="JV123" s="481"/>
      <c r="JW123" s="481"/>
      <c r="JX123" s="481"/>
      <c r="JY123" s="481"/>
      <c r="JZ123" s="481"/>
      <c r="KA123" s="481"/>
      <c r="KB123" s="481"/>
      <c r="KC123" s="481"/>
      <c r="KD123" s="481"/>
      <c r="KE123" s="481"/>
      <c r="KF123" s="481"/>
      <c r="KG123" s="481"/>
      <c r="KH123" s="481"/>
      <c r="KI123" s="481"/>
      <c r="KJ123" s="481"/>
      <c r="KK123" s="481"/>
      <c r="KL123" s="481"/>
      <c r="KM123" s="481"/>
      <c r="KN123" s="481"/>
      <c r="KO123" s="481"/>
      <c r="KP123" s="481"/>
      <c r="KQ123" s="481"/>
      <c r="KR123" s="481"/>
      <c r="KS123" s="481"/>
      <c r="KT123" s="481"/>
      <c r="KU123" s="481"/>
      <c r="KV123" s="481"/>
      <c r="KW123" s="481"/>
      <c r="KX123" s="481"/>
      <c r="KY123" s="481"/>
      <c r="KZ123" s="481"/>
      <c r="LA123" s="481"/>
      <c r="LB123" s="481"/>
      <c r="LC123" s="481"/>
      <c r="LD123" s="481"/>
      <c r="LE123" s="481"/>
      <c r="LF123" s="481"/>
      <c r="LG123" s="481"/>
      <c r="LH123" s="481"/>
      <c r="LI123" s="481"/>
      <c r="LJ123" s="481"/>
      <c r="LK123" s="481"/>
      <c r="LL123" s="481"/>
      <c r="LM123" s="481"/>
      <c r="LN123" s="481"/>
      <c r="LO123" s="481"/>
      <c r="LP123" s="481"/>
      <c r="LQ123" s="481"/>
      <c r="LR123" s="481"/>
      <c r="LS123" s="481"/>
      <c r="LT123" s="481"/>
      <c r="LU123" s="481"/>
      <c r="LV123" s="481"/>
      <c r="LW123" s="481"/>
      <c r="LX123" s="481"/>
      <c r="LY123" s="481"/>
      <c r="LZ123" s="481"/>
      <c r="MA123" s="481"/>
      <c r="MB123" s="481"/>
      <c r="MC123" s="481"/>
      <c r="MD123" s="481"/>
      <c r="ME123" s="481"/>
      <c r="MF123" s="481"/>
      <c r="MG123" s="481"/>
      <c r="MH123" s="481"/>
      <c r="MI123" s="481"/>
      <c r="MJ123" s="481"/>
      <c r="MK123" s="481"/>
      <c r="ML123" s="481"/>
      <c r="MM123" s="481"/>
      <c r="MN123" s="481"/>
      <c r="MO123" s="481"/>
      <c r="MP123" s="481"/>
      <c r="MQ123" s="481"/>
      <c r="MR123" s="481"/>
      <c r="MS123" s="481"/>
      <c r="MT123" s="481"/>
      <c r="MU123" s="481"/>
      <c r="MV123" s="481"/>
      <c r="MW123" s="481"/>
      <c r="MX123" s="481"/>
      <c r="MY123" s="481"/>
      <c r="MZ123" s="481"/>
      <c r="NA123" s="481"/>
      <c r="NB123" s="481"/>
      <c r="NC123" s="481"/>
      <c r="ND123" s="481"/>
      <c r="NE123" s="481"/>
      <c r="NF123" s="481"/>
      <c r="NG123" s="481"/>
      <c r="NH123" s="481"/>
      <c r="NI123" s="481"/>
      <c r="NJ123" s="481"/>
      <c r="NK123" s="481"/>
      <c r="NL123" s="481"/>
      <c r="NM123" s="481"/>
      <c r="NN123" s="481"/>
      <c r="NO123" s="481"/>
      <c r="NP123" s="481"/>
      <c r="NQ123" s="481"/>
      <c r="NR123" s="481"/>
      <c r="NS123" s="481"/>
      <c r="NT123" s="481"/>
      <c r="NU123" s="481"/>
      <c r="NV123" s="481"/>
      <c r="NW123" s="481"/>
      <c r="NX123" s="481"/>
      <c r="NY123" s="481"/>
      <c r="NZ123" s="481"/>
      <c r="OA123" s="481"/>
      <c r="OB123" s="481"/>
      <c r="OC123" s="481"/>
      <c r="OD123" s="481"/>
      <c r="OE123" s="481"/>
      <c r="OF123" s="481"/>
      <c r="OG123" s="481"/>
      <c r="OH123" s="481"/>
      <c r="OI123" s="481"/>
      <c r="OJ123" s="481"/>
      <c r="OK123" s="481"/>
      <c r="OL123" s="481"/>
    </row>
    <row r="124" spans="1:402" s="328" customFormat="1" ht="17.25" hidden="1" customHeight="1">
      <c r="B124" s="303">
        <v>2016</v>
      </c>
      <c r="C124" s="473">
        <v>1347170.88</v>
      </c>
      <c r="D124" s="473">
        <v>261517.66</v>
      </c>
      <c r="E124" s="484" t="s">
        <v>213</v>
      </c>
      <c r="F124" s="473">
        <v>3752.7999999999997</v>
      </c>
      <c r="G124" s="473">
        <v>239.23</v>
      </c>
      <c r="H124" s="484" t="s">
        <v>213</v>
      </c>
      <c r="I124" s="474">
        <v>1612680.57</v>
      </c>
      <c r="J124" s="940"/>
      <c r="K124" s="940"/>
      <c r="BQ124" s="329"/>
      <c r="BR124" s="329"/>
      <c r="BS124" s="329"/>
      <c r="BT124" s="329"/>
      <c r="BU124" s="329"/>
      <c r="BV124" s="329"/>
      <c r="BW124" s="329"/>
      <c r="BX124" s="329"/>
      <c r="BY124" s="329"/>
      <c r="BZ124" s="329"/>
      <c r="CA124" s="329"/>
      <c r="CB124" s="329"/>
      <c r="CC124" s="329"/>
      <c r="CD124" s="329"/>
      <c r="CE124" s="329"/>
      <c r="CF124" s="329"/>
      <c r="CG124" s="329"/>
      <c r="CH124" s="329"/>
      <c r="CI124" s="329"/>
      <c r="CJ124" s="329"/>
      <c r="CK124" s="329"/>
      <c r="CL124" s="329"/>
      <c r="CM124" s="329"/>
      <c r="CN124" s="329"/>
      <c r="CO124" s="329"/>
      <c r="CP124" s="329"/>
      <c r="CQ124" s="329"/>
      <c r="CR124" s="329"/>
      <c r="CS124" s="329"/>
      <c r="CT124" s="329"/>
      <c r="CU124" s="329"/>
      <c r="CV124" s="329"/>
      <c r="CW124" s="329"/>
      <c r="CX124" s="329"/>
      <c r="CY124" s="329"/>
      <c r="CZ124" s="329"/>
      <c r="DA124" s="329"/>
      <c r="DB124" s="329"/>
      <c r="DC124" s="329"/>
      <c r="DD124" s="329"/>
      <c r="DE124" s="329"/>
      <c r="DF124" s="329"/>
      <c r="DG124" s="329"/>
      <c r="DH124" s="329"/>
      <c r="DI124" s="329"/>
      <c r="DJ124" s="329"/>
      <c r="DK124" s="329"/>
      <c r="DL124" s="329"/>
      <c r="DM124" s="329"/>
      <c r="DN124" s="329"/>
      <c r="DO124" s="329"/>
      <c r="DP124" s="329"/>
      <c r="DQ124" s="329"/>
      <c r="DR124" s="329"/>
      <c r="DS124" s="329"/>
      <c r="DT124" s="329"/>
      <c r="DU124" s="329"/>
      <c r="DV124" s="329"/>
      <c r="DW124" s="329"/>
      <c r="DX124" s="329"/>
      <c r="DY124" s="329"/>
      <c r="DZ124" s="329"/>
      <c r="EA124" s="329"/>
      <c r="EB124" s="329"/>
      <c r="EC124" s="329"/>
      <c r="ED124" s="329"/>
      <c r="EE124" s="329"/>
      <c r="EF124" s="329"/>
      <c r="EG124" s="329"/>
      <c r="EH124" s="329"/>
      <c r="EI124" s="329"/>
      <c r="EJ124" s="329"/>
      <c r="EK124" s="329"/>
      <c r="EL124" s="329"/>
      <c r="EM124" s="329"/>
      <c r="EN124" s="329"/>
      <c r="EO124" s="329"/>
      <c r="EP124" s="329"/>
      <c r="EQ124" s="329"/>
      <c r="ER124" s="329"/>
      <c r="ES124" s="329"/>
      <c r="ET124" s="329"/>
      <c r="EU124" s="329"/>
      <c r="EV124" s="329"/>
      <c r="EW124" s="329"/>
      <c r="EX124" s="329"/>
      <c r="EY124" s="329"/>
      <c r="EZ124" s="329"/>
      <c r="FA124" s="329"/>
      <c r="FB124" s="329"/>
      <c r="FC124" s="329"/>
      <c r="FD124" s="329"/>
      <c r="FE124" s="329"/>
      <c r="FF124" s="329"/>
      <c r="FG124" s="329"/>
      <c r="FH124" s="329"/>
      <c r="FI124" s="329"/>
      <c r="FJ124" s="329"/>
      <c r="FK124" s="329"/>
      <c r="FL124" s="329"/>
      <c r="FM124" s="329"/>
      <c r="FN124" s="329"/>
      <c r="FO124" s="329"/>
      <c r="FP124" s="329"/>
      <c r="FQ124" s="329"/>
      <c r="FR124" s="329"/>
      <c r="FS124" s="329"/>
      <c r="FT124" s="329"/>
      <c r="FU124" s="329"/>
      <c r="FV124" s="329"/>
      <c r="FW124" s="329"/>
      <c r="FX124" s="329"/>
      <c r="FY124" s="329"/>
      <c r="FZ124" s="329"/>
      <c r="GA124" s="329"/>
      <c r="GB124" s="329"/>
      <c r="GC124" s="329"/>
      <c r="GD124" s="329"/>
      <c r="GE124" s="329"/>
      <c r="GF124" s="329"/>
      <c r="GG124" s="329"/>
      <c r="GH124" s="329"/>
      <c r="GI124" s="329"/>
      <c r="GJ124" s="329"/>
      <c r="GK124" s="329"/>
      <c r="GL124" s="329"/>
      <c r="GM124" s="329"/>
      <c r="GN124" s="329"/>
      <c r="GO124" s="329"/>
      <c r="GP124" s="329"/>
      <c r="GQ124" s="329"/>
      <c r="GR124" s="329"/>
      <c r="GS124" s="329"/>
      <c r="GT124" s="329"/>
      <c r="GU124" s="329"/>
      <c r="GV124" s="329"/>
      <c r="GW124" s="329"/>
      <c r="GX124" s="329"/>
      <c r="GY124" s="329"/>
      <c r="GZ124" s="329"/>
      <c r="HA124" s="329"/>
      <c r="HB124" s="329"/>
      <c r="HC124" s="329"/>
      <c r="HD124" s="329"/>
      <c r="HE124" s="329"/>
      <c r="HF124" s="329"/>
      <c r="HG124" s="329"/>
      <c r="HH124" s="329"/>
      <c r="HI124" s="329"/>
      <c r="HJ124" s="329"/>
      <c r="HK124" s="329"/>
      <c r="HL124" s="329"/>
      <c r="HM124" s="329"/>
      <c r="HN124" s="329"/>
      <c r="HO124" s="329"/>
      <c r="HP124" s="329"/>
      <c r="HQ124" s="329"/>
      <c r="HR124" s="329"/>
      <c r="HS124" s="329"/>
      <c r="HT124" s="329"/>
      <c r="HU124" s="329"/>
      <c r="HV124" s="329"/>
      <c r="HW124" s="329"/>
      <c r="HX124" s="329"/>
      <c r="HY124" s="329"/>
      <c r="HZ124" s="329"/>
      <c r="IA124" s="329"/>
      <c r="IB124" s="329"/>
      <c r="IC124" s="329"/>
      <c r="ID124" s="329"/>
      <c r="IE124" s="329"/>
      <c r="IF124" s="329"/>
      <c r="IG124" s="329"/>
      <c r="IH124" s="329"/>
      <c r="II124" s="329"/>
      <c r="IJ124" s="329"/>
      <c r="IK124" s="329"/>
      <c r="IL124" s="329"/>
      <c r="IM124" s="329"/>
      <c r="IN124" s="329"/>
      <c r="IO124" s="329"/>
      <c r="IP124" s="329"/>
      <c r="IQ124" s="329"/>
      <c r="IR124" s="329"/>
      <c r="IS124" s="329"/>
      <c r="IT124" s="329"/>
      <c r="IU124" s="329"/>
      <c r="IV124" s="329"/>
      <c r="IW124" s="329"/>
      <c r="IX124" s="329"/>
      <c r="IY124" s="329"/>
      <c r="IZ124" s="329"/>
      <c r="JA124" s="329"/>
      <c r="JB124" s="329"/>
      <c r="JC124" s="329"/>
      <c r="JD124" s="329"/>
      <c r="JE124" s="329"/>
      <c r="JF124" s="329"/>
      <c r="JG124" s="329"/>
      <c r="JH124" s="329"/>
      <c r="JI124" s="329"/>
      <c r="JJ124" s="329"/>
      <c r="JK124" s="329"/>
      <c r="JL124" s="329"/>
      <c r="JM124" s="329"/>
      <c r="JN124" s="329"/>
      <c r="JO124" s="329"/>
      <c r="JP124" s="329"/>
      <c r="JQ124" s="329"/>
      <c r="JR124" s="329"/>
      <c r="JS124" s="329"/>
      <c r="JT124" s="329"/>
      <c r="JU124" s="329"/>
      <c r="JV124" s="329"/>
      <c r="JW124" s="329"/>
      <c r="JX124" s="329"/>
      <c r="JY124" s="329"/>
      <c r="JZ124" s="329"/>
      <c r="KA124" s="329"/>
      <c r="KB124" s="329"/>
      <c r="KC124" s="329"/>
      <c r="KD124" s="329"/>
      <c r="KE124" s="329"/>
      <c r="KF124" s="329"/>
      <c r="KG124" s="329"/>
      <c r="KH124" s="329"/>
      <c r="KI124" s="329"/>
      <c r="KJ124" s="329"/>
      <c r="KK124" s="329"/>
      <c r="KL124" s="329"/>
      <c r="KM124" s="329"/>
      <c r="KN124" s="329"/>
      <c r="KO124" s="329"/>
      <c r="KP124" s="329"/>
      <c r="KQ124" s="329"/>
      <c r="KR124" s="329"/>
      <c r="KS124" s="329"/>
      <c r="KT124" s="329"/>
      <c r="KU124" s="329"/>
      <c r="KV124" s="329"/>
      <c r="KW124" s="329"/>
      <c r="KX124" s="329"/>
      <c r="KY124" s="329"/>
      <c r="KZ124" s="329"/>
      <c r="LA124" s="329"/>
      <c r="LB124" s="329"/>
      <c r="LC124" s="329"/>
      <c r="LD124" s="329"/>
      <c r="LE124" s="329"/>
      <c r="LF124" s="329"/>
      <c r="LG124" s="329"/>
      <c r="LH124" s="329"/>
      <c r="LI124" s="329"/>
      <c r="LJ124" s="329"/>
      <c r="LK124" s="329"/>
      <c r="LL124" s="329"/>
      <c r="LM124" s="329"/>
      <c r="LN124" s="329"/>
      <c r="LO124" s="329"/>
      <c r="LP124" s="329"/>
      <c r="LQ124" s="329"/>
      <c r="LR124" s="329"/>
      <c r="LS124" s="329"/>
      <c r="LT124" s="329"/>
      <c r="LU124" s="329"/>
      <c r="LV124" s="329"/>
      <c r="LW124" s="329"/>
      <c r="LX124" s="329"/>
      <c r="LY124" s="329"/>
      <c r="LZ124" s="329"/>
      <c r="MA124" s="329"/>
      <c r="MB124" s="329"/>
      <c r="MC124" s="329"/>
      <c r="MD124" s="329"/>
      <c r="ME124" s="329"/>
      <c r="MF124" s="329"/>
      <c r="MG124" s="329"/>
      <c r="MH124" s="329"/>
      <c r="MI124" s="329"/>
      <c r="MJ124" s="329"/>
      <c r="MK124" s="329"/>
      <c r="ML124" s="329"/>
      <c r="MM124" s="329"/>
      <c r="MN124" s="329"/>
      <c r="MO124" s="329"/>
      <c r="MP124" s="329"/>
      <c r="MQ124" s="329"/>
      <c r="MR124" s="329"/>
      <c r="MS124" s="329"/>
      <c r="MT124" s="329"/>
      <c r="MU124" s="329"/>
      <c r="MV124" s="329"/>
      <c r="MW124" s="329"/>
      <c r="MX124" s="329"/>
      <c r="MY124" s="329"/>
      <c r="MZ124" s="329"/>
      <c r="NA124" s="329"/>
      <c r="NB124" s="329"/>
      <c r="NC124" s="329"/>
      <c r="ND124" s="329"/>
      <c r="NE124" s="329"/>
      <c r="NF124" s="329"/>
      <c r="NG124" s="329"/>
      <c r="NH124" s="329"/>
      <c r="NI124" s="329"/>
      <c r="NJ124" s="329"/>
      <c r="NK124" s="329"/>
      <c r="NL124" s="329"/>
      <c r="NM124" s="329"/>
      <c r="NN124" s="329"/>
      <c r="NO124" s="329"/>
      <c r="NP124" s="329"/>
      <c r="NQ124" s="329"/>
      <c r="NR124" s="329"/>
      <c r="NS124" s="329"/>
      <c r="NT124" s="329"/>
      <c r="NU124" s="329"/>
      <c r="NV124" s="329"/>
      <c r="NW124" s="329"/>
      <c r="NX124" s="329"/>
      <c r="NY124" s="329"/>
      <c r="NZ124" s="329"/>
      <c r="OA124" s="329"/>
      <c r="OB124" s="329"/>
      <c r="OC124" s="329"/>
      <c r="OD124" s="329"/>
      <c r="OE124" s="329"/>
      <c r="OF124" s="329"/>
      <c r="OG124" s="329"/>
      <c r="OH124" s="329"/>
      <c r="OI124" s="329"/>
      <c r="OJ124" s="329"/>
      <c r="OK124" s="329"/>
      <c r="OL124" s="329"/>
    </row>
    <row r="125" spans="1:402" s="328" customFormat="1" ht="17.25" hidden="1" customHeight="1">
      <c r="B125" s="303">
        <v>2016</v>
      </c>
      <c r="C125" s="473">
        <v>1373139.83</v>
      </c>
      <c r="D125" s="473">
        <v>265537.09000000003</v>
      </c>
      <c r="E125" s="484" t="s">
        <v>213</v>
      </c>
      <c r="F125" s="473">
        <v>4149.5599999999995</v>
      </c>
      <c r="G125" s="473">
        <v>238</v>
      </c>
      <c r="H125" s="484" t="s">
        <v>213</v>
      </c>
      <c r="I125" s="474">
        <v>1643064.48</v>
      </c>
      <c r="J125" s="940"/>
      <c r="K125" s="940"/>
      <c r="BQ125" s="329"/>
      <c r="BR125" s="329"/>
      <c r="BS125" s="329"/>
      <c r="BT125" s="329"/>
      <c r="BU125" s="329"/>
      <c r="BV125" s="329"/>
      <c r="BW125" s="329"/>
      <c r="BX125" s="329"/>
      <c r="BY125" s="329"/>
      <c r="BZ125" s="329"/>
      <c r="CA125" s="329"/>
      <c r="CB125" s="329"/>
      <c r="CC125" s="329"/>
      <c r="CD125" s="329"/>
      <c r="CE125" s="329"/>
      <c r="CF125" s="329"/>
      <c r="CG125" s="329"/>
      <c r="CH125" s="329"/>
      <c r="CI125" s="329"/>
      <c r="CJ125" s="329"/>
      <c r="CK125" s="329"/>
      <c r="CL125" s="329"/>
      <c r="CM125" s="329"/>
      <c r="CN125" s="329"/>
      <c r="CO125" s="329"/>
      <c r="CP125" s="329"/>
      <c r="CQ125" s="329"/>
      <c r="CR125" s="329"/>
      <c r="CS125" s="329"/>
      <c r="CT125" s="329"/>
      <c r="CU125" s="329"/>
      <c r="CV125" s="329"/>
      <c r="CW125" s="329"/>
      <c r="CX125" s="329"/>
      <c r="CY125" s="329"/>
      <c r="CZ125" s="329"/>
      <c r="DA125" s="329"/>
      <c r="DB125" s="329"/>
      <c r="DC125" s="329"/>
      <c r="DD125" s="329"/>
      <c r="DE125" s="329"/>
      <c r="DF125" s="329"/>
      <c r="DG125" s="329"/>
      <c r="DH125" s="329"/>
      <c r="DI125" s="329"/>
      <c r="DJ125" s="329"/>
      <c r="DK125" s="329"/>
      <c r="DL125" s="329"/>
      <c r="DM125" s="329"/>
      <c r="DN125" s="329"/>
      <c r="DO125" s="329"/>
      <c r="DP125" s="329"/>
      <c r="DQ125" s="329"/>
      <c r="DR125" s="329"/>
      <c r="DS125" s="329"/>
      <c r="DT125" s="329"/>
      <c r="DU125" s="329"/>
      <c r="DV125" s="329"/>
      <c r="DW125" s="329"/>
      <c r="DX125" s="329"/>
      <c r="DY125" s="329"/>
      <c r="DZ125" s="329"/>
      <c r="EA125" s="329"/>
      <c r="EB125" s="329"/>
      <c r="EC125" s="329"/>
      <c r="ED125" s="329"/>
      <c r="EE125" s="329"/>
      <c r="EF125" s="329"/>
      <c r="EG125" s="329"/>
      <c r="EH125" s="329"/>
      <c r="EI125" s="329"/>
      <c r="EJ125" s="329"/>
      <c r="EK125" s="329"/>
      <c r="EL125" s="329"/>
      <c r="EM125" s="329"/>
      <c r="EN125" s="329"/>
      <c r="EO125" s="329"/>
      <c r="EP125" s="329"/>
      <c r="EQ125" s="329"/>
      <c r="ER125" s="329"/>
      <c r="ES125" s="329"/>
      <c r="ET125" s="329"/>
      <c r="EU125" s="329"/>
      <c r="EV125" s="329"/>
      <c r="EW125" s="329"/>
      <c r="EX125" s="329"/>
      <c r="EY125" s="329"/>
      <c r="EZ125" s="329"/>
      <c r="FA125" s="329"/>
      <c r="FB125" s="329"/>
      <c r="FC125" s="329"/>
      <c r="FD125" s="329"/>
      <c r="FE125" s="329"/>
      <c r="FF125" s="329"/>
      <c r="FG125" s="329"/>
      <c r="FH125" s="329"/>
      <c r="FI125" s="329"/>
      <c r="FJ125" s="329"/>
      <c r="FK125" s="329"/>
      <c r="FL125" s="329"/>
      <c r="FM125" s="329"/>
      <c r="FN125" s="329"/>
      <c r="FO125" s="329"/>
      <c r="FP125" s="329"/>
      <c r="FQ125" s="329"/>
      <c r="FR125" s="329"/>
      <c r="FS125" s="329"/>
      <c r="FT125" s="329"/>
      <c r="FU125" s="329"/>
      <c r="FV125" s="329"/>
      <c r="FW125" s="329"/>
      <c r="FX125" s="329"/>
      <c r="FY125" s="329"/>
      <c r="FZ125" s="329"/>
      <c r="GA125" s="329"/>
      <c r="GB125" s="329"/>
      <c r="GC125" s="329"/>
      <c r="GD125" s="329"/>
      <c r="GE125" s="329"/>
      <c r="GF125" s="329"/>
      <c r="GG125" s="329"/>
      <c r="GH125" s="329"/>
      <c r="GI125" s="329"/>
      <c r="GJ125" s="329"/>
      <c r="GK125" s="329"/>
      <c r="GL125" s="329"/>
      <c r="GM125" s="329"/>
      <c r="GN125" s="329"/>
      <c r="GO125" s="329"/>
      <c r="GP125" s="329"/>
      <c r="GQ125" s="329"/>
      <c r="GR125" s="329"/>
      <c r="GS125" s="329"/>
      <c r="GT125" s="329"/>
      <c r="GU125" s="329"/>
      <c r="GV125" s="329"/>
      <c r="GW125" s="329"/>
      <c r="GX125" s="329"/>
      <c r="GY125" s="329"/>
      <c r="GZ125" s="329"/>
      <c r="HA125" s="329"/>
      <c r="HB125" s="329"/>
      <c r="HC125" s="329"/>
      <c r="HD125" s="329"/>
      <c r="HE125" s="329"/>
      <c r="HF125" s="329"/>
      <c r="HG125" s="329"/>
      <c r="HH125" s="329"/>
      <c r="HI125" s="329"/>
      <c r="HJ125" s="329"/>
      <c r="HK125" s="329"/>
      <c r="HL125" s="329"/>
      <c r="HM125" s="329"/>
      <c r="HN125" s="329"/>
      <c r="HO125" s="329"/>
      <c r="HP125" s="329"/>
      <c r="HQ125" s="329"/>
      <c r="HR125" s="329"/>
      <c r="HS125" s="329"/>
      <c r="HT125" s="329"/>
      <c r="HU125" s="329"/>
      <c r="HV125" s="329"/>
      <c r="HW125" s="329"/>
      <c r="HX125" s="329"/>
      <c r="HY125" s="329"/>
      <c r="HZ125" s="329"/>
      <c r="IA125" s="329"/>
      <c r="IB125" s="329"/>
      <c r="IC125" s="329"/>
      <c r="ID125" s="329"/>
      <c r="IE125" s="329"/>
      <c r="IF125" s="329"/>
      <c r="IG125" s="329"/>
      <c r="IH125" s="329"/>
      <c r="II125" s="329"/>
      <c r="IJ125" s="329"/>
      <c r="IK125" s="329"/>
      <c r="IL125" s="329"/>
      <c r="IM125" s="329"/>
      <c r="IN125" s="329"/>
      <c r="IO125" s="329"/>
      <c r="IP125" s="329"/>
      <c r="IQ125" s="329"/>
      <c r="IR125" s="329"/>
      <c r="IS125" s="329"/>
      <c r="IT125" s="329"/>
      <c r="IU125" s="329"/>
      <c r="IV125" s="329"/>
      <c r="IW125" s="329"/>
      <c r="IX125" s="329"/>
      <c r="IY125" s="329"/>
      <c r="IZ125" s="329"/>
      <c r="JA125" s="329"/>
      <c r="JB125" s="329"/>
      <c r="JC125" s="329"/>
      <c r="JD125" s="329"/>
      <c r="JE125" s="329"/>
      <c r="JF125" s="329"/>
      <c r="JG125" s="329"/>
      <c r="JH125" s="329"/>
      <c r="JI125" s="329"/>
      <c r="JJ125" s="329"/>
      <c r="JK125" s="329"/>
      <c r="JL125" s="329"/>
      <c r="JM125" s="329"/>
      <c r="JN125" s="329"/>
      <c r="JO125" s="329"/>
      <c r="JP125" s="329"/>
      <c r="JQ125" s="329"/>
      <c r="JR125" s="329"/>
      <c r="JS125" s="329"/>
      <c r="JT125" s="329"/>
      <c r="JU125" s="329"/>
      <c r="JV125" s="329"/>
      <c r="JW125" s="329"/>
      <c r="JX125" s="329"/>
      <c r="JY125" s="329"/>
      <c r="JZ125" s="329"/>
      <c r="KA125" s="329"/>
      <c r="KB125" s="329"/>
      <c r="KC125" s="329"/>
      <c r="KD125" s="329"/>
      <c r="KE125" s="329"/>
      <c r="KF125" s="329"/>
      <c r="KG125" s="329"/>
      <c r="KH125" s="329"/>
      <c r="KI125" s="329"/>
      <c r="KJ125" s="329"/>
      <c r="KK125" s="329"/>
      <c r="KL125" s="329"/>
      <c r="KM125" s="329"/>
      <c r="KN125" s="329"/>
      <c r="KO125" s="329"/>
      <c r="KP125" s="329"/>
      <c r="KQ125" s="329"/>
      <c r="KR125" s="329"/>
      <c r="KS125" s="329"/>
      <c r="KT125" s="329"/>
      <c r="KU125" s="329"/>
      <c r="KV125" s="329"/>
      <c r="KW125" s="329"/>
      <c r="KX125" s="329"/>
      <c r="KY125" s="329"/>
      <c r="KZ125" s="329"/>
      <c r="LA125" s="329"/>
      <c r="LB125" s="329"/>
      <c r="LC125" s="329"/>
      <c r="LD125" s="329"/>
      <c r="LE125" s="329"/>
      <c r="LF125" s="329"/>
      <c r="LG125" s="329"/>
      <c r="LH125" s="329"/>
      <c r="LI125" s="329"/>
      <c r="LJ125" s="329"/>
      <c r="LK125" s="329"/>
      <c r="LL125" s="329"/>
      <c r="LM125" s="329"/>
      <c r="LN125" s="329"/>
      <c r="LO125" s="329"/>
      <c r="LP125" s="329"/>
      <c r="LQ125" s="329"/>
      <c r="LR125" s="329"/>
      <c r="LS125" s="329"/>
      <c r="LT125" s="329"/>
      <c r="LU125" s="329"/>
      <c r="LV125" s="329"/>
      <c r="LW125" s="329"/>
      <c r="LX125" s="329"/>
      <c r="LY125" s="329"/>
      <c r="LZ125" s="329"/>
      <c r="MA125" s="329"/>
      <c r="MB125" s="329"/>
      <c r="MC125" s="329"/>
      <c r="MD125" s="329"/>
      <c r="ME125" s="329"/>
      <c r="MF125" s="329"/>
      <c r="MG125" s="329"/>
      <c r="MH125" s="329"/>
      <c r="MI125" s="329"/>
      <c r="MJ125" s="329"/>
      <c r="MK125" s="329"/>
      <c r="ML125" s="329"/>
      <c r="MM125" s="329"/>
      <c r="MN125" s="329"/>
      <c r="MO125" s="329"/>
      <c r="MP125" s="329"/>
      <c r="MQ125" s="329"/>
      <c r="MR125" s="329"/>
      <c r="MS125" s="329"/>
      <c r="MT125" s="329"/>
      <c r="MU125" s="329"/>
      <c r="MV125" s="329"/>
      <c r="MW125" s="329"/>
      <c r="MX125" s="329"/>
      <c r="MY125" s="329"/>
      <c r="MZ125" s="329"/>
      <c r="NA125" s="329"/>
      <c r="NB125" s="329"/>
      <c r="NC125" s="329"/>
      <c r="ND125" s="329"/>
      <c r="NE125" s="329"/>
      <c r="NF125" s="329"/>
      <c r="NG125" s="329"/>
      <c r="NH125" s="329"/>
      <c r="NI125" s="329"/>
      <c r="NJ125" s="329"/>
      <c r="NK125" s="329"/>
      <c r="NL125" s="329"/>
      <c r="NM125" s="329"/>
      <c r="NN125" s="329"/>
      <c r="NO125" s="329"/>
      <c r="NP125" s="329"/>
      <c r="NQ125" s="329"/>
      <c r="NR125" s="329"/>
      <c r="NS125" s="329"/>
      <c r="NT125" s="329"/>
      <c r="NU125" s="329"/>
      <c r="NV125" s="329"/>
      <c r="NW125" s="329"/>
      <c r="NX125" s="329"/>
      <c r="NY125" s="329"/>
      <c r="NZ125" s="329"/>
      <c r="OA125" s="329"/>
      <c r="OB125" s="329"/>
      <c r="OC125" s="329"/>
      <c r="OD125" s="329"/>
      <c r="OE125" s="329"/>
      <c r="OF125" s="329"/>
      <c r="OG125" s="329"/>
      <c r="OH125" s="329"/>
      <c r="OI125" s="329"/>
      <c r="OJ125" s="329"/>
      <c r="OK125" s="329"/>
      <c r="OL125" s="329"/>
    </row>
    <row r="126" spans="1:402" s="328" customFormat="1" ht="17.25" hidden="1" customHeight="1">
      <c r="B126" s="303">
        <v>2016</v>
      </c>
      <c r="C126" s="473">
        <v>1408690.18</v>
      </c>
      <c r="D126" s="473">
        <v>269823.33</v>
      </c>
      <c r="E126" s="484" t="s">
        <v>213</v>
      </c>
      <c r="F126" s="473">
        <v>4344.28</v>
      </c>
      <c r="G126" s="473">
        <v>233.76</v>
      </c>
      <c r="H126" s="484" t="s">
        <v>213</v>
      </c>
      <c r="I126" s="474">
        <v>1683091.55</v>
      </c>
      <c r="J126" s="940"/>
      <c r="K126" s="940"/>
      <c r="BQ126" s="329"/>
      <c r="BR126" s="329"/>
      <c r="BS126" s="329"/>
      <c r="BT126" s="329"/>
      <c r="BU126" s="329"/>
      <c r="BV126" s="329"/>
      <c r="BW126" s="329"/>
      <c r="BX126" s="329"/>
      <c r="BY126" s="329"/>
      <c r="BZ126" s="329"/>
      <c r="CA126" s="329"/>
      <c r="CB126" s="329"/>
      <c r="CC126" s="329"/>
      <c r="CD126" s="329"/>
      <c r="CE126" s="329"/>
      <c r="CF126" s="329"/>
      <c r="CG126" s="329"/>
      <c r="CH126" s="329"/>
      <c r="CI126" s="329"/>
      <c r="CJ126" s="329"/>
      <c r="CK126" s="329"/>
      <c r="CL126" s="329"/>
      <c r="CM126" s="329"/>
      <c r="CN126" s="329"/>
      <c r="CO126" s="329"/>
      <c r="CP126" s="329"/>
      <c r="CQ126" s="329"/>
      <c r="CR126" s="329"/>
      <c r="CS126" s="329"/>
      <c r="CT126" s="329"/>
      <c r="CU126" s="329"/>
      <c r="CV126" s="329"/>
      <c r="CW126" s="329"/>
      <c r="CX126" s="329"/>
      <c r="CY126" s="329"/>
      <c r="CZ126" s="329"/>
      <c r="DA126" s="329"/>
      <c r="DB126" s="329"/>
      <c r="DC126" s="329"/>
      <c r="DD126" s="329"/>
      <c r="DE126" s="329"/>
      <c r="DF126" s="329"/>
      <c r="DG126" s="329"/>
      <c r="DH126" s="329"/>
      <c r="DI126" s="329"/>
      <c r="DJ126" s="329"/>
      <c r="DK126" s="329"/>
      <c r="DL126" s="329"/>
      <c r="DM126" s="329"/>
      <c r="DN126" s="329"/>
      <c r="DO126" s="329"/>
      <c r="DP126" s="329"/>
      <c r="DQ126" s="329"/>
      <c r="DR126" s="329"/>
      <c r="DS126" s="329"/>
      <c r="DT126" s="329"/>
      <c r="DU126" s="329"/>
      <c r="DV126" s="329"/>
      <c r="DW126" s="329"/>
      <c r="DX126" s="329"/>
      <c r="DY126" s="329"/>
      <c r="DZ126" s="329"/>
      <c r="EA126" s="329"/>
      <c r="EB126" s="329"/>
      <c r="EC126" s="329"/>
      <c r="ED126" s="329"/>
      <c r="EE126" s="329"/>
      <c r="EF126" s="329"/>
      <c r="EG126" s="329"/>
      <c r="EH126" s="329"/>
      <c r="EI126" s="329"/>
      <c r="EJ126" s="329"/>
      <c r="EK126" s="329"/>
      <c r="EL126" s="329"/>
      <c r="EM126" s="329"/>
      <c r="EN126" s="329"/>
      <c r="EO126" s="329"/>
      <c r="EP126" s="329"/>
      <c r="EQ126" s="329"/>
      <c r="ER126" s="329"/>
      <c r="ES126" s="329"/>
      <c r="ET126" s="329"/>
      <c r="EU126" s="329"/>
      <c r="EV126" s="329"/>
      <c r="EW126" s="329"/>
      <c r="EX126" s="329"/>
      <c r="EY126" s="329"/>
      <c r="EZ126" s="329"/>
      <c r="FA126" s="329"/>
      <c r="FB126" s="329"/>
      <c r="FC126" s="329"/>
      <c r="FD126" s="329"/>
      <c r="FE126" s="329"/>
      <c r="FF126" s="329"/>
      <c r="FG126" s="329"/>
      <c r="FH126" s="329"/>
      <c r="FI126" s="329"/>
      <c r="FJ126" s="329"/>
      <c r="FK126" s="329"/>
      <c r="FL126" s="329"/>
      <c r="FM126" s="329"/>
      <c r="FN126" s="329"/>
      <c r="FO126" s="329"/>
      <c r="FP126" s="329"/>
      <c r="FQ126" s="329"/>
      <c r="FR126" s="329"/>
      <c r="FS126" s="329"/>
      <c r="FT126" s="329"/>
      <c r="FU126" s="329"/>
      <c r="FV126" s="329"/>
      <c r="FW126" s="329"/>
      <c r="FX126" s="329"/>
      <c r="FY126" s="329"/>
      <c r="FZ126" s="329"/>
      <c r="GA126" s="329"/>
      <c r="GB126" s="329"/>
      <c r="GC126" s="329"/>
      <c r="GD126" s="329"/>
      <c r="GE126" s="329"/>
      <c r="GF126" s="329"/>
      <c r="GG126" s="329"/>
      <c r="GH126" s="329"/>
      <c r="GI126" s="329"/>
      <c r="GJ126" s="329"/>
      <c r="GK126" s="329"/>
      <c r="GL126" s="329"/>
      <c r="GM126" s="329"/>
      <c r="GN126" s="329"/>
      <c r="GO126" s="329"/>
      <c r="GP126" s="329"/>
      <c r="GQ126" s="329"/>
      <c r="GR126" s="329"/>
      <c r="GS126" s="329"/>
      <c r="GT126" s="329"/>
      <c r="GU126" s="329"/>
      <c r="GV126" s="329"/>
      <c r="GW126" s="329"/>
      <c r="GX126" s="329"/>
      <c r="GY126" s="329"/>
      <c r="GZ126" s="329"/>
      <c r="HA126" s="329"/>
      <c r="HB126" s="329"/>
      <c r="HC126" s="329"/>
      <c r="HD126" s="329"/>
      <c r="HE126" s="329"/>
      <c r="HF126" s="329"/>
      <c r="HG126" s="329"/>
      <c r="HH126" s="329"/>
      <c r="HI126" s="329"/>
      <c r="HJ126" s="329"/>
      <c r="HK126" s="329"/>
      <c r="HL126" s="329"/>
      <c r="HM126" s="329"/>
      <c r="HN126" s="329"/>
      <c r="HO126" s="329"/>
      <c r="HP126" s="329"/>
      <c r="HQ126" s="329"/>
      <c r="HR126" s="329"/>
      <c r="HS126" s="329"/>
      <c r="HT126" s="329"/>
      <c r="HU126" s="329"/>
      <c r="HV126" s="329"/>
      <c r="HW126" s="329"/>
      <c r="HX126" s="329"/>
      <c r="HY126" s="329"/>
      <c r="HZ126" s="329"/>
      <c r="IA126" s="329"/>
      <c r="IB126" s="329"/>
      <c r="IC126" s="329"/>
      <c r="ID126" s="329"/>
      <c r="IE126" s="329"/>
      <c r="IF126" s="329"/>
      <c r="IG126" s="329"/>
      <c r="IH126" s="329"/>
      <c r="II126" s="329"/>
      <c r="IJ126" s="329"/>
      <c r="IK126" s="329"/>
      <c r="IL126" s="329"/>
      <c r="IM126" s="329"/>
      <c r="IN126" s="329"/>
      <c r="IO126" s="329"/>
      <c r="IP126" s="329"/>
      <c r="IQ126" s="329"/>
      <c r="IR126" s="329"/>
      <c r="IS126" s="329"/>
      <c r="IT126" s="329"/>
      <c r="IU126" s="329"/>
      <c r="IV126" s="329"/>
      <c r="IW126" s="329"/>
      <c r="IX126" s="329"/>
      <c r="IY126" s="329"/>
      <c r="IZ126" s="329"/>
      <c r="JA126" s="329"/>
      <c r="JB126" s="329"/>
      <c r="JC126" s="329"/>
      <c r="JD126" s="329"/>
      <c r="JE126" s="329"/>
      <c r="JF126" s="329"/>
      <c r="JG126" s="329"/>
      <c r="JH126" s="329"/>
      <c r="JI126" s="329"/>
      <c r="JJ126" s="329"/>
      <c r="JK126" s="329"/>
      <c r="JL126" s="329"/>
      <c r="JM126" s="329"/>
      <c r="JN126" s="329"/>
      <c r="JO126" s="329"/>
      <c r="JP126" s="329"/>
      <c r="JQ126" s="329"/>
      <c r="JR126" s="329"/>
      <c r="JS126" s="329"/>
      <c r="JT126" s="329"/>
      <c r="JU126" s="329"/>
      <c r="JV126" s="329"/>
      <c r="JW126" s="329"/>
      <c r="JX126" s="329"/>
      <c r="JY126" s="329"/>
      <c r="JZ126" s="329"/>
      <c r="KA126" s="329"/>
      <c r="KB126" s="329"/>
      <c r="KC126" s="329"/>
      <c r="KD126" s="329"/>
      <c r="KE126" s="329"/>
      <c r="KF126" s="329"/>
      <c r="KG126" s="329"/>
      <c r="KH126" s="329"/>
      <c r="KI126" s="329"/>
      <c r="KJ126" s="329"/>
      <c r="KK126" s="329"/>
      <c r="KL126" s="329"/>
      <c r="KM126" s="329"/>
      <c r="KN126" s="329"/>
      <c r="KO126" s="329"/>
      <c r="KP126" s="329"/>
      <c r="KQ126" s="329"/>
      <c r="KR126" s="329"/>
      <c r="KS126" s="329"/>
      <c r="KT126" s="329"/>
      <c r="KU126" s="329"/>
      <c r="KV126" s="329"/>
      <c r="KW126" s="329"/>
      <c r="KX126" s="329"/>
      <c r="KY126" s="329"/>
      <c r="KZ126" s="329"/>
      <c r="LA126" s="329"/>
      <c r="LB126" s="329"/>
      <c r="LC126" s="329"/>
      <c r="LD126" s="329"/>
      <c r="LE126" s="329"/>
      <c r="LF126" s="329"/>
      <c r="LG126" s="329"/>
      <c r="LH126" s="329"/>
      <c r="LI126" s="329"/>
      <c r="LJ126" s="329"/>
      <c r="LK126" s="329"/>
      <c r="LL126" s="329"/>
      <c r="LM126" s="329"/>
      <c r="LN126" s="329"/>
      <c r="LO126" s="329"/>
      <c r="LP126" s="329"/>
      <c r="LQ126" s="329"/>
      <c r="LR126" s="329"/>
      <c r="LS126" s="329"/>
      <c r="LT126" s="329"/>
      <c r="LU126" s="329"/>
      <c r="LV126" s="329"/>
      <c r="LW126" s="329"/>
      <c r="LX126" s="329"/>
      <c r="LY126" s="329"/>
      <c r="LZ126" s="329"/>
      <c r="MA126" s="329"/>
      <c r="MB126" s="329"/>
      <c r="MC126" s="329"/>
      <c r="MD126" s="329"/>
      <c r="ME126" s="329"/>
      <c r="MF126" s="329"/>
      <c r="MG126" s="329"/>
      <c r="MH126" s="329"/>
      <c r="MI126" s="329"/>
      <c r="MJ126" s="329"/>
      <c r="MK126" s="329"/>
      <c r="ML126" s="329"/>
      <c r="MM126" s="329"/>
      <c r="MN126" s="329"/>
      <c r="MO126" s="329"/>
      <c r="MP126" s="329"/>
      <c r="MQ126" s="329"/>
      <c r="MR126" s="329"/>
      <c r="MS126" s="329"/>
      <c r="MT126" s="329"/>
      <c r="MU126" s="329"/>
      <c r="MV126" s="329"/>
      <c r="MW126" s="329"/>
      <c r="MX126" s="329"/>
      <c r="MY126" s="329"/>
      <c r="MZ126" s="329"/>
      <c r="NA126" s="329"/>
      <c r="NB126" s="329"/>
      <c r="NC126" s="329"/>
      <c r="ND126" s="329"/>
      <c r="NE126" s="329"/>
      <c r="NF126" s="329"/>
      <c r="NG126" s="329"/>
      <c r="NH126" s="329"/>
      <c r="NI126" s="329"/>
      <c r="NJ126" s="329"/>
      <c r="NK126" s="329"/>
      <c r="NL126" s="329"/>
      <c r="NM126" s="329"/>
      <c r="NN126" s="329"/>
      <c r="NO126" s="329"/>
      <c r="NP126" s="329"/>
      <c r="NQ126" s="329"/>
      <c r="NR126" s="329"/>
      <c r="NS126" s="329"/>
      <c r="NT126" s="329"/>
      <c r="NU126" s="329"/>
      <c r="NV126" s="329"/>
      <c r="NW126" s="329"/>
      <c r="NX126" s="329"/>
      <c r="NY126" s="329"/>
      <c r="NZ126" s="329"/>
      <c r="OA126" s="329"/>
      <c r="OB126" s="329"/>
      <c r="OC126" s="329"/>
      <c r="OD126" s="329"/>
      <c r="OE126" s="329"/>
      <c r="OF126" s="329"/>
      <c r="OG126" s="329"/>
      <c r="OH126" s="329"/>
      <c r="OI126" s="329"/>
      <c r="OJ126" s="329"/>
      <c r="OK126" s="329"/>
      <c r="OL126" s="329"/>
    </row>
    <row r="127" spans="1:402" s="328" customFormat="1" ht="17.25" hidden="1" customHeight="1">
      <c r="B127" s="303">
        <v>2016</v>
      </c>
      <c r="C127" s="473">
        <v>1452566.51</v>
      </c>
      <c r="D127" s="473">
        <v>273680.04000000004</v>
      </c>
      <c r="E127" s="484" t="s">
        <v>213</v>
      </c>
      <c r="F127" s="473">
        <v>4541.17</v>
      </c>
      <c r="G127" s="473">
        <v>230.31</v>
      </c>
      <c r="H127" s="484" t="s">
        <v>213</v>
      </c>
      <c r="I127" s="474">
        <v>1731018.03</v>
      </c>
      <c r="J127" s="940"/>
      <c r="K127" s="940"/>
      <c r="BQ127" s="329"/>
      <c r="BR127" s="329"/>
      <c r="BS127" s="329"/>
      <c r="BT127" s="329"/>
      <c r="BU127" s="329"/>
      <c r="BV127" s="329"/>
      <c r="BW127" s="329"/>
      <c r="BX127" s="329"/>
      <c r="BY127" s="329"/>
      <c r="BZ127" s="329"/>
      <c r="CA127" s="329"/>
      <c r="CB127" s="329"/>
      <c r="CC127" s="329"/>
      <c r="CD127" s="329"/>
      <c r="CE127" s="329"/>
      <c r="CF127" s="329"/>
      <c r="CG127" s="329"/>
      <c r="CH127" s="329"/>
      <c r="CI127" s="329"/>
      <c r="CJ127" s="329"/>
      <c r="CK127" s="329"/>
      <c r="CL127" s="329"/>
      <c r="CM127" s="329"/>
      <c r="CN127" s="329"/>
      <c r="CO127" s="329"/>
      <c r="CP127" s="329"/>
      <c r="CQ127" s="329"/>
      <c r="CR127" s="329"/>
      <c r="CS127" s="329"/>
      <c r="CT127" s="329"/>
      <c r="CU127" s="329"/>
      <c r="CV127" s="329"/>
      <c r="CW127" s="329"/>
      <c r="CX127" s="329"/>
      <c r="CY127" s="329"/>
      <c r="CZ127" s="329"/>
      <c r="DA127" s="329"/>
      <c r="DB127" s="329"/>
      <c r="DC127" s="329"/>
      <c r="DD127" s="329"/>
      <c r="DE127" s="329"/>
      <c r="DF127" s="329"/>
      <c r="DG127" s="329"/>
      <c r="DH127" s="329"/>
      <c r="DI127" s="329"/>
      <c r="DJ127" s="329"/>
      <c r="DK127" s="329"/>
      <c r="DL127" s="329"/>
      <c r="DM127" s="329"/>
      <c r="DN127" s="329"/>
      <c r="DO127" s="329"/>
      <c r="DP127" s="329"/>
      <c r="DQ127" s="329"/>
      <c r="DR127" s="329"/>
      <c r="DS127" s="329"/>
      <c r="DT127" s="329"/>
      <c r="DU127" s="329"/>
      <c r="DV127" s="329"/>
      <c r="DW127" s="329"/>
      <c r="DX127" s="329"/>
      <c r="DY127" s="329"/>
      <c r="DZ127" s="329"/>
      <c r="EA127" s="329"/>
      <c r="EB127" s="329"/>
      <c r="EC127" s="329"/>
      <c r="ED127" s="329"/>
      <c r="EE127" s="329"/>
      <c r="EF127" s="329"/>
      <c r="EG127" s="329"/>
      <c r="EH127" s="329"/>
      <c r="EI127" s="329"/>
      <c r="EJ127" s="329"/>
      <c r="EK127" s="329"/>
      <c r="EL127" s="329"/>
      <c r="EM127" s="329"/>
      <c r="EN127" s="329"/>
      <c r="EO127" s="329"/>
      <c r="EP127" s="329"/>
      <c r="EQ127" s="329"/>
      <c r="ER127" s="329"/>
      <c r="ES127" s="329"/>
      <c r="ET127" s="329"/>
      <c r="EU127" s="329"/>
      <c r="EV127" s="329"/>
      <c r="EW127" s="329"/>
      <c r="EX127" s="329"/>
      <c r="EY127" s="329"/>
      <c r="EZ127" s="329"/>
      <c r="FA127" s="329"/>
      <c r="FB127" s="329"/>
      <c r="FC127" s="329"/>
      <c r="FD127" s="329"/>
      <c r="FE127" s="329"/>
      <c r="FF127" s="329"/>
      <c r="FG127" s="329"/>
      <c r="FH127" s="329"/>
      <c r="FI127" s="329"/>
      <c r="FJ127" s="329"/>
      <c r="FK127" s="329"/>
      <c r="FL127" s="329"/>
      <c r="FM127" s="329"/>
      <c r="FN127" s="329"/>
      <c r="FO127" s="329"/>
      <c r="FP127" s="329"/>
      <c r="FQ127" s="329"/>
      <c r="FR127" s="329"/>
      <c r="FS127" s="329"/>
      <c r="FT127" s="329"/>
      <c r="FU127" s="329"/>
      <c r="FV127" s="329"/>
      <c r="FW127" s="329"/>
      <c r="FX127" s="329"/>
      <c r="FY127" s="329"/>
      <c r="FZ127" s="329"/>
      <c r="GA127" s="329"/>
      <c r="GB127" s="329"/>
      <c r="GC127" s="329"/>
      <c r="GD127" s="329"/>
      <c r="GE127" s="329"/>
      <c r="GF127" s="329"/>
      <c r="GG127" s="329"/>
      <c r="GH127" s="329"/>
      <c r="GI127" s="329"/>
      <c r="GJ127" s="329"/>
      <c r="GK127" s="329"/>
      <c r="GL127" s="329"/>
      <c r="GM127" s="329"/>
      <c r="GN127" s="329"/>
      <c r="GO127" s="329"/>
      <c r="GP127" s="329"/>
      <c r="GQ127" s="329"/>
      <c r="GR127" s="329"/>
      <c r="GS127" s="329"/>
      <c r="GT127" s="329"/>
      <c r="GU127" s="329"/>
      <c r="GV127" s="329"/>
      <c r="GW127" s="329"/>
      <c r="GX127" s="329"/>
      <c r="GY127" s="329"/>
      <c r="GZ127" s="329"/>
      <c r="HA127" s="329"/>
      <c r="HB127" s="329"/>
      <c r="HC127" s="329"/>
      <c r="HD127" s="329"/>
      <c r="HE127" s="329"/>
      <c r="HF127" s="329"/>
      <c r="HG127" s="329"/>
      <c r="HH127" s="329"/>
      <c r="HI127" s="329"/>
      <c r="HJ127" s="329"/>
      <c r="HK127" s="329"/>
      <c r="HL127" s="329"/>
      <c r="HM127" s="329"/>
      <c r="HN127" s="329"/>
      <c r="HO127" s="329"/>
      <c r="HP127" s="329"/>
      <c r="HQ127" s="329"/>
      <c r="HR127" s="329"/>
      <c r="HS127" s="329"/>
      <c r="HT127" s="329"/>
      <c r="HU127" s="329"/>
      <c r="HV127" s="329"/>
      <c r="HW127" s="329"/>
      <c r="HX127" s="329"/>
      <c r="HY127" s="329"/>
      <c r="HZ127" s="329"/>
      <c r="IA127" s="329"/>
      <c r="IB127" s="329"/>
      <c r="IC127" s="329"/>
      <c r="ID127" s="329"/>
      <c r="IE127" s="329"/>
      <c r="IF127" s="329"/>
      <c r="IG127" s="329"/>
      <c r="IH127" s="329"/>
      <c r="II127" s="329"/>
      <c r="IJ127" s="329"/>
      <c r="IK127" s="329"/>
      <c r="IL127" s="329"/>
      <c r="IM127" s="329"/>
      <c r="IN127" s="329"/>
      <c r="IO127" s="329"/>
      <c r="IP127" s="329"/>
      <c r="IQ127" s="329"/>
      <c r="IR127" s="329"/>
      <c r="IS127" s="329"/>
      <c r="IT127" s="329"/>
      <c r="IU127" s="329"/>
      <c r="IV127" s="329"/>
      <c r="IW127" s="329"/>
      <c r="IX127" s="329"/>
      <c r="IY127" s="329"/>
      <c r="IZ127" s="329"/>
      <c r="JA127" s="329"/>
      <c r="JB127" s="329"/>
      <c r="JC127" s="329"/>
      <c r="JD127" s="329"/>
      <c r="JE127" s="329"/>
      <c r="JF127" s="329"/>
      <c r="JG127" s="329"/>
      <c r="JH127" s="329"/>
      <c r="JI127" s="329"/>
      <c r="JJ127" s="329"/>
      <c r="JK127" s="329"/>
      <c r="JL127" s="329"/>
      <c r="JM127" s="329"/>
      <c r="JN127" s="329"/>
      <c r="JO127" s="329"/>
      <c r="JP127" s="329"/>
      <c r="JQ127" s="329"/>
      <c r="JR127" s="329"/>
      <c r="JS127" s="329"/>
      <c r="JT127" s="329"/>
      <c r="JU127" s="329"/>
      <c r="JV127" s="329"/>
      <c r="JW127" s="329"/>
      <c r="JX127" s="329"/>
      <c r="JY127" s="329"/>
      <c r="JZ127" s="329"/>
      <c r="KA127" s="329"/>
      <c r="KB127" s="329"/>
      <c r="KC127" s="329"/>
      <c r="KD127" s="329"/>
      <c r="KE127" s="329"/>
      <c r="KF127" s="329"/>
      <c r="KG127" s="329"/>
      <c r="KH127" s="329"/>
      <c r="KI127" s="329"/>
      <c r="KJ127" s="329"/>
      <c r="KK127" s="329"/>
      <c r="KL127" s="329"/>
      <c r="KM127" s="329"/>
      <c r="KN127" s="329"/>
      <c r="KO127" s="329"/>
      <c r="KP127" s="329"/>
      <c r="KQ127" s="329"/>
      <c r="KR127" s="329"/>
      <c r="KS127" s="329"/>
      <c r="KT127" s="329"/>
      <c r="KU127" s="329"/>
      <c r="KV127" s="329"/>
      <c r="KW127" s="329"/>
      <c r="KX127" s="329"/>
      <c r="KY127" s="329"/>
      <c r="KZ127" s="329"/>
      <c r="LA127" s="329"/>
      <c r="LB127" s="329"/>
      <c r="LC127" s="329"/>
      <c r="LD127" s="329"/>
      <c r="LE127" s="329"/>
      <c r="LF127" s="329"/>
      <c r="LG127" s="329"/>
      <c r="LH127" s="329"/>
      <c r="LI127" s="329"/>
      <c r="LJ127" s="329"/>
      <c r="LK127" s="329"/>
      <c r="LL127" s="329"/>
      <c r="LM127" s="329"/>
      <c r="LN127" s="329"/>
      <c r="LO127" s="329"/>
      <c r="LP127" s="329"/>
      <c r="LQ127" s="329"/>
      <c r="LR127" s="329"/>
      <c r="LS127" s="329"/>
      <c r="LT127" s="329"/>
      <c r="LU127" s="329"/>
      <c r="LV127" s="329"/>
      <c r="LW127" s="329"/>
      <c r="LX127" s="329"/>
      <c r="LY127" s="329"/>
      <c r="LZ127" s="329"/>
      <c r="MA127" s="329"/>
      <c r="MB127" s="329"/>
      <c r="MC127" s="329"/>
      <c r="MD127" s="329"/>
      <c r="ME127" s="329"/>
      <c r="MF127" s="329"/>
      <c r="MG127" s="329"/>
      <c r="MH127" s="329"/>
      <c r="MI127" s="329"/>
      <c r="MJ127" s="329"/>
      <c r="MK127" s="329"/>
      <c r="ML127" s="329"/>
      <c r="MM127" s="329"/>
      <c r="MN127" s="329"/>
      <c r="MO127" s="329"/>
      <c r="MP127" s="329"/>
      <c r="MQ127" s="329"/>
      <c r="MR127" s="329"/>
      <c r="MS127" s="329"/>
      <c r="MT127" s="329"/>
      <c r="MU127" s="329"/>
      <c r="MV127" s="329"/>
      <c r="MW127" s="329"/>
      <c r="MX127" s="329"/>
      <c r="MY127" s="329"/>
      <c r="MZ127" s="329"/>
      <c r="NA127" s="329"/>
      <c r="NB127" s="329"/>
      <c r="NC127" s="329"/>
      <c r="ND127" s="329"/>
      <c r="NE127" s="329"/>
      <c r="NF127" s="329"/>
      <c r="NG127" s="329"/>
      <c r="NH127" s="329"/>
      <c r="NI127" s="329"/>
      <c r="NJ127" s="329"/>
      <c r="NK127" s="329"/>
      <c r="NL127" s="329"/>
      <c r="NM127" s="329"/>
      <c r="NN127" s="329"/>
      <c r="NO127" s="329"/>
      <c r="NP127" s="329"/>
      <c r="NQ127" s="329"/>
      <c r="NR127" s="329"/>
      <c r="NS127" s="329"/>
      <c r="NT127" s="329"/>
      <c r="NU127" s="329"/>
      <c r="NV127" s="329"/>
      <c r="NW127" s="329"/>
      <c r="NX127" s="329"/>
      <c r="NY127" s="329"/>
      <c r="NZ127" s="329"/>
      <c r="OA127" s="329"/>
      <c r="OB127" s="329"/>
      <c r="OC127" s="329"/>
      <c r="OD127" s="329"/>
      <c r="OE127" s="329"/>
      <c r="OF127" s="329"/>
      <c r="OG127" s="329"/>
      <c r="OH127" s="329"/>
      <c r="OI127" s="329"/>
      <c r="OJ127" s="329"/>
      <c r="OK127" s="329"/>
      <c r="OL127" s="329"/>
    </row>
    <row r="128" spans="1:402" s="328" customFormat="1" ht="17.25" customHeight="1">
      <c r="B128" s="303">
        <v>2016</v>
      </c>
      <c r="C128" s="473">
        <v>1465963.86</v>
      </c>
      <c r="D128" s="473">
        <v>276989.31</v>
      </c>
      <c r="E128" s="484" t="s">
        <v>213</v>
      </c>
      <c r="F128" s="473">
        <v>4620.13</v>
      </c>
      <c r="G128" s="473">
        <v>228.18</v>
      </c>
      <c r="H128" s="484" t="s">
        <v>213</v>
      </c>
      <c r="I128" s="474">
        <v>1747801.48</v>
      </c>
      <c r="J128" s="940"/>
      <c r="K128" s="940"/>
      <c r="BQ128" s="329"/>
      <c r="BR128" s="329"/>
      <c r="BS128" s="329"/>
      <c r="BT128" s="329"/>
      <c r="BU128" s="329"/>
      <c r="BV128" s="329"/>
      <c r="BW128" s="329"/>
      <c r="BX128" s="329"/>
      <c r="BY128" s="329"/>
      <c r="BZ128" s="329"/>
      <c r="CA128" s="329"/>
      <c r="CB128" s="329"/>
      <c r="CC128" s="329"/>
      <c r="CD128" s="329"/>
      <c r="CE128" s="329"/>
      <c r="CF128" s="329"/>
      <c r="CG128" s="329"/>
      <c r="CH128" s="329"/>
      <c r="CI128" s="329"/>
      <c r="CJ128" s="329"/>
      <c r="CK128" s="329"/>
      <c r="CL128" s="329"/>
      <c r="CM128" s="329"/>
      <c r="CN128" s="329"/>
      <c r="CO128" s="329"/>
      <c r="CP128" s="329"/>
      <c r="CQ128" s="329"/>
      <c r="CR128" s="329"/>
      <c r="CS128" s="329"/>
      <c r="CT128" s="329"/>
      <c r="CU128" s="329"/>
      <c r="CV128" s="329"/>
      <c r="CW128" s="329"/>
      <c r="CX128" s="329"/>
      <c r="CY128" s="329"/>
      <c r="CZ128" s="329"/>
      <c r="DA128" s="329"/>
      <c r="DB128" s="329"/>
      <c r="DC128" s="329"/>
      <c r="DD128" s="329"/>
      <c r="DE128" s="329"/>
      <c r="DF128" s="329"/>
      <c r="DG128" s="329"/>
      <c r="DH128" s="329"/>
      <c r="DI128" s="329"/>
      <c r="DJ128" s="329"/>
      <c r="DK128" s="329"/>
      <c r="DL128" s="329"/>
      <c r="DM128" s="329"/>
      <c r="DN128" s="329"/>
      <c r="DO128" s="329"/>
      <c r="DP128" s="329"/>
      <c r="DQ128" s="329"/>
      <c r="DR128" s="329"/>
      <c r="DS128" s="329"/>
      <c r="DT128" s="329"/>
      <c r="DU128" s="329"/>
      <c r="DV128" s="329"/>
      <c r="DW128" s="329"/>
      <c r="DX128" s="329"/>
      <c r="DY128" s="329"/>
      <c r="DZ128" s="329"/>
      <c r="EA128" s="329"/>
      <c r="EB128" s="329"/>
      <c r="EC128" s="329"/>
      <c r="ED128" s="329"/>
      <c r="EE128" s="329"/>
      <c r="EF128" s="329"/>
      <c r="EG128" s="329"/>
      <c r="EH128" s="329"/>
      <c r="EI128" s="329"/>
      <c r="EJ128" s="329"/>
      <c r="EK128" s="329"/>
      <c r="EL128" s="329"/>
      <c r="EM128" s="329"/>
      <c r="EN128" s="329"/>
      <c r="EO128" s="329"/>
      <c r="EP128" s="329"/>
      <c r="EQ128" s="329"/>
      <c r="ER128" s="329"/>
      <c r="ES128" s="329"/>
      <c r="ET128" s="329"/>
      <c r="EU128" s="329"/>
      <c r="EV128" s="329"/>
      <c r="EW128" s="329"/>
      <c r="EX128" s="329"/>
      <c r="EY128" s="329"/>
      <c r="EZ128" s="329"/>
      <c r="FA128" s="329"/>
      <c r="FB128" s="329"/>
      <c r="FC128" s="329"/>
      <c r="FD128" s="329"/>
      <c r="FE128" s="329"/>
      <c r="FF128" s="329"/>
      <c r="FG128" s="329"/>
      <c r="FH128" s="329"/>
      <c r="FI128" s="329"/>
      <c r="FJ128" s="329"/>
      <c r="FK128" s="329"/>
      <c r="FL128" s="329"/>
      <c r="FM128" s="329"/>
      <c r="FN128" s="329"/>
      <c r="FO128" s="329"/>
      <c r="FP128" s="329"/>
      <c r="FQ128" s="329"/>
      <c r="FR128" s="329"/>
      <c r="FS128" s="329"/>
      <c r="FT128" s="329"/>
      <c r="FU128" s="329"/>
      <c r="FV128" s="329"/>
      <c r="FW128" s="329"/>
      <c r="FX128" s="329"/>
      <c r="FY128" s="329"/>
      <c r="FZ128" s="329"/>
      <c r="GA128" s="329"/>
      <c r="GB128" s="329"/>
      <c r="GC128" s="329"/>
      <c r="GD128" s="329"/>
      <c r="GE128" s="329"/>
      <c r="GF128" s="329"/>
      <c r="GG128" s="329"/>
      <c r="GH128" s="329"/>
      <c r="GI128" s="329"/>
      <c r="GJ128" s="329"/>
      <c r="GK128" s="329"/>
      <c r="GL128" s="329"/>
      <c r="GM128" s="329"/>
      <c r="GN128" s="329"/>
      <c r="GO128" s="329"/>
      <c r="GP128" s="329"/>
      <c r="GQ128" s="329"/>
      <c r="GR128" s="329"/>
      <c r="GS128" s="329"/>
      <c r="GT128" s="329"/>
      <c r="GU128" s="329"/>
      <c r="GV128" s="329"/>
      <c r="GW128" s="329"/>
      <c r="GX128" s="329"/>
      <c r="GY128" s="329"/>
      <c r="GZ128" s="329"/>
      <c r="HA128" s="329"/>
      <c r="HB128" s="329"/>
      <c r="HC128" s="329"/>
      <c r="HD128" s="329"/>
      <c r="HE128" s="329"/>
      <c r="HF128" s="329"/>
      <c r="HG128" s="329"/>
      <c r="HH128" s="329"/>
      <c r="HI128" s="329"/>
      <c r="HJ128" s="329"/>
      <c r="HK128" s="329"/>
      <c r="HL128" s="329"/>
      <c r="HM128" s="329"/>
      <c r="HN128" s="329"/>
      <c r="HO128" s="329"/>
      <c r="HP128" s="329"/>
      <c r="HQ128" s="329"/>
      <c r="HR128" s="329"/>
      <c r="HS128" s="329"/>
      <c r="HT128" s="329"/>
      <c r="HU128" s="329"/>
      <c r="HV128" s="329"/>
      <c r="HW128" s="329"/>
      <c r="HX128" s="329"/>
      <c r="HY128" s="329"/>
      <c r="HZ128" s="329"/>
      <c r="IA128" s="329"/>
      <c r="IB128" s="329"/>
      <c r="IC128" s="329"/>
      <c r="ID128" s="329"/>
      <c r="IE128" s="329"/>
      <c r="IF128" s="329"/>
      <c r="IG128" s="329"/>
      <c r="IH128" s="329"/>
      <c r="II128" s="329"/>
      <c r="IJ128" s="329"/>
      <c r="IK128" s="329"/>
      <c r="IL128" s="329"/>
      <c r="IM128" s="329"/>
      <c r="IN128" s="329"/>
      <c r="IO128" s="329"/>
      <c r="IP128" s="329"/>
      <c r="IQ128" s="329"/>
      <c r="IR128" s="329"/>
      <c r="IS128" s="329"/>
      <c r="IT128" s="329"/>
      <c r="IU128" s="329"/>
      <c r="IV128" s="329"/>
      <c r="IW128" s="329"/>
      <c r="IX128" s="329"/>
      <c r="IY128" s="329"/>
      <c r="IZ128" s="329"/>
      <c r="JA128" s="329"/>
      <c r="JB128" s="329"/>
      <c r="JC128" s="329"/>
      <c r="JD128" s="329"/>
      <c r="JE128" s="329"/>
      <c r="JF128" s="329"/>
      <c r="JG128" s="329"/>
      <c r="JH128" s="329"/>
      <c r="JI128" s="329"/>
      <c r="JJ128" s="329"/>
      <c r="JK128" s="329"/>
      <c r="JL128" s="329"/>
      <c r="JM128" s="329"/>
      <c r="JN128" s="329"/>
      <c r="JO128" s="329"/>
      <c r="JP128" s="329"/>
      <c r="JQ128" s="329"/>
      <c r="JR128" s="329"/>
      <c r="JS128" s="329"/>
      <c r="JT128" s="329"/>
      <c r="JU128" s="329"/>
      <c r="JV128" s="329"/>
      <c r="JW128" s="329"/>
      <c r="JX128" s="329"/>
      <c r="JY128" s="329"/>
      <c r="JZ128" s="329"/>
      <c r="KA128" s="329"/>
      <c r="KB128" s="329"/>
      <c r="KC128" s="329"/>
      <c r="KD128" s="329"/>
      <c r="KE128" s="329"/>
      <c r="KF128" s="329"/>
      <c r="KG128" s="329"/>
      <c r="KH128" s="329"/>
      <c r="KI128" s="329"/>
      <c r="KJ128" s="329"/>
      <c r="KK128" s="329"/>
      <c r="KL128" s="329"/>
      <c r="KM128" s="329"/>
      <c r="KN128" s="329"/>
      <c r="KO128" s="329"/>
      <c r="KP128" s="329"/>
      <c r="KQ128" s="329"/>
      <c r="KR128" s="329"/>
      <c r="KS128" s="329"/>
      <c r="KT128" s="329"/>
      <c r="KU128" s="329"/>
      <c r="KV128" s="329"/>
      <c r="KW128" s="329"/>
      <c r="KX128" s="329"/>
      <c r="KY128" s="329"/>
      <c r="KZ128" s="329"/>
      <c r="LA128" s="329"/>
      <c r="LB128" s="329"/>
      <c r="LC128" s="329"/>
      <c r="LD128" s="329"/>
      <c r="LE128" s="329"/>
      <c r="LF128" s="329"/>
      <c r="LG128" s="329"/>
      <c r="LH128" s="329"/>
      <c r="LI128" s="329"/>
      <c r="LJ128" s="329"/>
      <c r="LK128" s="329"/>
      <c r="LL128" s="329"/>
      <c r="LM128" s="329"/>
      <c r="LN128" s="329"/>
      <c r="LO128" s="329"/>
      <c r="LP128" s="329"/>
      <c r="LQ128" s="329"/>
      <c r="LR128" s="329"/>
      <c r="LS128" s="329"/>
      <c r="LT128" s="329"/>
      <c r="LU128" s="329"/>
      <c r="LV128" s="329"/>
      <c r="LW128" s="329"/>
      <c r="LX128" s="329"/>
      <c r="LY128" s="329"/>
      <c r="LZ128" s="329"/>
      <c r="MA128" s="329"/>
      <c r="MB128" s="329"/>
      <c r="MC128" s="329"/>
      <c r="MD128" s="329"/>
      <c r="ME128" s="329"/>
      <c r="MF128" s="329"/>
      <c r="MG128" s="329"/>
      <c r="MH128" s="329"/>
      <c r="MI128" s="329"/>
      <c r="MJ128" s="329"/>
      <c r="MK128" s="329"/>
      <c r="ML128" s="329"/>
      <c r="MM128" s="329"/>
      <c r="MN128" s="329"/>
      <c r="MO128" s="329"/>
      <c r="MP128" s="329"/>
      <c r="MQ128" s="329"/>
      <c r="MR128" s="329"/>
      <c r="MS128" s="329"/>
      <c r="MT128" s="329"/>
      <c r="MU128" s="329"/>
      <c r="MV128" s="329"/>
      <c r="MW128" s="329"/>
      <c r="MX128" s="329"/>
      <c r="MY128" s="329"/>
      <c r="MZ128" s="329"/>
      <c r="NA128" s="329"/>
      <c r="NB128" s="329"/>
      <c r="NC128" s="329"/>
      <c r="ND128" s="329"/>
      <c r="NE128" s="329"/>
      <c r="NF128" s="329"/>
      <c r="NG128" s="329"/>
      <c r="NH128" s="329"/>
      <c r="NI128" s="329"/>
      <c r="NJ128" s="329"/>
      <c r="NK128" s="329"/>
      <c r="NL128" s="329"/>
      <c r="NM128" s="329"/>
      <c r="NN128" s="329"/>
      <c r="NO128" s="329"/>
      <c r="NP128" s="329"/>
      <c r="NQ128" s="329"/>
      <c r="NR128" s="329"/>
      <c r="NS128" s="329"/>
      <c r="NT128" s="329"/>
      <c r="NU128" s="329"/>
      <c r="NV128" s="329"/>
      <c r="NW128" s="329"/>
      <c r="NX128" s="329"/>
      <c r="NY128" s="329"/>
      <c r="NZ128" s="329"/>
      <c r="OA128" s="329"/>
      <c r="OB128" s="329"/>
      <c r="OC128" s="329"/>
      <c r="OD128" s="329"/>
      <c r="OE128" s="329"/>
      <c r="OF128" s="329"/>
      <c r="OG128" s="329"/>
      <c r="OH128" s="329"/>
      <c r="OI128" s="329"/>
      <c r="OJ128" s="329"/>
      <c r="OK128" s="329"/>
      <c r="OL128" s="329"/>
    </row>
    <row r="129" spans="1:402" s="328" customFormat="1" ht="17.25" hidden="1" customHeight="1">
      <c r="B129" s="303">
        <v>2016</v>
      </c>
      <c r="C129" s="473">
        <v>1464524.84</v>
      </c>
      <c r="D129" s="473">
        <v>277581</v>
      </c>
      <c r="E129" s="484" t="s">
        <v>213</v>
      </c>
      <c r="F129" s="473">
        <v>4782.75</v>
      </c>
      <c r="G129" s="473">
        <v>225.04</v>
      </c>
      <c r="H129" s="484" t="s">
        <v>213</v>
      </c>
      <c r="I129" s="474">
        <v>1747113.63</v>
      </c>
      <c r="J129" s="940"/>
      <c r="K129" s="940"/>
      <c r="BQ129" s="329"/>
      <c r="BR129" s="329"/>
      <c r="BS129" s="329"/>
      <c r="BT129" s="329"/>
      <c r="BU129" s="329"/>
      <c r="BV129" s="329"/>
      <c r="BW129" s="329"/>
      <c r="BX129" s="329"/>
      <c r="BY129" s="329"/>
      <c r="BZ129" s="329"/>
      <c r="CA129" s="329"/>
      <c r="CB129" s="329"/>
      <c r="CC129" s="329"/>
      <c r="CD129" s="329"/>
      <c r="CE129" s="329"/>
      <c r="CF129" s="329"/>
      <c r="CG129" s="329"/>
      <c r="CH129" s="329"/>
      <c r="CI129" s="329"/>
      <c r="CJ129" s="329"/>
      <c r="CK129" s="329"/>
      <c r="CL129" s="329"/>
      <c r="CM129" s="329"/>
      <c r="CN129" s="329"/>
      <c r="CO129" s="329"/>
      <c r="CP129" s="329"/>
      <c r="CQ129" s="329"/>
      <c r="CR129" s="329"/>
      <c r="CS129" s="329"/>
      <c r="CT129" s="329"/>
      <c r="CU129" s="329"/>
      <c r="CV129" s="329"/>
      <c r="CW129" s="329"/>
      <c r="CX129" s="329"/>
      <c r="CY129" s="329"/>
      <c r="CZ129" s="329"/>
      <c r="DA129" s="329"/>
      <c r="DB129" s="329"/>
      <c r="DC129" s="329"/>
      <c r="DD129" s="329"/>
      <c r="DE129" s="329"/>
      <c r="DF129" s="329"/>
      <c r="DG129" s="329"/>
      <c r="DH129" s="329"/>
      <c r="DI129" s="329"/>
      <c r="DJ129" s="329"/>
      <c r="DK129" s="329"/>
      <c r="DL129" s="329"/>
      <c r="DM129" s="329"/>
      <c r="DN129" s="329"/>
      <c r="DO129" s="329"/>
      <c r="DP129" s="329"/>
      <c r="DQ129" s="329"/>
      <c r="DR129" s="329"/>
      <c r="DS129" s="329"/>
      <c r="DT129" s="329"/>
      <c r="DU129" s="329"/>
      <c r="DV129" s="329"/>
      <c r="DW129" s="329"/>
      <c r="DX129" s="329"/>
      <c r="DY129" s="329"/>
      <c r="DZ129" s="329"/>
      <c r="EA129" s="329"/>
      <c r="EB129" s="329"/>
      <c r="EC129" s="329"/>
      <c r="ED129" s="329"/>
      <c r="EE129" s="329"/>
      <c r="EF129" s="329"/>
      <c r="EG129" s="329"/>
      <c r="EH129" s="329"/>
      <c r="EI129" s="329"/>
      <c r="EJ129" s="329"/>
      <c r="EK129" s="329"/>
      <c r="EL129" s="329"/>
      <c r="EM129" s="329"/>
      <c r="EN129" s="329"/>
      <c r="EO129" s="329"/>
      <c r="EP129" s="329"/>
      <c r="EQ129" s="329"/>
      <c r="ER129" s="329"/>
      <c r="ES129" s="329"/>
      <c r="ET129" s="329"/>
      <c r="EU129" s="329"/>
      <c r="EV129" s="329"/>
      <c r="EW129" s="329"/>
      <c r="EX129" s="329"/>
      <c r="EY129" s="329"/>
      <c r="EZ129" s="329"/>
      <c r="FA129" s="329"/>
      <c r="FB129" s="329"/>
      <c r="FC129" s="329"/>
      <c r="FD129" s="329"/>
      <c r="FE129" s="329"/>
      <c r="FF129" s="329"/>
      <c r="FG129" s="329"/>
      <c r="FH129" s="329"/>
      <c r="FI129" s="329"/>
      <c r="FJ129" s="329"/>
      <c r="FK129" s="329"/>
      <c r="FL129" s="329"/>
      <c r="FM129" s="329"/>
      <c r="FN129" s="329"/>
      <c r="FO129" s="329"/>
      <c r="FP129" s="329"/>
      <c r="FQ129" s="329"/>
      <c r="FR129" s="329"/>
      <c r="FS129" s="329"/>
      <c r="FT129" s="329"/>
      <c r="FU129" s="329"/>
      <c r="FV129" s="329"/>
      <c r="FW129" s="329"/>
      <c r="FX129" s="329"/>
      <c r="FY129" s="329"/>
      <c r="FZ129" s="329"/>
      <c r="GA129" s="329"/>
      <c r="GB129" s="329"/>
      <c r="GC129" s="329"/>
      <c r="GD129" s="329"/>
      <c r="GE129" s="329"/>
      <c r="GF129" s="329"/>
      <c r="GG129" s="329"/>
      <c r="GH129" s="329"/>
      <c r="GI129" s="329"/>
      <c r="GJ129" s="329"/>
      <c r="GK129" s="329"/>
      <c r="GL129" s="329"/>
      <c r="GM129" s="329"/>
      <c r="GN129" s="329"/>
      <c r="GO129" s="329"/>
      <c r="GP129" s="329"/>
      <c r="GQ129" s="329"/>
      <c r="GR129" s="329"/>
      <c r="GS129" s="329"/>
      <c r="GT129" s="329"/>
      <c r="GU129" s="329"/>
      <c r="GV129" s="329"/>
      <c r="GW129" s="329"/>
      <c r="GX129" s="329"/>
      <c r="GY129" s="329"/>
      <c r="GZ129" s="329"/>
      <c r="HA129" s="329"/>
      <c r="HB129" s="329"/>
      <c r="HC129" s="329"/>
      <c r="HD129" s="329"/>
      <c r="HE129" s="329"/>
      <c r="HF129" s="329"/>
      <c r="HG129" s="329"/>
      <c r="HH129" s="329"/>
      <c r="HI129" s="329"/>
      <c r="HJ129" s="329"/>
      <c r="HK129" s="329"/>
      <c r="HL129" s="329"/>
      <c r="HM129" s="329"/>
      <c r="HN129" s="329"/>
      <c r="HO129" s="329"/>
      <c r="HP129" s="329"/>
      <c r="HQ129" s="329"/>
      <c r="HR129" s="329"/>
      <c r="HS129" s="329"/>
      <c r="HT129" s="329"/>
      <c r="HU129" s="329"/>
      <c r="HV129" s="329"/>
      <c r="HW129" s="329"/>
      <c r="HX129" s="329"/>
      <c r="HY129" s="329"/>
      <c r="HZ129" s="329"/>
      <c r="IA129" s="329"/>
      <c r="IB129" s="329"/>
      <c r="IC129" s="329"/>
      <c r="ID129" s="329"/>
      <c r="IE129" s="329"/>
      <c r="IF129" s="329"/>
      <c r="IG129" s="329"/>
      <c r="IH129" s="329"/>
      <c r="II129" s="329"/>
      <c r="IJ129" s="329"/>
      <c r="IK129" s="329"/>
      <c r="IL129" s="329"/>
      <c r="IM129" s="329"/>
      <c r="IN129" s="329"/>
      <c r="IO129" s="329"/>
      <c r="IP129" s="329"/>
      <c r="IQ129" s="329"/>
      <c r="IR129" s="329"/>
      <c r="IS129" s="329"/>
      <c r="IT129" s="329"/>
      <c r="IU129" s="329"/>
      <c r="IV129" s="329"/>
      <c r="IW129" s="329"/>
      <c r="IX129" s="329"/>
      <c r="IY129" s="329"/>
      <c r="IZ129" s="329"/>
      <c r="JA129" s="329"/>
      <c r="JB129" s="329"/>
      <c r="JC129" s="329"/>
      <c r="JD129" s="329"/>
      <c r="JE129" s="329"/>
      <c r="JF129" s="329"/>
      <c r="JG129" s="329"/>
      <c r="JH129" s="329"/>
      <c r="JI129" s="329"/>
      <c r="JJ129" s="329"/>
      <c r="JK129" s="329"/>
      <c r="JL129" s="329"/>
      <c r="JM129" s="329"/>
      <c r="JN129" s="329"/>
      <c r="JO129" s="329"/>
      <c r="JP129" s="329"/>
      <c r="JQ129" s="329"/>
      <c r="JR129" s="329"/>
      <c r="JS129" s="329"/>
      <c r="JT129" s="329"/>
      <c r="JU129" s="329"/>
      <c r="JV129" s="329"/>
      <c r="JW129" s="329"/>
      <c r="JX129" s="329"/>
      <c r="JY129" s="329"/>
      <c r="JZ129" s="329"/>
      <c r="KA129" s="329"/>
      <c r="KB129" s="329"/>
      <c r="KC129" s="329"/>
      <c r="KD129" s="329"/>
      <c r="KE129" s="329"/>
      <c r="KF129" s="329"/>
      <c r="KG129" s="329"/>
      <c r="KH129" s="329"/>
      <c r="KI129" s="329"/>
      <c r="KJ129" s="329"/>
      <c r="KK129" s="329"/>
      <c r="KL129" s="329"/>
      <c r="KM129" s="329"/>
      <c r="KN129" s="329"/>
      <c r="KO129" s="329"/>
      <c r="KP129" s="329"/>
      <c r="KQ129" s="329"/>
      <c r="KR129" s="329"/>
      <c r="KS129" s="329"/>
      <c r="KT129" s="329"/>
      <c r="KU129" s="329"/>
      <c r="KV129" s="329"/>
      <c r="KW129" s="329"/>
      <c r="KX129" s="329"/>
      <c r="KY129" s="329"/>
      <c r="KZ129" s="329"/>
      <c r="LA129" s="329"/>
      <c r="LB129" s="329"/>
      <c r="LC129" s="329"/>
      <c r="LD129" s="329"/>
      <c r="LE129" s="329"/>
      <c r="LF129" s="329"/>
      <c r="LG129" s="329"/>
      <c r="LH129" s="329"/>
      <c r="LI129" s="329"/>
      <c r="LJ129" s="329"/>
      <c r="LK129" s="329"/>
      <c r="LL129" s="329"/>
      <c r="LM129" s="329"/>
      <c r="LN129" s="329"/>
      <c r="LO129" s="329"/>
      <c r="LP129" s="329"/>
      <c r="LQ129" s="329"/>
      <c r="LR129" s="329"/>
      <c r="LS129" s="329"/>
      <c r="LT129" s="329"/>
      <c r="LU129" s="329"/>
      <c r="LV129" s="329"/>
      <c r="LW129" s="329"/>
      <c r="LX129" s="329"/>
      <c r="LY129" s="329"/>
      <c r="LZ129" s="329"/>
      <c r="MA129" s="329"/>
      <c r="MB129" s="329"/>
      <c r="MC129" s="329"/>
      <c r="MD129" s="329"/>
      <c r="ME129" s="329"/>
      <c r="MF129" s="329"/>
      <c r="MG129" s="329"/>
      <c r="MH129" s="329"/>
      <c r="MI129" s="329"/>
      <c r="MJ129" s="329"/>
      <c r="MK129" s="329"/>
      <c r="ML129" s="329"/>
      <c r="MM129" s="329"/>
      <c r="MN129" s="329"/>
      <c r="MO129" s="329"/>
      <c r="MP129" s="329"/>
      <c r="MQ129" s="329"/>
      <c r="MR129" s="329"/>
      <c r="MS129" s="329"/>
      <c r="MT129" s="329"/>
      <c r="MU129" s="329"/>
      <c r="MV129" s="329"/>
      <c r="MW129" s="329"/>
      <c r="MX129" s="329"/>
      <c r="MY129" s="329"/>
      <c r="MZ129" s="329"/>
      <c r="NA129" s="329"/>
      <c r="NB129" s="329"/>
      <c r="NC129" s="329"/>
      <c r="ND129" s="329"/>
      <c r="NE129" s="329"/>
      <c r="NF129" s="329"/>
      <c r="NG129" s="329"/>
      <c r="NH129" s="329"/>
      <c r="NI129" s="329"/>
      <c r="NJ129" s="329"/>
      <c r="NK129" s="329"/>
      <c r="NL129" s="329"/>
      <c r="NM129" s="329"/>
      <c r="NN129" s="329"/>
      <c r="NO129" s="329"/>
      <c r="NP129" s="329"/>
      <c r="NQ129" s="329"/>
      <c r="NR129" s="329"/>
      <c r="NS129" s="329"/>
      <c r="NT129" s="329"/>
      <c r="NU129" s="329"/>
      <c r="NV129" s="329"/>
      <c r="NW129" s="329"/>
      <c r="NX129" s="329"/>
      <c r="NY129" s="329"/>
      <c r="NZ129" s="329"/>
      <c r="OA129" s="329"/>
      <c r="OB129" s="329"/>
      <c r="OC129" s="329"/>
      <c r="OD129" s="329"/>
      <c r="OE129" s="329"/>
      <c r="OF129" s="329"/>
      <c r="OG129" s="329"/>
      <c r="OH129" s="329"/>
      <c r="OI129" s="329"/>
      <c r="OJ129" s="329"/>
      <c r="OK129" s="329"/>
      <c r="OL129" s="329"/>
    </row>
    <row r="130" spans="1:402" s="328" customFormat="1" ht="17.25" hidden="1" customHeight="1">
      <c r="A130" s="322"/>
      <c r="B130" s="303">
        <v>2016</v>
      </c>
      <c r="C130" s="473">
        <v>1445397.89</v>
      </c>
      <c r="D130" s="473">
        <v>277009.22000000003</v>
      </c>
      <c r="E130" s="484" t="s">
        <v>213</v>
      </c>
      <c r="F130" s="473">
        <v>4935.8100000000004</v>
      </c>
      <c r="G130" s="473">
        <v>212.18</v>
      </c>
      <c r="H130" s="484" t="s">
        <v>213</v>
      </c>
      <c r="I130" s="474">
        <v>1727555.1</v>
      </c>
      <c r="J130" s="940"/>
      <c r="K130" s="940"/>
      <c r="BQ130" s="329"/>
      <c r="BR130" s="329"/>
      <c r="BS130" s="329"/>
      <c r="BT130" s="329"/>
      <c r="BU130" s="329"/>
      <c r="BV130" s="329"/>
      <c r="BW130" s="329"/>
      <c r="BX130" s="329"/>
      <c r="BY130" s="329"/>
      <c r="BZ130" s="329"/>
      <c r="CA130" s="329"/>
      <c r="CB130" s="329"/>
      <c r="CC130" s="329"/>
      <c r="CD130" s="329"/>
      <c r="CE130" s="329"/>
      <c r="CF130" s="329"/>
      <c r="CG130" s="329"/>
      <c r="CH130" s="329"/>
      <c r="CI130" s="329"/>
      <c r="CJ130" s="329"/>
      <c r="CK130" s="329"/>
      <c r="CL130" s="329"/>
      <c r="CM130" s="329"/>
      <c r="CN130" s="329"/>
      <c r="CO130" s="329"/>
      <c r="CP130" s="329"/>
      <c r="CQ130" s="329"/>
      <c r="CR130" s="329"/>
      <c r="CS130" s="329"/>
      <c r="CT130" s="329"/>
      <c r="CU130" s="329"/>
      <c r="CV130" s="329"/>
      <c r="CW130" s="329"/>
      <c r="CX130" s="329"/>
      <c r="CY130" s="329"/>
      <c r="CZ130" s="329"/>
      <c r="DA130" s="329"/>
      <c r="DB130" s="329"/>
      <c r="DC130" s="329"/>
      <c r="DD130" s="329"/>
      <c r="DE130" s="329"/>
      <c r="DF130" s="329"/>
      <c r="DG130" s="329"/>
      <c r="DH130" s="329"/>
      <c r="DI130" s="329"/>
      <c r="DJ130" s="329"/>
      <c r="DK130" s="329"/>
      <c r="DL130" s="329"/>
      <c r="DM130" s="329"/>
      <c r="DN130" s="329"/>
      <c r="DO130" s="329"/>
      <c r="DP130" s="329"/>
      <c r="DQ130" s="329"/>
      <c r="DR130" s="329"/>
      <c r="DS130" s="329"/>
      <c r="DT130" s="329"/>
      <c r="DU130" s="329"/>
      <c r="DV130" s="329"/>
      <c r="DW130" s="329"/>
      <c r="DX130" s="329"/>
      <c r="DY130" s="329"/>
      <c r="DZ130" s="329"/>
      <c r="EA130" s="329"/>
      <c r="EB130" s="329"/>
      <c r="EC130" s="329"/>
      <c r="ED130" s="329"/>
      <c r="EE130" s="329"/>
      <c r="EF130" s="329"/>
      <c r="EG130" s="329"/>
      <c r="EH130" s="329"/>
      <c r="EI130" s="329"/>
      <c r="EJ130" s="329"/>
      <c r="EK130" s="329"/>
      <c r="EL130" s="329"/>
      <c r="EM130" s="329"/>
      <c r="EN130" s="329"/>
      <c r="EO130" s="329"/>
      <c r="EP130" s="329"/>
      <c r="EQ130" s="329"/>
      <c r="ER130" s="329"/>
      <c r="ES130" s="329"/>
      <c r="ET130" s="329"/>
      <c r="EU130" s="329"/>
      <c r="EV130" s="329"/>
      <c r="EW130" s="329"/>
      <c r="EX130" s="329"/>
      <c r="EY130" s="329"/>
      <c r="EZ130" s="329"/>
      <c r="FA130" s="329"/>
      <c r="FB130" s="329"/>
      <c r="FC130" s="329"/>
      <c r="FD130" s="329"/>
      <c r="FE130" s="329"/>
      <c r="FF130" s="329"/>
      <c r="FG130" s="329"/>
      <c r="FH130" s="329"/>
      <c r="FI130" s="329"/>
      <c r="FJ130" s="329"/>
      <c r="FK130" s="329"/>
      <c r="FL130" s="329"/>
      <c r="FM130" s="329"/>
      <c r="FN130" s="329"/>
      <c r="FO130" s="329"/>
      <c r="FP130" s="329"/>
      <c r="FQ130" s="329"/>
      <c r="FR130" s="329"/>
      <c r="FS130" s="329"/>
      <c r="FT130" s="329"/>
      <c r="FU130" s="329"/>
      <c r="FV130" s="329"/>
      <c r="FW130" s="329"/>
      <c r="FX130" s="329"/>
      <c r="FY130" s="329"/>
      <c r="FZ130" s="329"/>
      <c r="GA130" s="329"/>
      <c r="GB130" s="329"/>
      <c r="GC130" s="329"/>
      <c r="GD130" s="329"/>
      <c r="GE130" s="329"/>
      <c r="GF130" s="329"/>
      <c r="GG130" s="329"/>
      <c r="GH130" s="329"/>
      <c r="GI130" s="329"/>
      <c r="GJ130" s="329"/>
      <c r="GK130" s="329"/>
      <c r="GL130" s="329"/>
      <c r="GM130" s="329"/>
      <c r="GN130" s="329"/>
      <c r="GO130" s="329"/>
      <c r="GP130" s="329"/>
      <c r="GQ130" s="329"/>
      <c r="GR130" s="329"/>
      <c r="GS130" s="329"/>
      <c r="GT130" s="329"/>
      <c r="GU130" s="329"/>
      <c r="GV130" s="329"/>
      <c r="GW130" s="329"/>
      <c r="GX130" s="329"/>
      <c r="GY130" s="329"/>
      <c r="GZ130" s="329"/>
      <c r="HA130" s="329"/>
      <c r="HB130" s="329"/>
      <c r="HC130" s="329"/>
      <c r="HD130" s="329"/>
      <c r="HE130" s="329"/>
      <c r="HF130" s="329"/>
      <c r="HG130" s="329"/>
      <c r="HH130" s="329"/>
      <c r="HI130" s="329"/>
      <c r="HJ130" s="329"/>
      <c r="HK130" s="329"/>
      <c r="HL130" s="329"/>
      <c r="HM130" s="329"/>
      <c r="HN130" s="329"/>
      <c r="HO130" s="329"/>
      <c r="HP130" s="329"/>
      <c r="HQ130" s="329"/>
      <c r="HR130" s="329"/>
      <c r="HS130" s="329"/>
      <c r="HT130" s="329"/>
      <c r="HU130" s="329"/>
      <c r="HV130" s="329"/>
      <c r="HW130" s="329"/>
      <c r="HX130" s="329"/>
      <c r="HY130" s="329"/>
      <c r="HZ130" s="329"/>
      <c r="IA130" s="329"/>
      <c r="IB130" s="329"/>
      <c r="IC130" s="329"/>
      <c r="ID130" s="329"/>
      <c r="IE130" s="329"/>
      <c r="IF130" s="329"/>
      <c r="IG130" s="329"/>
      <c r="IH130" s="329"/>
      <c r="II130" s="329"/>
      <c r="IJ130" s="329"/>
      <c r="IK130" s="329"/>
      <c r="IL130" s="329"/>
      <c r="IM130" s="329"/>
      <c r="IN130" s="329"/>
      <c r="IO130" s="329"/>
      <c r="IP130" s="329"/>
      <c r="IQ130" s="329"/>
      <c r="IR130" s="329"/>
      <c r="IS130" s="329"/>
      <c r="IT130" s="329"/>
      <c r="IU130" s="329"/>
      <c r="IV130" s="329"/>
      <c r="IW130" s="329"/>
      <c r="IX130" s="329"/>
      <c r="IY130" s="329"/>
      <c r="IZ130" s="329"/>
      <c r="JA130" s="329"/>
      <c r="JB130" s="329"/>
      <c r="JC130" s="329"/>
      <c r="JD130" s="329"/>
      <c r="JE130" s="329"/>
      <c r="JF130" s="329"/>
      <c r="JG130" s="329"/>
      <c r="JH130" s="329"/>
      <c r="JI130" s="329"/>
      <c r="JJ130" s="329"/>
      <c r="JK130" s="329"/>
      <c r="JL130" s="329"/>
      <c r="JM130" s="329"/>
      <c r="JN130" s="329"/>
      <c r="JO130" s="329"/>
      <c r="JP130" s="329"/>
      <c r="JQ130" s="329"/>
      <c r="JR130" s="329"/>
      <c r="JS130" s="329"/>
      <c r="JT130" s="329"/>
      <c r="JU130" s="329"/>
      <c r="JV130" s="329"/>
      <c r="JW130" s="329"/>
      <c r="JX130" s="329"/>
      <c r="JY130" s="329"/>
      <c r="JZ130" s="329"/>
      <c r="KA130" s="329"/>
      <c r="KB130" s="329"/>
      <c r="KC130" s="329"/>
      <c r="KD130" s="329"/>
      <c r="KE130" s="329"/>
      <c r="KF130" s="329"/>
      <c r="KG130" s="329"/>
      <c r="KH130" s="329"/>
      <c r="KI130" s="329"/>
      <c r="KJ130" s="329"/>
      <c r="KK130" s="329"/>
      <c r="KL130" s="329"/>
      <c r="KM130" s="329"/>
      <c r="KN130" s="329"/>
      <c r="KO130" s="329"/>
      <c r="KP130" s="329"/>
      <c r="KQ130" s="329"/>
      <c r="KR130" s="329"/>
      <c r="KS130" s="329"/>
      <c r="KT130" s="329"/>
      <c r="KU130" s="329"/>
      <c r="KV130" s="329"/>
      <c r="KW130" s="329"/>
      <c r="KX130" s="329"/>
      <c r="KY130" s="329"/>
      <c r="KZ130" s="329"/>
      <c r="LA130" s="329"/>
      <c r="LB130" s="329"/>
      <c r="LC130" s="329"/>
      <c r="LD130" s="329"/>
      <c r="LE130" s="329"/>
      <c r="LF130" s="329"/>
      <c r="LG130" s="329"/>
      <c r="LH130" s="329"/>
      <c r="LI130" s="329"/>
      <c r="LJ130" s="329"/>
      <c r="LK130" s="329"/>
      <c r="LL130" s="329"/>
      <c r="LM130" s="329"/>
      <c r="LN130" s="329"/>
      <c r="LO130" s="329"/>
      <c r="LP130" s="329"/>
      <c r="LQ130" s="329"/>
      <c r="LR130" s="329"/>
      <c r="LS130" s="329"/>
      <c r="LT130" s="329"/>
      <c r="LU130" s="329"/>
      <c r="LV130" s="329"/>
      <c r="LW130" s="329"/>
      <c r="LX130" s="329"/>
      <c r="LY130" s="329"/>
      <c r="LZ130" s="329"/>
      <c r="MA130" s="329"/>
      <c r="MB130" s="329"/>
      <c r="MC130" s="329"/>
      <c r="MD130" s="329"/>
      <c r="ME130" s="329"/>
      <c r="MF130" s="329"/>
      <c r="MG130" s="329"/>
      <c r="MH130" s="329"/>
      <c r="MI130" s="329"/>
      <c r="MJ130" s="329"/>
      <c r="MK130" s="329"/>
      <c r="ML130" s="329"/>
      <c r="MM130" s="329"/>
      <c r="MN130" s="329"/>
      <c r="MO130" s="329"/>
      <c r="MP130" s="329"/>
      <c r="MQ130" s="329"/>
      <c r="MR130" s="329"/>
      <c r="MS130" s="329"/>
      <c r="MT130" s="329"/>
      <c r="MU130" s="329"/>
      <c r="MV130" s="329"/>
      <c r="MW130" s="329"/>
      <c r="MX130" s="329"/>
      <c r="MY130" s="329"/>
      <c r="MZ130" s="329"/>
      <c r="NA130" s="329"/>
      <c r="NB130" s="329"/>
      <c r="NC130" s="329"/>
      <c r="ND130" s="329"/>
      <c r="NE130" s="329"/>
      <c r="NF130" s="329"/>
      <c r="NG130" s="329"/>
      <c r="NH130" s="329"/>
      <c r="NI130" s="329"/>
      <c r="NJ130" s="329"/>
      <c r="NK130" s="329"/>
      <c r="NL130" s="329"/>
      <c r="NM130" s="329"/>
      <c r="NN130" s="329"/>
      <c r="NO130" s="329"/>
      <c r="NP130" s="329"/>
      <c r="NQ130" s="329"/>
      <c r="NR130" s="329"/>
      <c r="NS130" s="329"/>
      <c r="NT130" s="329"/>
      <c r="NU130" s="329"/>
      <c r="NV130" s="329"/>
      <c r="NW130" s="329"/>
      <c r="NX130" s="329"/>
      <c r="NY130" s="329"/>
      <c r="NZ130" s="329"/>
      <c r="OA130" s="329"/>
      <c r="OB130" s="329"/>
      <c r="OC130" s="329"/>
      <c r="OD130" s="329"/>
      <c r="OE130" s="329"/>
      <c r="OF130" s="329"/>
      <c r="OG130" s="329"/>
      <c r="OH130" s="329"/>
      <c r="OI130" s="329"/>
      <c r="OJ130" s="329"/>
      <c r="OK130" s="329"/>
      <c r="OL130" s="329"/>
    </row>
    <row r="131" spans="1:402" s="328" customFormat="1" ht="17.25" hidden="1" customHeight="1">
      <c r="A131" s="322"/>
      <c r="B131" s="303">
        <v>2016</v>
      </c>
      <c r="C131" s="473">
        <v>1443999.76</v>
      </c>
      <c r="D131" s="473">
        <v>278035.35000000003</v>
      </c>
      <c r="E131" s="484" t="s">
        <v>213</v>
      </c>
      <c r="F131" s="473">
        <v>4787.26</v>
      </c>
      <c r="G131" s="473">
        <v>211.68</v>
      </c>
      <c r="H131" s="484" t="s">
        <v>213</v>
      </c>
      <c r="I131" s="474">
        <v>1727034.05</v>
      </c>
      <c r="J131" s="940"/>
      <c r="K131" s="940"/>
      <c r="BQ131" s="329"/>
      <c r="BR131" s="329"/>
      <c r="BS131" s="329"/>
      <c r="BT131" s="329"/>
      <c r="BU131" s="329"/>
      <c r="BV131" s="329"/>
      <c r="BW131" s="329"/>
      <c r="BX131" s="329"/>
      <c r="BY131" s="329"/>
      <c r="BZ131" s="329"/>
      <c r="CA131" s="329"/>
      <c r="CB131" s="329"/>
      <c r="CC131" s="329"/>
      <c r="CD131" s="329"/>
      <c r="CE131" s="329"/>
      <c r="CF131" s="329"/>
      <c r="CG131" s="329"/>
      <c r="CH131" s="329"/>
      <c r="CI131" s="329"/>
      <c r="CJ131" s="329"/>
      <c r="CK131" s="329"/>
      <c r="CL131" s="329"/>
      <c r="CM131" s="329"/>
      <c r="CN131" s="329"/>
      <c r="CO131" s="329"/>
      <c r="CP131" s="329"/>
      <c r="CQ131" s="329"/>
      <c r="CR131" s="329"/>
      <c r="CS131" s="329"/>
      <c r="CT131" s="329"/>
      <c r="CU131" s="329"/>
      <c r="CV131" s="329"/>
      <c r="CW131" s="329"/>
      <c r="CX131" s="329"/>
      <c r="CY131" s="329"/>
      <c r="CZ131" s="329"/>
      <c r="DA131" s="329"/>
      <c r="DB131" s="329"/>
      <c r="DC131" s="329"/>
      <c r="DD131" s="329"/>
      <c r="DE131" s="329"/>
      <c r="DF131" s="329"/>
      <c r="DG131" s="329"/>
      <c r="DH131" s="329"/>
      <c r="DI131" s="329"/>
      <c r="DJ131" s="329"/>
      <c r="DK131" s="329"/>
      <c r="DL131" s="329"/>
      <c r="DM131" s="329"/>
      <c r="DN131" s="329"/>
      <c r="DO131" s="329"/>
      <c r="DP131" s="329"/>
      <c r="DQ131" s="329"/>
      <c r="DR131" s="329"/>
      <c r="DS131" s="329"/>
      <c r="DT131" s="329"/>
      <c r="DU131" s="329"/>
      <c r="DV131" s="329"/>
      <c r="DW131" s="329"/>
      <c r="DX131" s="329"/>
      <c r="DY131" s="329"/>
      <c r="DZ131" s="329"/>
      <c r="EA131" s="329"/>
      <c r="EB131" s="329"/>
      <c r="EC131" s="329"/>
      <c r="ED131" s="329"/>
      <c r="EE131" s="329"/>
      <c r="EF131" s="329"/>
      <c r="EG131" s="329"/>
      <c r="EH131" s="329"/>
      <c r="EI131" s="329"/>
      <c r="EJ131" s="329"/>
      <c r="EK131" s="329"/>
      <c r="EL131" s="329"/>
      <c r="EM131" s="329"/>
      <c r="EN131" s="329"/>
      <c r="EO131" s="329"/>
      <c r="EP131" s="329"/>
      <c r="EQ131" s="329"/>
      <c r="ER131" s="329"/>
      <c r="ES131" s="329"/>
      <c r="ET131" s="329"/>
      <c r="EU131" s="329"/>
      <c r="EV131" s="329"/>
      <c r="EW131" s="329"/>
      <c r="EX131" s="329"/>
      <c r="EY131" s="329"/>
      <c r="EZ131" s="329"/>
      <c r="FA131" s="329"/>
      <c r="FB131" s="329"/>
      <c r="FC131" s="329"/>
      <c r="FD131" s="329"/>
      <c r="FE131" s="329"/>
      <c r="FF131" s="329"/>
      <c r="FG131" s="329"/>
      <c r="FH131" s="329"/>
      <c r="FI131" s="329"/>
      <c r="FJ131" s="329"/>
      <c r="FK131" s="329"/>
      <c r="FL131" s="329"/>
      <c r="FM131" s="329"/>
      <c r="FN131" s="329"/>
      <c r="FO131" s="329"/>
      <c r="FP131" s="329"/>
      <c r="FQ131" s="329"/>
      <c r="FR131" s="329"/>
      <c r="FS131" s="329"/>
      <c r="FT131" s="329"/>
      <c r="FU131" s="329"/>
      <c r="FV131" s="329"/>
      <c r="FW131" s="329"/>
      <c r="FX131" s="329"/>
      <c r="FY131" s="329"/>
      <c r="FZ131" s="329"/>
      <c r="GA131" s="329"/>
      <c r="GB131" s="329"/>
      <c r="GC131" s="329"/>
      <c r="GD131" s="329"/>
      <c r="GE131" s="329"/>
      <c r="GF131" s="329"/>
      <c r="GG131" s="329"/>
      <c r="GH131" s="329"/>
      <c r="GI131" s="329"/>
      <c r="GJ131" s="329"/>
      <c r="GK131" s="329"/>
      <c r="GL131" s="329"/>
      <c r="GM131" s="329"/>
      <c r="GN131" s="329"/>
      <c r="GO131" s="329"/>
      <c r="GP131" s="329"/>
      <c r="GQ131" s="329"/>
      <c r="GR131" s="329"/>
      <c r="GS131" s="329"/>
      <c r="GT131" s="329"/>
      <c r="GU131" s="329"/>
      <c r="GV131" s="329"/>
      <c r="GW131" s="329"/>
      <c r="GX131" s="329"/>
      <c r="GY131" s="329"/>
      <c r="GZ131" s="329"/>
      <c r="HA131" s="329"/>
      <c r="HB131" s="329"/>
      <c r="HC131" s="329"/>
      <c r="HD131" s="329"/>
      <c r="HE131" s="329"/>
      <c r="HF131" s="329"/>
      <c r="HG131" s="329"/>
      <c r="HH131" s="329"/>
      <c r="HI131" s="329"/>
      <c r="HJ131" s="329"/>
      <c r="HK131" s="329"/>
      <c r="HL131" s="329"/>
      <c r="HM131" s="329"/>
      <c r="HN131" s="329"/>
      <c r="HO131" s="329"/>
      <c r="HP131" s="329"/>
      <c r="HQ131" s="329"/>
      <c r="HR131" s="329"/>
      <c r="HS131" s="329"/>
      <c r="HT131" s="329"/>
      <c r="HU131" s="329"/>
      <c r="HV131" s="329"/>
      <c r="HW131" s="329"/>
      <c r="HX131" s="329"/>
      <c r="HY131" s="329"/>
      <c r="HZ131" s="329"/>
      <c r="IA131" s="329"/>
      <c r="IB131" s="329"/>
      <c r="IC131" s="329"/>
      <c r="ID131" s="329"/>
      <c r="IE131" s="329"/>
      <c r="IF131" s="329"/>
      <c r="IG131" s="329"/>
      <c r="IH131" s="329"/>
      <c r="II131" s="329"/>
      <c r="IJ131" s="329"/>
      <c r="IK131" s="329"/>
      <c r="IL131" s="329"/>
      <c r="IM131" s="329"/>
      <c r="IN131" s="329"/>
      <c r="IO131" s="329"/>
      <c r="IP131" s="329"/>
      <c r="IQ131" s="329"/>
      <c r="IR131" s="329"/>
      <c r="IS131" s="329"/>
      <c r="IT131" s="329"/>
      <c r="IU131" s="329"/>
      <c r="IV131" s="329"/>
      <c r="IW131" s="329"/>
      <c r="IX131" s="329"/>
      <c r="IY131" s="329"/>
      <c r="IZ131" s="329"/>
      <c r="JA131" s="329"/>
      <c r="JB131" s="329"/>
      <c r="JC131" s="329"/>
      <c r="JD131" s="329"/>
      <c r="JE131" s="329"/>
      <c r="JF131" s="329"/>
      <c r="JG131" s="329"/>
      <c r="JH131" s="329"/>
      <c r="JI131" s="329"/>
      <c r="JJ131" s="329"/>
      <c r="JK131" s="329"/>
      <c r="JL131" s="329"/>
      <c r="JM131" s="329"/>
      <c r="JN131" s="329"/>
      <c r="JO131" s="329"/>
      <c r="JP131" s="329"/>
      <c r="JQ131" s="329"/>
      <c r="JR131" s="329"/>
      <c r="JS131" s="329"/>
      <c r="JT131" s="329"/>
      <c r="JU131" s="329"/>
      <c r="JV131" s="329"/>
      <c r="JW131" s="329"/>
      <c r="JX131" s="329"/>
      <c r="JY131" s="329"/>
      <c r="JZ131" s="329"/>
      <c r="KA131" s="329"/>
      <c r="KB131" s="329"/>
      <c r="KC131" s="329"/>
      <c r="KD131" s="329"/>
      <c r="KE131" s="329"/>
      <c r="KF131" s="329"/>
      <c r="KG131" s="329"/>
      <c r="KH131" s="329"/>
      <c r="KI131" s="329"/>
      <c r="KJ131" s="329"/>
      <c r="KK131" s="329"/>
      <c r="KL131" s="329"/>
      <c r="KM131" s="329"/>
      <c r="KN131" s="329"/>
      <c r="KO131" s="329"/>
      <c r="KP131" s="329"/>
      <c r="KQ131" s="329"/>
      <c r="KR131" s="329"/>
      <c r="KS131" s="329"/>
      <c r="KT131" s="329"/>
      <c r="KU131" s="329"/>
      <c r="KV131" s="329"/>
      <c r="KW131" s="329"/>
      <c r="KX131" s="329"/>
      <c r="KY131" s="329"/>
      <c r="KZ131" s="329"/>
      <c r="LA131" s="329"/>
      <c r="LB131" s="329"/>
      <c r="LC131" s="329"/>
      <c r="LD131" s="329"/>
      <c r="LE131" s="329"/>
      <c r="LF131" s="329"/>
      <c r="LG131" s="329"/>
      <c r="LH131" s="329"/>
      <c r="LI131" s="329"/>
      <c r="LJ131" s="329"/>
      <c r="LK131" s="329"/>
      <c r="LL131" s="329"/>
      <c r="LM131" s="329"/>
      <c r="LN131" s="329"/>
      <c r="LO131" s="329"/>
      <c r="LP131" s="329"/>
      <c r="LQ131" s="329"/>
      <c r="LR131" s="329"/>
      <c r="LS131" s="329"/>
      <c r="LT131" s="329"/>
      <c r="LU131" s="329"/>
      <c r="LV131" s="329"/>
      <c r="LW131" s="329"/>
      <c r="LX131" s="329"/>
      <c r="LY131" s="329"/>
      <c r="LZ131" s="329"/>
      <c r="MA131" s="329"/>
      <c r="MB131" s="329"/>
      <c r="MC131" s="329"/>
      <c r="MD131" s="329"/>
      <c r="ME131" s="329"/>
      <c r="MF131" s="329"/>
      <c r="MG131" s="329"/>
      <c r="MH131" s="329"/>
      <c r="MI131" s="329"/>
      <c r="MJ131" s="329"/>
      <c r="MK131" s="329"/>
      <c r="ML131" s="329"/>
      <c r="MM131" s="329"/>
      <c r="MN131" s="329"/>
      <c r="MO131" s="329"/>
      <c r="MP131" s="329"/>
      <c r="MQ131" s="329"/>
      <c r="MR131" s="329"/>
      <c r="MS131" s="329"/>
      <c r="MT131" s="329"/>
      <c r="MU131" s="329"/>
      <c r="MV131" s="329"/>
      <c r="MW131" s="329"/>
      <c r="MX131" s="329"/>
      <c r="MY131" s="329"/>
      <c r="MZ131" s="329"/>
      <c r="NA131" s="329"/>
      <c r="NB131" s="329"/>
      <c r="NC131" s="329"/>
      <c r="ND131" s="329"/>
      <c r="NE131" s="329"/>
      <c r="NF131" s="329"/>
      <c r="NG131" s="329"/>
      <c r="NH131" s="329"/>
      <c r="NI131" s="329"/>
      <c r="NJ131" s="329"/>
      <c r="NK131" s="329"/>
      <c r="NL131" s="329"/>
      <c r="NM131" s="329"/>
      <c r="NN131" s="329"/>
      <c r="NO131" s="329"/>
      <c r="NP131" s="329"/>
      <c r="NQ131" s="329"/>
      <c r="NR131" s="329"/>
      <c r="NS131" s="329"/>
      <c r="NT131" s="329"/>
      <c r="NU131" s="329"/>
      <c r="NV131" s="329"/>
      <c r="NW131" s="329"/>
      <c r="NX131" s="329"/>
      <c r="NY131" s="329"/>
      <c r="NZ131" s="329"/>
      <c r="OA131" s="329"/>
      <c r="OB131" s="329"/>
      <c r="OC131" s="329"/>
      <c r="OD131" s="329"/>
      <c r="OE131" s="329"/>
      <c r="OF131" s="329"/>
      <c r="OG131" s="329"/>
      <c r="OH131" s="329"/>
      <c r="OI131" s="329"/>
      <c r="OJ131" s="329"/>
      <c r="OK131" s="329"/>
      <c r="OL131" s="329"/>
    </row>
    <row r="132" spans="1:402" s="328" customFormat="1" ht="17.25" hidden="1" customHeight="1">
      <c r="A132" s="322"/>
      <c r="B132" s="303">
        <v>2016</v>
      </c>
      <c r="C132" s="473">
        <v>1450065</v>
      </c>
      <c r="D132" s="473">
        <v>278787.3</v>
      </c>
      <c r="E132" s="484" t="s">
        <v>213</v>
      </c>
      <c r="F132" s="473">
        <v>4568.1500000000005</v>
      </c>
      <c r="G132" s="473">
        <v>205.5</v>
      </c>
      <c r="H132" s="484" t="s">
        <v>213</v>
      </c>
      <c r="I132" s="474">
        <v>1733625.95</v>
      </c>
      <c r="J132" s="940"/>
      <c r="K132" s="940"/>
      <c r="BQ132" s="329"/>
      <c r="BR132" s="329"/>
      <c r="BS132" s="329"/>
      <c r="BT132" s="329"/>
      <c r="BU132" s="329"/>
      <c r="BV132" s="329"/>
      <c r="BW132" s="329"/>
      <c r="BX132" s="329"/>
      <c r="BY132" s="329"/>
      <c r="BZ132" s="329"/>
      <c r="CA132" s="329"/>
      <c r="CB132" s="329"/>
      <c r="CC132" s="329"/>
      <c r="CD132" s="329"/>
      <c r="CE132" s="329"/>
      <c r="CF132" s="329"/>
      <c r="CG132" s="329"/>
      <c r="CH132" s="329"/>
      <c r="CI132" s="329"/>
      <c r="CJ132" s="329"/>
      <c r="CK132" s="329"/>
      <c r="CL132" s="329"/>
      <c r="CM132" s="329"/>
      <c r="CN132" s="329"/>
      <c r="CO132" s="329"/>
      <c r="CP132" s="329"/>
      <c r="CQ132" s="329"/>
      <c r="CR132" s="329"/>
      <c r="CS132" s="329"/>
      <c r="CT132" s="329"/>
      <c r="CU132" s="329"/>
      <c r="CV132" s="329"/>
      <c r="CW132" s="329"/>
      <c r="CX132" s="329"/>
      <c r="CY132" s="329"/>
      <c r="CZ132" s="329"/>
      <c r="DA132" s="329"/>
      <c r="DB132" s="329"/>
      <c r="DC132" s="329"/>
      <c r="DD132" s="329"/>
      <c r="DE132" s="329"/>
      <c r="DF132" s="329"/>
      <c r="DG132" s="329"/>
      <c r="DH132" s="329"/>
      <c r="DI132" s="329"/>
      <c r="DJ132" s="329"/>
      <c r="DK132" s="329"/>
      <c r="DL132" s="329"/>
      <c r="DM132" s="329"/>
      <c r="DN132" s="329"/>
      <c r="DO132" s="329"/>
      <c r="DP132" s="329"/>
      <c r="DQ132" s="329"/>
      <c r="DR132" s="329"/>
      <c r="DS132" s="329"/>
      <c r="DT132" s="329"/>
      <c r="DU132" s="329"/>
      <c r="DV132" s="329"/>
      <c r="DW132" s="329"/>
      <c r="DX132" s="329"/>
      <c r="DY132" s="329"/>
      <c r="DZ132" s="329"/>
      <c r="EA132" s="329"/>
      <c r="EB132" s="329"/>
      <c r="EC132" s="329"/>
      <c r="ED132" s="329"/>
      <c r="EE132" s="329"/>
      <c r="EF132" s="329"/>
      <c r="EG132" s="329"/>
      <c r="EH132" s="329"/>
      <c r="EI132" s="329"/>
      <c r="EJ132" s="329"/>
      <c r="EK132" s="329"/>
      <c r="EL132" s="329"/>
      <c r="EM132" s="329"/>
      <c r="EN132" s="329"/>
      <c r="EO132" s="329"/>
      <c r="EP132" s="329"/>
      <c r="EQ132" s="329"/>
      <c r="ER132" s="329"/>
      <c r="ES132" s="329"/>
      <c r="ET132" s="329"/>
      <c r="EU132" s="329"/>
      <c r="EV132" s="329"/>
      <c r="EW132" s="329"/>
      <c r="EX132" s="329"/>
      <c r="EY132" s="329"/>
      <c r="EZ132" s="329"/>
      <c r="FA132" s="329"/>
      <c r="FB132" s="329"/>
      <c r="FC132" s="329"/>
      <c r="FD132" s="329"/>
      <c r="FE132" s="329"/>
      <c r="FF132" s="329"/>
      <c r="FG132" s="329"/>
      <c r="FH132" s="329"/>
      <c r="FI132" s="329"/>
      <c r="FJ132" s="329"/>
      <c r="FK132" s="329"/>
      <c r="FL132" s="329"/>
      <c r="FM132" s="329"/>
      <c r="FN132" s="329"/>
      <c r="FO132" s="329"/>
      <c r="FP132" s="329"/>
      <c r="FQ132" s="329"/>
      <c r="FR132" s="329"/>
      <c r="FS132" s="329"/>
      <c r="FT132" s="329"/>
      <c r="FU132" s="329"/>
      <c r="FV132" s="329"/>
      <c r="FW132" s="329"/>
      <c r="FX132" s="329"/>
      <c r="FY132" s="329"/>
      <c r="FZ132" s="329"/>
      <c r="GA132" s="329"/>
      <c r="GB132" s="329"/>
      <c r="GC132" s="329"/>
      <c r="GD132" s="329"/>
      <c r="GE132" s="329"/>
      <c r="GF132" s="329"/>
      <c r="GG132" s="329"/>
      <c r="GH132" s="329"/>
      <c r="GI132" s="329"/>
      <c r="GJ132" s="329"/>
      <c r="GK132" s="329"/>
      <c r="GL132" s="329"/>
      <c r="GM132" s="329"/>
      <c r="GN132" s="329"/>
      <c r="GO132" s="329"/>
      <c r="GP132" s="329"/>
      <c r="GQ132" s="329"/>
      <c r="GR132" s="329"/>
      <c r="GS132" s="329"/>
      <c r="GT132" s="329"/>
      <c r="GU132" s="329"/>
      <c r="GV132" s="329"/>
      <c r="GW132" s="329"/>
      <c r="GX132" s="329"/>
      <c r="GY132" s="329"/>
      <c r="GZ132" s="329"/>
      <c r="HA132" s="329"/>
      <c r="HB132" s="329"/>
      <c r="HC132" s="329"/>
      <c r="HD132" s="329"/>
      <c r="HE132" s="329"/>
      <c r="HF132" s="329"/>
      <c r="HG132" s="329"/>
      <c r="HH132" s="329"/>
      <c r="HI132" s="329"/>
      <c r="HJ132" s="329"/>
      <c r="HK132" s="329"/>
      <c r="HL132" s="329"/>
      <c r="HM132" s="329"/>
      <c r="HN132" s="329"/>
      <c r="HO132" s="329"/>
      <c r="HP132" s="329"/>
      <c r="HQ132" s="329"/>
      <c r="HR132" s="329"/>
      <c r="HS132" s="329"/>
      <c r="HT132" s="329"/>
      <c r="HU132" s="329"/>
      <c r="HV132" s="329"/>
      <c r="HW132" s="329"/>
      <c r="HX132" s="329"/>
      <c r="HY132" s="329"/>
      <c r="HZ132" s="329"/>
      <c r="IA132" s="329"/>
      <c r="IB132" s="329"/>
      <c r="IC132" s="329"/>
      <c r="ID132" s="329"/>
      <c r="IE132" s="329"/>
      <c r="IF132" s="329"/>
      <c r="IG132" s="329"/>
      <c r="IH132" s="329"/>
      <c r="II132" s="329"/>
      <c r="IJ132" s="329"/>
      <c r="IK132" s="329"/>
      <c r="IL132" s="329"/>
      <c r="IM132" s="329"/>
      <c r="IN132" s="329"/>
      <c r="IO132" s="329"/>
      <c r="IP132" s="329"/>
      <c r="IQ132" s="329"/>
      <c r="IR132" s="329"/>
      <c r="IS132" s="329"/>
      <c r="IT132" s="329"/>
      <c r="IU132" s="329"/>
      <c r="IV132" s="329"/>
      <c r="IW132" s="329"/>
      <c r="IX132" s="329"/>
      <c r="IY132" s="329"/>
      <c r="IZ132" s="329"/>
      <c r="JA132" s="329"/>
      <c r="JB132" s="329"/>
      <c r="JC132" s="329"/>
      <c r="JD132" s="329"/>
      <c r="JE132" s="329"/>
      <c r="JF132" s="329"/>
      <c r="JG132" s="329"/>
      <c r="JH132" s="329"/>
      <c r="JI132" s="329"/>
      <c r="JJ132" s="329"/>
      <c r="JK132" s="329"/>
      <c r="JL132" s="329"/>
      <c r="JM132" s="329"/>
      <c r="JN132" s="329"/>
      <c r="JO132" s="329"/>
      <c r="JP132" s="329"/>
      <c r="JQ132" s="329"/>
      <c r="JR132" s="329"/>
      <c r="JS132" s="329"/>
      <c r="JT132" s="329"/>
      <c r="JU132" s="329"/>
      <c r="JV132" s="329"/>
      <c r="JW132" s="329"/>
      <c r="JX132" s="329"/>
      <c r="JY132" s="329"/>
      <c r="JZ132" s="329"/>
      <c r="KA132" s="329"/>
      <c r="KB132" s="329"/>
      <c r="KC132" s="329"/>
      <c r="KD132" s="329"/>
      <c r="KE132" s="329"/>
      <c r="KF132" s="329"/>
      <c r="KG132" s="329"/>
      <c r="KH132" s="329"/>
      <c r="KI132" s="329"/>
      <c r="KJ132" s="329"/>
      <c r="KK132" s="329"/>
      <c r="KL132" s="329"/>
      <c r="KM132" s="329"/>
      <c r="KN132" s="329"/>
      <c r="KO132" s="329"/>
      <c r="KP132" s="329"/>
      <c r="KQ132" s="329"/>
      <c r="KR132" s="329"/>
      <c r="KS132" s="329"/>
      <c r="KT132" s="329"/>
      <c r="KU132" s="329"/>
      <c r="KV132" s="329"/>
      <c r="KW132" s="329"/>
      <c r="KX132" s="329"/>
      <c r="KY132" s="329"/>
      <c r="KZ132" s="329"/>
      <c r="LA132" s="329"/>
      <c r="LB132" s="329"/>
      <c r="LC132" s="329"/>
      <c r="LD132" s="329"/>
      <c r="LE132" s="329"/>
      <c r="LF132" s="329"/>
      <c r="LG132" s="329"/>
      <c r="LH132" s="329"/>
      <c r="LI132" s="329"/>
      <c r="LJ132" s="329"/>
      <c r="LK132" s="329"/>
      <c r="LL132" s="329"/>
      <c r="LM132" s="329"/>
      <c r="LN132" s="329"/>
      <c r="LO132" s="329"/>
      <c r="LP132" s="329"/>
      <c r="LQ132" s="329"/>
      <c r="LR132" s="329"/>
      <c r="LS132" s="329"/>
      <c r="LT132" s="329"/>
      <c r="LU132" s="329"/>
      <c r="LV132" s="329"/>
      <c r="LW132" s="329"/>
      <c r="LX132" s="329"/>
      <c r="LY132" s="329"/>
      <c r="LZ132" s="329"/>
      <c r="MA132" s="329"/>
      <c r="MB132" s="329"/>
      <c r="MC132" s="329"/>
      <c r="MD132" s="329"/>
      <c r="ME132" s="329"/>
      <c r="MF132" s="329"/>
      <c r="MG132" s="329"/>
      <c r="MH132" s="329"/>
      <c r="MI132" s="329"/>
      <c r="MJ132" s="329"/>
      <c r="MK132" s="329"/>
      <c r="ML132" s="329"/>
      <c r="MM132" s="329"/>
      <c r="MN132" s="329"/>
      <c r="MO132" s="329"/>
      <c r="MP132" s="329"/>
      <c r="MQ132" s="329"/>
      <c r="MR132" s="329"/>
      <c r="MS132" s="329"/>
      <c r="MT132" s="329"/>
      <c r="MU132" s="329"/>
      <c r="MV132" s="329"/>
      <c r="MW132" s="329"/>
      <c r="MX132" s="329"/>
      <c r="MY132" s="329"/>
      <c r="MZ132" s="329"/>
      <c r="NA132" s="329"/>
      <c r="NB132" s="329"/>
      <c r="NC132" s="329"/>
      <c r="ND132" s="329"/>
      <c r="NE132" s="329"/>
      <c r="NF132" s="329"/>
      <c r="NG132" s="329"/>
      <c r="NH132" s="329"/>
      <c r="NI132" s="329"/>
      <c r="NJ132" s="329"/>
      <c r="NK132" s="329"/>
      <c r="NL132" s="329"/>
      <c r="NM132" s="329"/>
      <c r="NN132" s="329"/>
      <c r="NO132" s="329"/>
      <c r="NP132" s="329"/>
      <c r="NQ132" s="329"/>
      <c r="NR132" s="329"/>
      <c r="NS132" s="329"/>
      <c r="NT132" s="329"/>
      <c r="NU132" s="329"/>
      <c r="NV132" s="329"/>
      <c r="NW132" s="329"/>
      <c r="NX132" s="329"/>
      <c r="NY132" s="329"/>
      <c r="NZ132" s="329"/>
      <c r="OA132" s="329"/>
      <c r="OB132" s="329"/>
      <c r="OC132" s="329"/>
      <c r="OD132" s="329"/>
      <c r="OE132" s="329"/>
      <c r="OF132" s="329"/>
      <c r="OG132" s="329"/>
      <c r="OH132" s="329"/>
      <c r="OI132" s="329"/>
      <c r="OJ132" s="329"/>
      <c r="OK132" s="329"/>
      <c r="OL132" s="329"/>
    </row>
    <row r="133" spans="1:402" s="328" customFormat="1" ht="17.25" hidden="1" customHeight="1">
      <c r="A133" s="322"/>
      <c r="B133" s="303">
        <v>2016</v>
      </c>
      <c r="C133" s="473">
        <v>1422070.4900000002</v>
      </c>
      <c r="D133" s="473">
        <v>278351.23000000004</v>
      </c>
      <c r="E133" s="484" t="s">
        <v>213</v>
      </c>
      <c r="F133" s="473">
        <v>4297.8999999999996</v>
      </c>
      <c r="G133" s="473">
        <v>201.19</v>
      </c>
      <c r="H133" s="484" t="s">
        <v>213</v>
      </c>
      <c r="I133" s="474">
        <v>1704920.81</v>
      </c>
      <c r="J133" s="940"/>
      <c r="K133" s="940"/>
      <c r="BQ133" s="329"/>
      <c r="BR133" s="329"/>
      <c r="BS133" s="329"/>
      <c r="BT133" s="329"/>
      <c r="BU133" s="329"/>
      <c r="BV133" s="329"/>
      <c r="BW133" s="329"/>
      <c r="BX133" s="329"/>
      <c r="BY133" s="329"/>
      <c r="BZ133" s="329"/>
      <c r="CA133" s="329"/>
      <c r="CB133" s="329"/>
      <c r="CC133" s="329"/>
      <c r="CD133" s="329"/>
      <c r="CE133" s="329"/>
      <c r="CF133" s="329"/>
      <c r="CG133" s="329"/>
      <c r="CH133" s="329"/>
      <c r="CI133" s="329"/>
      <c r="CJ133" s="329"/>
      <c r="CK133" s="329"/>
      <c r="CL133" s="329"/>
      <c r="CM133" s="329"/>
      <c r="CN133" s="329"/>
      <c r="CO133" s="329"/>
      <c r="CP133" s="329"/>
      <c r="CQ133" s="329"/>
      <c r="CR133" s="329"/>
      <c r="CS133" s="329"/>
      <c r="CT133" s="329"/>
      <c r="CU133" s="329"/>
      <c r="CV133" s="329"/>
      <c r="CW133" s="329"/>
      <c r="CX133" s="329"/>
      <c r="CY133" s="329"/>
      <c r="CZ133" s="329"/>
      <c r="DA133" s="329"/>
      <c r="DB133" s="329"/>
      <c r="DC133" s="329"/>
      <c r="DD133" s="329"/>
      <c r="DE133" s="329"/>
      <c r="DF133" s="329"/>
      <c r="DG133" s="329"/>
      <c r="DH133" s="329"/>
      <c r="DI133" s="329"/>
      <c r="DJ133" s="329"/>
      <c r="DK133" s="329"/>
      <c r="DL133" s="329"/>
      <c r="DM133" s="329"/>
      <c r="DN133" s="329"/>
      <c r="DO133" s="329"/>
      <c r="DP133" s="329"/>
      <c r="DQ133" s="329"/>
      <c r="DR133" s="329"/>
      <c r="DS133" s="329"/>
      <c r="DT133" s="329"/>
      <c r="DU133" s="329"/>
      <c r="DV133" s="329"/>
      <c r="DW133" s="329"/>
      <c r="DX133" s="329"/>
      <c r="DY133" s="329"/>
      <c r="DZ133" s="329"/>
      <c r="EA133" s="329"/>
      <c r="EB133" s="329"/>
      <c r="EC133" s="329"/>
      <c r="ED133" s="329"/>
      <c r="EE133" s="329"/>
      <c r="EF133" s="329"/>
      <c r="EG133" s="329"/>
      <c r="EH133" s="329"/>
      <c r="EI133" s="329"/>
      <c r="EJ133" s="329"/>
      <c r="EK133" s="329"/>
      <c r="EL133" s="329"/>
      <c r="EM133" s="329"/>
      <c r="EN133" s="329"/>
      <c r="EO133" s="329"/>
      <c r="EP133" s="329"/>
      <c r="EQ133" s="329"/>
      <c r="ER133" s="329"/>
      <c r="ES133" s="329"/>
      <c r="ET133" s="329"/>
      <c r="EU133" s="329"/>
      <c r="EV133" s="329"/>
      <c r="EW133" s="329"/>
      <c r="EX133" s="329"/>
      <c r="EY133" s="329"/>
      <c r="EZ133" s="329"/>
      <c r="FA133" s="329"/>
      <c r="FB133" s="329"/>
      <c r="FC133" s="329"/>
      <c r="FD133" s="329"/>
      <c r="FE133" s="329"/>
      <c r="FF133" s="329"/>
      <c r="FG133" s="329"/>
      <c r="FH133" s="329"/>
      <c r="FI133" s="329"/>
      <c r="FJ133" s="329"/>
      <c r="FK133" s="329"/>
      <c r="FL133" s="329"/>
      <c r="FM133" s="329"/>
      <c r="FN133" s="329"/>
      <c r="FO133" s="329"/>
      <c r="FP133" s="329"/>
      <c r="FQ133" s="329"/>
      <c r="FR133" s="329"/>
      <c r="FS133" s="329"/>
      <c r="FT133" s="329"/>
      <c r="FU133" s="329"/>
      <c r="FV133" s="329"/>
      <c r="FW133" s="329"/>
      <c r="FX133" s="329"/>
      <c r="FY133" s="329"/>
      <c r="FZ133" s="329"/>
      <c r="GA133" s="329"/>
      <c r="GB133" s="329"/>
      <c r="GC133" s="329"/>
      <c r="GD133" s="329"/>
      <c r="GE133" s="329"/>
      <c r="GF133" s="329"/>
      <c r="GG133" s="329"/>
      <c r="GH133" s="329"/>
      <c r="GI133" s="329"/>
      <c r="GJ133" s="329"/>
      <c r="GK133" s="329"/>
      <c r="GL133" s="329"/>
      <c r="GM133" s="329"/>
      <c r="GN133" s="329"/>
      <c r="GO133" s="329"/>
      <c r="GP133" s="329"/>
      <c r="GQ133" s="329"/>
      <c r="GR133" s="329"/>
      <c r="GS133" s="329"/>
      <c r="GT133" s="329"/>
      <c r="GU133" s="329"/>
      <c r="GV133" s="329"/>
      <c r="GW133" s="329"/>
      <c r="GX133" s="329"/>
      <c r="GY133" s="329"/>
      <c r="GZ133" s="329"/>
      <c r="HA133" s="329"/>
      <c r="HB133" s="329"/>
      <c r="HC133" s="329"/>
      <c r="HD133" s="329"/>
      <c r="HE133" s="329"/>
      <c r="HF133" s="329"/>
      <c r="HG133" s="329"/>
      <c r="HH133" s="329"/>
      <c r="HI133" s="329"/>
      <c r="HJ133" s="329"/>
      <c r="HK133" s="329"/>
      <c r="HL133" s="329"/>
      <c r="HM133" s="329"/>
      <c r="HN133" s="329"/>
      <c r="HO133" s="329"/>
      <c r="HP133" s="329"/>
      <c r="HQ133" s="329"/>
      <c r="HR133" s="329"/>
      <c r="HS133" s="329"/>
      <c r="HT133" s="329"/>
      <c r="HU133" s="329"/>
      <c r="HV133" s="329"/>
      <c r="HW133" s="329"/>
      <c r="HX133" s="329"/>
      <c r="HY133" s="329"/>
      <c r="HZ133" s="329"/>
      <c r="IA133" s="329"/>
      <c r="IB133" s="329"/>
      <c r="IC133" s="329"/>
      <c r="ID133" s="329"/>
      <c r="IE133" s="329"/>
      <c r="IF133" s="329"/>
      <c r="IG133" s="329"/>
      <c r="IH133" s="329"/>
      <c r="II133" s="329"/>
      <c r="IJ133" s="329"/>
      <c r="IK133" s="329"/>
      <c r="IL133" s="329"/>
      <c r="IM133" s="329"/>
      <c r="IN133" s="329"/>
      <c r="IO133" s="329"/>
      <c r="IP133" s="329"/>
      <c r="IQ133" s="329"/>
      <c r="IR133" s="329"/>
      <c r="IS133" s="329"/>
      <c r="IT133" s="329"/>
      <c r="IU133" s="329"/>
      <c r="IV133" s="329"/>
      <c r="IW133" s="329"/>
      <c r="IX133" s="329"/>
      <c r="IY133" s="329"/>
      <c r="IZ133" s="329"/>
      <c r="JA133" s="329"/>
      <c r="JB133" s="329"/>
      <c r="JC133" s="329"/>
      <c r="JD133" s="329"/>
      <c r="JE133" s="329"/>
      <c r="JF133" s="329"/>
      <c r="JG133" s="329"/>
      <c r="JH133" s="329"/>
      <c r="JI133" s="329"/>
      <c r="JJ133" s="329"/>
      <c r="JK133" s="329"/>
      <c r="JL133" s="329"/>
      <c r="JM133" s="329"/>
      <c r="JN133" s="329"/>
      <c r="JO133" s="329"/>
      <c r="JP133" s="329"/>
      <c r="JQ133" s="329"/>
      <c r="JR133" s="329"/>
      <c r="JS133" s="329"/>
      <c r="JT133" s="329"/>
      <c r="JU133" s="329"/>
      <c r="JV133" s="329"/>
      <c r="JW133" s="329"/>
      <c r="JX133" s="329"/>
      <c r="JY133" s="329"/>
      <c r="JZ133" s="329"/>
      <c r="KA133" s="329"/>
      <c r="KB133" s="329"/>
      <c r="KC133" s="329"/>
      <c r="KD133" s="329"/>
      <c r="KE133" s="329"/>
      <c r="KF133" s="329"/>
      <c r="KG133" s="329"/>
      <c r="KH133" s="329"/>
      <c r="KI133" s="329"/>
      <c r="KJ133" s="329"/>
      <c r="KK133" s="329"/>
      <c r="KL133" s="329"/>
      <c r="KM133" s="329"/>
      <c r="KN133" s="329"/>
      <c r="KO133" s="329"/>
      <c r="KP133" s="329"/>
      <c r="KQ133" s="329"/>
      <c r="KR133" s="329"/>
      <c r="KS133" s="329"/>
      <c r="KT133" s="329"/>
      <c r="KU133" s="329"/>
      <c r="KV133" s="329"/>
      <c r="KW133" s="329"/>
      <c r="KX133" s="329"/>
      <c r="KY133" s="329"/>
      <c r="KZ133" s="329"/>
      <c r="LA133" s="329"/>
      <c r="LB133" s="329"/>
      <c r="LC133" s="329"/>
      <c r="LD133" s="329"/>
      <c r="LE133" s="329"/>
      <c r="LF133" s="329"/>
      <c r="LG133" s="329"/>
      <c r="LH133" s="329"/>
      <c r="LI133" s="329"/>
      <c r="LJ133" s="329"/>
      <c r="LK133" s="329"/>
      <c r="LL133" s="329"/>
      <c r="LM133" s="329"/>
      <c r="LN133" s="329"/>
      <c r="LO133" s="329"/>
      <c r="LP133" s="329"/>
      <c r="LQ133" s="329"/>
      <c r="LR133" s="329"/>
      <c r="LS133" s="329"/>
      <c r="LT133" s="329"/>
      <c r="LU133" s="329"/>
      <c r="LV133" s="329"/>
      <c r="LW133" s="329"/>
      <c r="LX133" s="329"/>
      <c r="LY133" s="329"/>
      <c r="LZ133" s="329"/>
      <c r="MA133" s="329"/>
      <c r="MB133" s="329"/>
      <c r="MC133" s="329"/>
      <c r="MD133" s="329"/>
      <c r="ME133" s="329"/>
      <c r="MF133" s="329"/>
      <c r="MG133" s="329"/>
      <c r="MH133" s="329"/>
      <c r="MI133" s="329"/>
      <c r="MJ133" s="329"/>
      <c r="MK133" s="329"/>
      <c r="ML133" s="329"/>
      <c r="MM133" s="329"/>
      <c r="MN133" s="329"/>
      <c r="MO133" s="329"/>
      <c r="MP133" s="329"/>
      <c r="MQ133" s="329"/>
      <c r="MR133" s="329"/>
      <c r="MS133" s="329"/>
      <c r="MT133" s="329"/>
      <c r="MU133" s="329"/>
      <c r="MV133" s="329"/>
      <c r="MW133" s="329"/>
      <c r="MX133" s="329"/>
      <c r="MY133" s="329"/>
      <c r="MZ133" s="329"/>
      <c r="NA133" s="329"/>
      <c r="NB133" s="329"/>
      <c r="NC133" s="329"/>
      <c r="ND133" s="329"/>
      <c r="NE133" s="329"/>
      <c r="NF133" s="329"/>
      <c r="NG133" s="329"/>
      <c r="NH133" s="329"/>
      <c r="NI133" s="329"/>
      <c r="NJ133" s="329"/>
      <c r="NK133" s="329"/>
      <c r="NL133" s="329"/>
      <c r="NM133" s="329"/>
      <c r="NN133" s="329"/>
      <c r="NO133" s="329"/>
      <c r="NP133" s="329"/>
      <c r="NQ133" s="329"/>
      <c r="NR133" s="329"/>
      <c r="NS133" s="329"/>
      <c r="NT133" s="329"/>
      <c r="NU133" s="329"/>
      <c r="NV133" s="329"/>
      <c r="NW133" s="329"/>
      <c r="NX133" s="329"/>
      <c r="NY133" s="329"/>
      <c r="NZ133" s="329"/>
      <c r="OA133" s="329"/>
      <c r="OB133" s="329"/>
      <c r="OC133" s="329"/>
      <c r="OD133" s="329"/>
      <c r="OE133" s="329"/>
      <c r="OF133" s="329"/>
      <c r="OG133" s="329"/>
      <c r="OH133" s="329"/>
      <c r="OI133" s="329"/>
      <c r="OJ133" s="329"/>
      <c r="OK133" s="329"/>
      <c r="OL133" s="329"/>
    </row>
    <row r="134" spans="1:402" s="328" customFormat="1" ht="17.25" hidden="1" customHeight="1">
      <c r="A134" s="322"/>
      <c r="B134" s="303">
        <v>2016</v>
      </c>
      <c r="C134" s="473">
        <v>1429728.1500000001</v>
      </c>
      <c r="D134" s="473">
        <v>278567.35000000003</v>
      </c>
      <c r="E134" s="484" t="s">
        <v>213</v>
      </c>
      <c r="F134" s="473">
        <v>3363.35</v>
      </c>
      <c r="G134" s="473">
        <v>199.2</v>
      </c>
      <c r="H134" s="484" t="s">
        <v>213</v>
      </c>
      <c r="I134" s="474">
        <v>1711858.05</v>
      </c>
      <c r="J134" s="940"/>
      <c r="K134" s="940"/>
      <c r="BQ134" s="329"/>
      <c r="BR134" s="329"/>
      <c r="BS134" s="329"/>
      <c r="BT134" s="329"/>
      <c r="BU134" s="329"/>
      <c r="BV134" s="329"/>
      <c r="BW134" s="329"/>
      <c r="BX134" s="329"/>
      <c r="BY134" s="329"/>
      <c r="BZ134" s="329"/>
      <c r="CA134" s="329"/>
      <c r="CB134" s="329"/>
      <c r="CC134" s="329"/>
      <c r="CD134" s="329"/>
      <c r="CE134" s="329"/>
      <c r="CF134" s="329"/>
      <c r="CG134" s="329"/>
      <c r="CH134" s="329"/>
      <c r="CI134" s="329"/>
      <c r="CJ134" s="329"/>
      <c r="CK134" s="329"/>
      <c r="CL134" s="329"/>
      <c r="CM134" s="329"/>
      <c r="CN134" s="329"/>
      <c r="CO134" s="329"/>
      <c r="CP134" s="329"/>
      <c r="CQ134" s="329"/>
      <c r="CR134" s="329"/>
      <c r="CS134" s="329"/>
      <c r="CT134" s="329"/>
      <c r="CU134" s="329"/>
      <c r="CV134" s="329"/>
      <c r="CW134" s="329"/>
      <c r="CX134" s="329"/>
      <c r="CY134" s="329"/>
      <c r="CZ134" s="329"/>
      <c r="DA134" s="329"/>
      <c r="DB134" s="329"/>
      <c r="DC134" s="329"/>
      <c r="DD134" s="329"/>
      <c r="DE134" s="329"/>
      <c r="DF134" s="329"/>
      <c r="DG134" s="329"/>
      <c r="DH134" s="329"/>
      <c r="DI134" s="329"/>
      <c r="DJ134" s="329"/>
      <c r="DK134" s="329"/>
      <c r="DL134" s="329"/>
      <c r="DM134" s="329"/>
      <c r="DN134" s="329"/>
      <c r="DO134" s="329"/>
      <c r="DP134" s="329"/>
      <c r="DQ134" s="329"/>
      <c r="DR134" s="329"/>
      <c r="DS134" s="329"/>
      <c r="DT134" s="329"/>
      <c r="DU134" s="329"/>
      <c r="DV134" s="329"/>
      <c r="DW134" s="329"/>
      <c r="DX134" s="329"/>
      <c r="DY134" s="329"/>
      <c r="DZ134" s="329"/>
      <c r="EA134" s="329"/>
      <c r="EB134" s="329"/>
      <c r="EC134" s="329"/>
      <c r="ED134" s="329"/>
      <c r="EE134" s="329"/>
      <c r="EF134" s="329"/>
      <c r="EG134" s="329"/>
      <c r="EH134" s="329"/>
      <c r="EI134" s="329"/>
      <c r="EJ134" s="329"/>
      <c r="EK134" s="329"/>
      <c r="EL134" s="329"/>
      <c r="EM134" s="329"/>
      <c r="EN134" s="329"/>
      <c r="EO134" s="329"/>
      <c r="EP134" s="329"/>
      <c r="EQ134" s="329"/>
      <c r="ER134" s="329"/>
      <c r="ES134" s="329"/>
      <c r="ET134" s="329"/>
      <c r="EU134" s="329"/>
      <c r="EV134" s="329"/>
      <c r="EW134" s="329"/>
      <c r="EX134" s="329"/>
      <c r="EY134" s="329"/>
      <c r="EZ134" s="329"/>
      <c r="FA134" s="329"/>
      <c r="FB134" s="329"/>
      <c r="FC134" s="329"/>
      <c r="FD134" s="329"/>
      <c r="FE134" s="329"/>
      <c r="FF134" s="329"/>
      <c r="FG134" s="329"/>
      <c r="FH134" s="329"/>
      <c r="FI134" s="329"/>
      <c r="FJ134" s="329"/>
      <c r="FK134" s="329"/>
      <c r="FL134" s="329"/>
      <c r="FM134" s="329"/>
      <c r="FN134" s="329"/>
      <c r="FO134" s="329"/>
      <c r="FP134" s="329"/>
      <c r="FQ134" s="329"/>
      <c r="FR134" s="329"/>
      <c r="FS134" s="329"/>
      <c r="FT134" s="329"/>
      <c r="FU134" s="329"/>
      <c r="FV134" s="329"/>
      <c r="FW134" s="329"/>
      <c r="FX134" s="329"/>
      <c r="FY134" s="329"/>
      <c r="FZ134" s="329"/>
      <c r="GA134" s="329"/>
      <c r="GB134" s="329"/>
      <c r="GC134" s="329"/>
      <c r="GD134" s="329"/>
      <c r="GE134" s="329"/>
      <c r="GF134" s="329"/>
      <c r="GG134" s="329"/>
      <c r="GH134" s="329"/>
      <c r="GI134" s="329"/>
      <c r="GJ134" s="329"/>
      <c r="GK134" s="329"/>
      <c r="GL134" s="329"/>
      <c r="GM134" s="329"/>
      <c r="GN134" s="329"/>
      <c r="GO134" s="329"/>
      <c r="GP134" s="329"/>
      <c r="GQ134" s="329"/>
      <c r="GR134" s="329"/>
      <c r="GS134" s="329"/>
      <c r="GT134" s="329"/>
      <c r="GU134" s="329"/>
      <c r="GV134" s="329"/>
      <c r="GW134" s="329"/>
      <c r="GX134" s="329"/>
      <c r="GY134" s="329"/>
      <c r="GZ134" s="329"/>
      <c r="HA134" s="329"/>
      <c r="HB134" s="329"/>
      <c r="HC134" s="329"/>
      <c r="HD134" s="329"/>
      <c r="HE134" s="329"/>
      <c r="HF134" s="329"/>
      <c r="HG134" s="329"/>
      <c r="HH134" s="329"/>
      <c r="HI134" s="329"/>
      <c r="HJ134" s="329"/>
      <c r="HK134" s="329"/>
      <c r="HL134" s="329"/>
      <c r="HM134" s="329"/>
      <c r="HN134" s="329"/>
      <c r="HO134" s="329"/>
      <c r="HP134" s="329"/>
      <c r="HQ134" s="329"/>
      <c r="HR134" s="329"/>
      <c r="HS134" s="329"/>
      <c r="HT134" s="329"/>
      <c r="HU134" s="329"/>
      <c r="HV134" s="329"/>
      <c r="HW134" s="329"/>
      <c r="HX134" s="329"/>
      <c r="HY134" s="329"/>
      <c r="HZ134" s="329"/>
      <c r="IA134" s="329"/>
      <c r="IB134" s="329"/>
      <c r="IC134" s="329"/>
      <c r="ID134" s="329"/>
      <c r="IE134" s="329"/>
      <c r="IF134" s="329"/>
      <c r="IG134" s="329"/>
      <c r="IH134" s="329"/>
      <c r="II134" s="329"/>
      <c r="IJ134" s="329"/>
      <c r="IK134" s="329"/>
      <c r="IL134" s="329"/>
      <c r="IM134" s="329"/>
      <c r="IN134" s="329"/>
      <c r="IO134" s="329"/>
      <c r="IP134" s="329"/>
      <c r="IQ134" s="329"/>
      <c r="IR134" s="329"/>
      <c r="IS134" s="329"/>
      <c r="IT134" s="329"/>
      <c r="IU134" s="329"/>
      <c r="IV134" s="329"/>
      <c r="IW134" s="329"/>
      <c r="IX134" s="329"/>
      <c r="IY134" s="329"/>
      <c r="IZ134" s="329"/>
      <c r="JA134" s="329"/>
      <c r="JB134" s="329"/>
      <c r="JC134" s="329"/>
      <c r="JD134" s="329"/>
      <c r="JE134" s="329"/>
      <c r="JF134" s="329"/>
      <c r="JG134" s="329"/>
      <c r="JH134" s="329"/>
      <c r="JI134" s="329"/>
      <c r="JJ134" s="329"/>
      <c r="JK134" s="329"/>
      <c r="JL134" s="329"/>
      <c r="JM134" s="329"/>
      <c r="JN134" s="329"/>
      <c r="JO134" s="329"/>
      <c r="JP134" s="329"/>
      <c r="JQ134" s="329"/>
      <c r="JR134" s="329"/>
      <c r="JS134" s="329"/>
      <c r="JT134" s="329"/>
      <c r="JU134" s="329"/>
      <c r="JV134" s="329"/>
      <c r="JW134" s="329"/>
      <c r="JX134" s="329"/>
      <c r="JY134" s="329"/>
      <c r="JZ134" s="329"/>
      <c r="KA134" s="329"/>
      <c r="KB134" s="329"/>
      <c r="KC134" s="329"/>
      <c r="KD134" s="329"/>
      <c r="KE134" s="329"/>
      <c r="KF134" s="329"/>
      <c r="KG134" s="329"/>
      <c r="KH134" s="329"/>
      <c r="KI134" s="329"/>
      <c r="KJ134" s="329"/>
      <c r="KK134" s="329"/>
      <c r="KL134" s="329"/>
      <c r="KM134" s="329"/>
      <c r="KN134" s="329"/>
      <c r="KO134" s="329"/>
      <c r="KP134" s="329"/>
      <c r="KQ134" s="329"/>
      <c r="KR134" s="329"/>
      <c r="KS134" s="329"/>
      <c r="KT134" s="329"/>
      <c r="KU134" s="329"/>
      <c r="KV134" s="329"/>
      <c r="KW134" s="329"/>
      <c r="KX134" s="329"/>
      <c r="KY134" s="329"/>
      <c r="KZ134" s="329"/>
      <c r="LA134" s="329"/>
      <c r="LB134" s="329"/>
      <c r="LC134" s="329"/>
      <c r="LD134" s="329"/>
      <c r="LE134" s="329"/>
      <c r="LF134" s="329"/>
      <c r="LG134" s="329"/>
      <c r="LH134" s="329"/>
      <c r="LI134" s="329"/>
      <c r="LJ134" s="329"/>
      <c r="LK134" s="329"/>
      <c r="LL134" s="329"/>
      <c r="LM134" s="329"/>
      <c r="LN134" s="329"/>
      <c r="LO134" s="329"/>
      <c r="LP134" s="329"/>
      <c r="LQ134" s="329"/>
      <c r="LR134" s="329"/>
      <c r="LS134" s="329"/>
      <c r="LT134" s="329"/>
      <c r="LU134" s="329"/>
      <c r="LV134" s="329"/>
      <c r="LW134" s="329"/>
      <c r="LX134" s="329"/>
      <c r="LY134" s="329"/>
      <c r="LZ134" s="329"/>
      <c r="MA134" s="329"/>
      <c r="MB134" s="329"/>
      <c r="MC134" s="329"/>
      <c r="MD134" s="329"/>
      <c r="ME134" s="329"/>
      <c r="MF134" s="329"/>
      <c r="MG134" s="329"/>
      <c r="MH134" s="329"/>
      <c r="MI134" s="329"/>
      <c r="MJ134" s="329"/>
      <c r="MK134" s="329"/>
      <c r="ML134" s="329"/>
      <c r="MM134" s="329"/>
      <c r="MN134" s="329"/>
      <c r="MO134" s="329"/>
      <c r="MP134" s="329"/>
      <c r="MQ134" s="329"/>
      <c r="MR134" s="329"/>
      <c r="MS134" s="329"/>
      <c r="MT134" s="329"/>
      <c r="MU134" s="329"/>
      <c r="MV134" s="329"/>
      <c r="MW134" s="329"/>
      <c r="MX134" s="329"/>
      <c r="MY134" s="329"/>
      <c r="MZ134" s="329"/>
      <c r="NA134" s="329"/>
      <c r="NB134" s="329"/>
      <c r="NC134" s="329"/>
      <c r="ND134" s="329"/>
      <c r="NE134" s="329"/>
      <c r="NF134" s="329"/>
      <c r="NG134" s="329"/>
      <c r="NH134" s="329"/>
      <c r="NI134" s="329"/>
      <c r="NJ134" s="329"/>
      <c r="NK134" s="329"/>
      <c r="NL134" s="329"/>
      <c r="NM134" s="329"/>
      <c r="NN134" s="329"/>
      <c r="NO134" s="329"/>
      <c r="NP134" s="329"/>
      <c r="NQ134" s="329"/>
      <c r="NR134" s="329"/>
      <c r="NS134" s="329"/>
      <c r="NT134" s="329"/>
      <c r="NU134" s="329"/>
      <c r="NV134" s="329"/>
      <c r="NW134" s="329"/>
      <c r="NX134" s="329"/>
      <c r="NY134" s="329"/>
      <c r="NZ134" s="329"/>
      <c r="OA134" s="329"/>
      <c r="OB134" s="329"/>
      <c r="OC134" s="329"/>
      <c r="OD134" s="329"/>
      <c r="OE134" s="329"/>
      <c r="OF134" s="329"/>
      <c r="OG134" s="329"/>
      <c r="OH134" s="329"/>
      <c r="OI134" s="329"/>
      <c r="OJ134" s="329"/>
      <c r="OK134" s="329"/>
      <c r="OL134" s="329"/>
    </row>
    <row r="135" spans="1:402" s="460" customFormat="1" ht="17.25" hidden="1" customHeight="1">
      <c r="A135" s="325"/>
      <c r="B135" s="303">
        <v>2016</v>
      </c>
      <c r="C135" s="473"/>
      <c r="D135" s="473"/>
      <c r="E135" s="484"/>
      <c r="F135" s="473"/>
      <c r="G135" s="473"/>
      <c r="H135" s="484"/>
      <c r="I135" s="474"/>
      <c r="J135" s="941"/>
      <c r="K135" s="941"/>
      <c r="BQ135" s="481"/>
      <c r="BR135" s="481"/>
      <c r="BS135" s="481"/>
      <c r="BT135" s="481"/>
      <c r="BU135" s="481"/>
      <c r="BV135" s="481"/>
      <c r="BW135" s="481"/>
      <c r="BX135" s="481"/>
      <c r="BY135" s="481"/>
      <c r="BZ135" s="481"/>
      <c r="CA135" s="481"/>
      <c r="CB135" s="481"/>
      <c r="CC135" s="481"/>
      <c r="CD135" s="481"/>
      <c r="CE135" s="481"/>
      <c r="CF135" s="481"/>
      <c r="CG135" s="481"/>
      <c r="CH135" s="481"/>
      <c r="CI135" s="481"/>
      <c r="CJ135" s="481"/>
      <c r="CK135" s="481"/>
      <c r="CL135" s="481"/>
      <c r="CM135" s="481"/>
      <c r="CN135" s="481"/>
      <c r="CO135" s="481"/>
      <c r="CP135" s="481"/>
      <c r="CQ135" s="481"/>
      <c r="CR135" s="481"/>
      <c r="CS135" s="481"/>
      <c r="CT135" s="481"/>
      <c r="CU135" s="481"/>
      <c r="CV135" s="481"/>
      <c r="CW135" s="481"/>
      <c r="CX135" s="481"/>
      <c r="CY135" s="481"/>
      <c r="CZ135" s="481"/>
      <c r="DA135" s="481"/>
      <c r="DB135" s="481"/>
      <c r="DC135" s="481"/>
      <c r="DD135" s="481"/>
      <c r="DE135" s="481"/>
      <c r="DF135" s="481"/>
      <c r="DG135" s="481"/>
      <c r="DH135" s="481"/>
      <c r="DI135" s="481"/>
      <c r="DJ135" s="481"/>
      <c r="DK135" s="481"/>
      <c r="DL135" s="481"/>
      <c r="DM135" s="481"/>
      <c r="DN135" s="481"/>
      <c r="DO135" s="481"/>
      <c r="DP135" s="481"/>
      <c r="DQ135" s="481"/>
      <c r="DR135" s="481"/>
      <c r="DS135" s="481"/>
      <c r="DT135" s="481"/>
      <c r="DU135" s="481"/>
      <c r="DV135" s="481"/>
      <c r="DW135" s="481"/>
      <c r="DX135" s="481"/>
      <c r="DY135" s="481"/>
      <c r="DZ135" s="481"/>
      <c r="EA135" s="481"/>
      <c r="EB135" s="481"/>
      <c r="EC135" s="481"/>
      <c r="ED135" s="481"/>
      <c r="EE135" s="481"/>
      <c r="EF135" s="481"/>
      <c r="EG135" s="481"/>
      <c r="EH135" s="481"/>
      <c r="EI135" s="481"/>
      <c r="EJ135" s="481"/>
      <c r="EK135" s="481"/>
      <c r="EL135" s="481"/>
      <c r="EM135" s="481"/>
      <c r="EN135" s="481"/>
      <c r="EO135" s="481"/>
      <c r="EP135" s="481"/>
      <c r="EQ135" s="481"/>
      <c r="ER135" s="481"/>
      <c r="ES135" s="481"/>
      <c r="ET135" s="481"/>
      <c r="EU135" s="481"/>
      <c r="EV135" s="481"/>
      <c r="EW135" s="481"/>
      <c r="EX135" s="481"/>
      <c r="EY135" s="481"/>
      <c r="EZ135" s="481"/>
      <c r="FA135" s="481"/>
      <c r="FB135" s="481"/>
      <c r="FC135" s="481"/>
      <c r="FD135" s="481"/>
      <c r="FE135" s="481"/>
      <c r="FF135" s="481"/>
      <c r="FG135" s="481"/>
      <c r="FH135" s="481"/>
      <c r="FI135" s="481"/>
      <c r="FJ135" s="481"/>
      <c r="FK135" s="481"/>
      <c r="FL135" s="481"/>
      <c r="FM135" s="481"/>
      <c r="FN135" s="481"/>
      <c r="FO135" s="481"/>
      <c r="FP135" s="481"/>
      <c r="FQ135" s="481"/>
      <c r="FR135" s="481"/>
      <c r="FS135" s="481"/>
      <c r="FT135" s="481"/>
      <c r="FU135" s="481"/>
      <c r="FV135" s="481"/>
      <c r="FW135" s="481"/>
      <c r="FX135" s="481"/>
      <c r="FY135" s="481"/>
      <c r="FZ135" s="481"/>
      <c r="GA135" s="481"/>
      <c r="GB135" s="481"/>
      <c r="GC135" s="481"/>
      <c r="GD135" s="481"/>
      <c r="GE135" s="481"/>
      <c r="GF135" s="481"/>
      <c r="GG135" s="481"/>
      <c r="GH135" s="481"/>
      <c r="GI135" s="481"/>
      <c r="GJ135" s="481"/>
      <c r="GK135" s="481"/>
      <c r="GL135" s="481"/>
      <c r="GM135" s="481"/>
      <c r="GN135" s="481"/>
      <c r="GO135" s="481"/>
      <c r="GP135" s="481"/>
      <c r="GQ135" s="481"/>
      <c r="GR135" s="481"/>
      <c r="GS135" s="481"/>
      <c r="GT135" s="481"/>
      <c r="GU135" s="481"/>
      <c r="GV135" s="481"/>
      <c r="GW135" s="481"/>
      <c r="GX135" s="481"/>
      <c r="GY135" s="481"/>
      <c r="GZ135" s="481"/>
      <c r="HA135" s="481"/>
      <c r="HB135" s="481"/>
      <c r="HC135" s="481"/>
      <c r="HD135" s="481"/>
      <c r="HE135" s="481"/>
      <c r="HF135" s="481"/>
      <c r="HG135" s="481"/>
      <c r="HH135" s="481"/>
      <c r="HI135" s="481"/>
      <c r="HJ135" s="481"/>
      <c r="HK135" s="481"/>
      <c r="HL135" s="481"/>
      <c r="HM135" s="481"/>
      <c r="HN135" s="481"/>
      <c r="HO135" s="481"/>
      <c r="HP135" s="481"/>
      <c r="HQ135" s="481"/>
      <c r="HR135" s="481"/>
      <c r="HS135" s="481"/>
      <c r="HT135" s="481"/>
      <c r="HU135" s="481"/>
      <c r="HV135" s="481"/>
      <c r="HW135" s="481"/>
      <c r="HX135" s="481"/>
      <c r="HY135" s="481"/>
      <c r="HZ135" s="481"/>
      <c r="IA135" s="481"/>
      <c r="IB135" s="481"/>
      <c r="IC135" s="481"/>
      <c r="ID135" s="481"/>
      <c r="IE135" s="481"/>
      <c r="IF135" s="481"/>
      <c r="IG135" s="481"/>
      <c r="IH135" s="481"/>
      <c r="II135" s="481"/>
      <c r="IJ135" s="481"/>
      <c r="IK135" s="481"/>
      <c r="IL135" s="481"/>
      <c r="IM135" s="481"/>
      <c r="IN135" s="481"/>
      <c r="IO135" s="481"/>
      <c r="IP135" s="481"/>
      <c r="IQ135" s="481"/>
      <c r="IR135" s="481"/>
      <c r="IS135" s="481"/>
      <c r="IT135" s="481"/>
      <c r="IU135" s="481"/>
      <c r="IV135" s="481"/>
      <c r="IW135" s="481"/>
      <c r="IX135" s="481"/>
      <c r="IY135" s="481"/>
      <c r="IZ135" s="481"/>
      <c r="JA135" s="481"/>
      <c r="JB135" s="481"/>
      <c r="JC135" s="481"/>
      <c r="JD135" s="481"/>
      <c r="JE135" s="481"/>
      <c r="JF135" s="481"/>
      <c r="JG135" s="481"/>
      <c r="JH135" s="481"/>
      <c r="JI135" s="481"/>
      <c r="JJ135" s="481"/>
      <c r="JK135" s="481"/>
      <c r="JL135" s="481"/>
      <c r="JM135" s="481"/>
      <c r="JN135" s="481"/>
      <c r="JO135" s="481"/>
      <c r="JP135" s="481"/>
      <c r="JQ135" s="481"/>
      <c r="JR135" s="481"/>
      <c r="JS135" s="481"/>
      <c r="JT135" s="481"/>
      <c r="JU135" s="481"/>
      <c r="JV135" s="481"/>
      <c r="JW135" s="481"/>
      <c r="JX135" s="481"/>
      <c r="JY135" s="481"/>
      <c r="JZ135" s="481"/>
      <c r="KA135" s="481"/>
      <c r="KB135" s="481"/>
      <c r="KC135" s="481"/>
      <c r="KD135" s="481"/>
      <c r="KE135" s="481"/>
      <c r="KF135" s="481"/>
      <c r="KG135" s="481"/>
      <c r="KH135" s="481"/>
      <c r="KI135" s="481"/>
      <c r="KJ135" s="481"/>
      <c r="KK135" s="481"/>
      <c r="KL135" s="481"/>
      <c r="KM135" s="481"/>
      <c r="KN135" s="481"/>
      <c r="KO135" s="481"/>
      <c r="KP135" s="481"/>
      <c r="KQ135" s="481"/>
      <c r="KR135" s="481"/>
      <c r="KS135" s="481"/>
      <c r="KT135" s="481"/>
      <c r="KU135" s="481"/>
      <c r="KV135" s="481"/>
      <c r="KW135" s="481"/>
      <c r="KX135" s="481"/>
      <c r="KY135" s="481"/>
      <c r="KZ135" s="481"/>
      <c r="LA135" s="481"/>
      <c r="LB135" s="481"/>
      <c r="LC135" s="481"/>
      <c r="LD135" s="481"/>
      <c r="LE135" s="481"/>
      <c r="LF135" s="481"/>
      <c r="LG135" s="481"/>
      <c r="LH135" s="481"/>
      <c r="LI135" s="481"/>
      <c r="LJ135" s="481"/>
      <c r="LK135" s="481"/>
      <c r="LL135" s="481"/>
      <c r="LM135" s="481"/>
      <c r="LN135" s="481"/>
      <c r="LO135" s="481"/>
      <c r="LP135" s="481"/>
      <c r="LQ135" s="481"/>
      <c r="LR135" s="481"/>
      <c r="LS135" s="481"/>
      <c r="LT135" s="481"/>
      <c r="LU135" s="481"/>
      <c r="LV135" s="481"/>
      <c r="LW135" s="481"/>
      <c r="LX135" s="481"/>
      <c r="LY135" s="481"/>
      <c r="LZ135" s="481"/>
      <c r="MA135" s="481"/>
      <c r="MB135" s="481"/>
      <c r="MC135" s="481"/>
      <c r="MD135" s="481"/>
      <c r="ME135" s="481"/>
      <c r="MF135" s="481"/>
      <c r="MG135" s="481"/>
      <c r="MH135" s="481"/>
      <c r="MI135" s="481"/>
      <c r="MJ135" s="481"/>
      <c r="MK135" s="481"/>
      <c r="ML135" s="481"/>
      <c r="MM135" s="481"/>
      <c r="MN135" s="481"/>
      <c r="MO135" s="481"/>
      <c r="MP135" s="481"/>
      <c r="MQ135" s="481"/>
      <c r="MR135" s="481"/>
      <c r="MS135" s="481"/>
      <c r="MT135" s="481"/>
      <c r="MU135" s="481"/>
      <c r="MV135" s="481"/>
      <c r="MW135" s="481"/>
      <c r="MX135" s="481"/>
      <c r="MY135" s="481"/>
      <c r="MZ135" s="481"/>
      <c r="NA135" s="481"/>
      <c r="NB135" s="481"/>
      <c r="NC135" s="481"/>
      <c r="ND135" s="481"/>
      <c r="NE135" s="481"/>
      <c r="NF135" s="481"/>
      <c r="NG135" s="481"/>
      <c r="NH135" s="481"/>
      <c r="NI135" s="481"/>
      <c r="NJ135" s="481"/>
      <c r="NK135" s="481"/>
      <c r="NL135" s="481"/>
      <c r="NM135" s="481"/>
      <c r="NN135" s="481"/>
      <c r="NO135" s="481"/>
      <c r="NP135" s="481"/>
      <c r="NQ135" s="481"/>
      <c r="NR135" s="481"/>
      <c r="NS135" s="481"/>
      <c r="NT135" s="481"/>
      <c r="NU135" s="481"/>
      <c r="NV135" s="481"/>
      <c r="NW135" s="481"/>
      <c r="NX135" s="481"/>
      <c r="NY135" s="481"/>
      <c r="NZ135" s="481"/>
      <c r="OA135" s="481"/>
      <c r="OB135" s="481"/>
      <c r="OC135" s="481"/>
      <c r="OD135" s="481"/>
      <c r="OE135" s="481"/>
      <c r="OF135" s="481"/>
      <c r="OG135" s="481"/>
      <c r="OH135" s="481"/>
      <c r="OI135" s="481"/>
      <c r="OJ135" s="481"/>
      <c r="OK135" s="481"/>
      <c r="OL135" s="481"/>
    </row>
    <row r="136" spans="1:402" s="460" customFormat="1" ht="17.25" hidden="1" customHeight="1">
      <c r="A136" s="328"/>
      <c r="B136" s="330">
        <v>2017</v>
      </c>
      <c r="C136" s="496">
        <v>1406595.04</v>
      </c>
      <c r="D136" s="496">
        <v>277303.52</v>
      </c>
      <c r="E136" s="497" t="s">
        <v>213</v>
      </c>
      <c r="F136" s="496">
        <v>3519.47</v>
      </c>
      <c r="G136" s="496">
        <v>166.47</v>
      </c>
      <c r="H136" s="497" t="s">
        <v>213</v>
      </c>
      <c r="I136" s="498">
        <v>1687584.52</v>
      </c>
      <c r="J136" s="941"/>
      <c r="K136" s="941"/>
      <c r="BQ136" s="481"/>
      <c r="BR136" s="481"/>
      <c r="BS136" s="481"/>
      <c r="BT136" s="481"/>
      <c r="BU136" s="481"/>
      <c r="BV136" s="481"/>
      <c r="BW136" s="481"/>
      <c r="BX136" s="481"/>
      <c r="BY136" s="481"/>
      <c r="BZ136" s="481"/>
      <c r="CA136" s="481"/>
      <c r="CB136" s="481"/>
      <c r="CC136" s="481"/>
      <c r="CD136" s="481"/>
      <c r="CE136" s="481"/>
      <c r="CF136" s="481"/>
      <c r="CG136" s="481"/>
      <c r="CH136" s="481"/>
      <c r="CI136" s="481"/>
      <c r="CJ136" s="481"/>
      <c r="CK136" s="481"/>
      <c r="CL136" s="481"/>
      <c r="CM136" s="481"/>
      <c r="CN136" s="481"/>
      <c r="CO136" s="481"/>
      <c r="CP136" s="481"/>
      <c r="CQ136" s="481"/>
      <c r="CR136" s="481"/>
      <c r="CS136" s="481"/>
      <c r="CT136" s="481"/>
      <c r="CU136" s="481"/>
      <c r="CV136" s="481"/>
      <c r="CW136" s="481"/>
      <c r="CX136" s="481"/>
      <c r="CY136" s="481"/>
      <c r="CZ136" s="481"/>
      <c r="DA136" s="481"/>
      <c r="DB136" s="481"/>
      <c r="DC136" s="481"/>
      <c r="DD136" s="481"/>
      <c r="DE136" s="481"/>
      <c r="DF136" s="481"/>
      <c r="DG136" s="481"/>
      <c r="DH136" s="481"/>
      <c r="DI136" s="481"/>
      <c r="DJ136" s="481"/>
      <c r="DK136" s="481"/>
      <c r="DL136" s="481"/>
      <c r="DM136" s="481"/>
      <c r="DN136" s="481"/>
      <c r="DO136" s="481"/>
      <c r="DP136" s="481"/>
      <c r="DQ136" s="481"/>
      <c r="DR136" s="481"/>
      <c r="DS136" s="481"/>
      <c r="DT136" s="481"/>
      <c r="DU136" s="481"/>
      <c r="DV136" s="481"/>
      <c r="DW136" s="481"/>
      <c r="DX136" s="481"/>
      <c r="DY136" s="481"/>
      <c r="DZ136" s="481"/>
      <c r="EA136" s="481"/>
      <c r="EB136" s="481"/>
      <c r="EC136" s="481"/>
      <c r="ED136" s="481"/>
      <c r="EE136" s="481"/>
      <c r="EF136" s="481"/>
      <c r="EG136" s="481"/>
      <c r="EH136" s="481"/>
      <c r="EI136" s="481"/>
      <c r="EJ136" s="481"/>
      <c r="EK136" s="481"/>
      <c r="EL136" s="481"/>
      <c r="EM136" s="481"/>
      <c r="EN136" s="481"/>
      <c r="EO136" s="481"/>
      <c r="EP136" s="481"/>
      <c r="EQ136" s="481"/>
      <c r="ER136" s="481"/>
      <c r="ES136" s="481"/>
      <c r="ET136" s="481"/>
      <c r="EU136" s="481"/>
      <c r="EV136" s="481"/>
      <c r="EW136" s="481"/>
      <c r="EX136" s="481"/>
      <c r="EY136" s="481"/>
      <c r="EZ136" s="481"/>
      <c r="FA136" s="481"/>
      <c r="FB136" s="481"/>
      <c r="FC136" s="481"/>
      <c r="FD136" s="481"/>
      <c r="FE136" s="481"/>
      <c r="FF136" s="481"/>
      <c r="FG136" s="481"/>
      <c r="FH136" s="481"/>
      <c r="FI136" s="481"/>
      <c r="FJ136" s="481"/>
      <c r="FK136" s="481"/>
      <c r="FL136" s="481"/>
      <c r="FM136" s="481"/>
      <c r="FN136" s="481"/>
      <c r="FO136" s="481"/>
      <c r="FP136" s="481"/>
      <c r="FQ136" s="481"/>
      <c r="FR136" s="481"/>
      <c r="FS136" s="481"/>
      <c r="FT136" s="481"/>
      <c r="FU136" s="481"/>
      <c r="FV136" s="481"/>
      <c r="FW136" s="481"/>
      <c r="FX136" s="481"/>
      <c r="FY136" s="481"/>
      <c r="FZ136" s="481"/>
      <c r="GA136" s="481"/>
      <c r="GB136" s="481"/>
      <c r="GC136" s="481"/>
      <c r="GD136" s="481"/>
      <c r="GE136" s="481"/>
      <c r="GF136" s="481"/>
      <c r="GG136" s="481"/>
      <c r="GH136" s="481"/>
      <c r="GI136" s="481"/>
      <c r="GJ136" s="481"/>
      <c r="GK136" s="481"/>
      <c r="GL136" s="481"/>
      <c r="GM136" s="481"/>
      <c r="GN136" s="481"/>
      <c r="GO136" s="481"/>
      <c r="GP136" s="481"/>
      <c r="GQ136" s="481"/>
      <c r="GR136" s="481"/>
      <c r="GS136" s="481"/>
      <c r="GT136" s="481"/>
      <c r="GU136" s="481"/>
      <c r="GV136" s="481"/>
      <c r="GW136" s="481"/>
      <c r="GX136" s="481"/>
      <c r="GY136" s="481"/>
      <c r="GZ136" s="481"/>
      <c r="HA136" s="481"/>
      <c r="HB136" s="481"/>
      <c r="HC136" s="481"/>
      <c r="HD136" s="481"/>
      <c r="HE136" s="481"/>
      <c r="HF136" s="481"/>
      <c r="HG136" s="481"/>
      <c r="HH136" s="481"/>
      <c r="HI136" s="481"/>
      <c r="HJ136" s="481"/>
      <c r="HK136" s="481"/>
      <c r="HL136" s="481"/>
      <c r="HM136" s="481"/>
      <c r="HN136" s="481"/>
      <c r="HO136" s="481"/>
      <c r="HP136" s="481"/>
      <c r="HQ136" s="481"/>
      <c r="HR136" s="481"/>
      <c r="HS136" s="481"/>
      <c r="HT136" s="481"/>
      <c r="HU136" s="481"/>
      <c r="HV136" s="481"/>
      <c r="HW136" s="481"/>
      <c r="HX136" s="481"/>
      <c r="HY136" s="481"/>
      <c r="HZ136" s="481"/>
      <c r="IA136" s="481"/>
      <c r="IB136" s="481"/>
      <c r="IC136" s="481"/>
      <c r="ID136" s="481"/>
      <c r="IE136" s="481"/>
      <c r="IF136" s="481"/>
      <c r="IG136" s="481"/>
      <c r="IH136" s="481"/>
      <c r="II136" s="481"/>
      <c r="IJ136" s="481"/>
      <c r="IK136" s="481"/>
      <c r="IL136" s="481"/>
      <c r="IM136" s="481"/>
      <c r="IN136" s="481"/>
      <c r="IO136" s="481"/>
      <c r="IP136" s="481"/>
      <c r="IQ136" s="481"/>
      <c r="IR136" s="481"/>
      <c r="IS136" s="481"/>
      <c r="IT136" s="481"/>
      <c r="IU136" s="481"/>
      <c r="IV136" s="481"/>
      <c r="IW136" s="481"/>
      <c r="IX136" s="481"/>
      <c r="IY136" s="481"/>
      <c r="IZ136" s="481"/>
      <c r="JA136" s="481"/>
      <c r="JB136" s="481"/>
      <c r="JC136" s="481"/>
      <c r="JD136" s="481"/>
      <c r="JE136" s="481"/>
      <c r="JF136" s="481"/>
      <c r="JG136" s="481"/>
      <c r="JH136" s="481"/>
      <c r="JI136" s="481"/>
      <c r="JJ136" s="481"/>
      <c r="JK136" s="481"/>
      <c r="JL136" s="481"/>
      <c r="JM136" s="481"/>
      <c r="JN136" s="481"/>
      <c r="JO136" s="481"/>
      <c r="JP136" s="481"/>
      <c r="JQ136" s="481"/>
      <c r="JR136" s="481"/>
      <c r="JS136" s="481"/>
      <c r="JT136" s="481"/>
      <c r="JU136" s="481"/>
      <c r="JV136" s="481"/>
      <c r="JW136" s="481"/>
      <c r="JX136" s="481"/>
      <c r="JY136" s="481"/>
      <c r="JZ136" s="481"/>
      <c r="KA136" s="481"/>
      <c r="KB136" s="481"/>
      <c r="KC136" s="481"/>
      <c r="KD136" s="481"/>
      <c r="KE136" s="481"/>
      <c r="KF136" s="481"/>
      <c r="KG136" s="481"/>
      <c r="KH136" s="481"/>
      <c r="KI136" s="481"/>
      <c r="KJ136" s="481"/>
      <c r="KK136" s="481"/>
      <c r="KL136" s="481"/>
      <c r="KM136" s="481"/>
      <c r="KN136" s="481"/>
      <c r="KO136" s="481"/>
      <c r="KP136" s="481"/>
      <c r="KQ136" s="481"/>
      <c r="KR136" s="481"/>
      <c r="KS136" s="481"/>
      <c r="KT136" s="481"/>
      <c r="KU136" s="481"/>
      <c r="KV136" s="481"/>
      <c r="KW136" s="481"/>
      <c r="KX136" s="481"/>
      <c r="KY136" s="481"/>
      <c r="KZ136" s="481"/>
      <c r="LA136" s="481"/>
      <c r="LB136" s="481"/>
      <c r="LC136" s="481"/>
      <c r="LD136" s="481"/>
      <c r="LE136" s="481"/>
      <c r="LF136" s="481"/>
      <c r="LG136" s="481"/>
      <c r="LH136" s="481"/>
      <c r="LI136" s="481"/>
      <c r="LJ136" s="481"/>
      <c r="LK136" s="481"/>
      <c r="LL136" s="481"/>
      <c r="LM136" s="481"/>
      <c r="LN136" s="481"/>
      <c r="LO136" s="481"/>
      <c r="LP136" s="481"/>
      <c r="LQ136" s="481"/>
      <c r="LR136" s="481"/>
      <c r="LS136" s="481"/>
      <c r="LT136" s="481"/>
      <c r="LU136" s="481"/>
      <c r="LV136" s="481"/>
      <c r="LW136" s="481"/>
      <c r="LX136" s="481"/>
      <c r="LY136" s="481"/>
      <c r="LZ136" s="481"/>
      <c r="MA136" s="481"/>
      <c r="MB136" s="481"/>
      <c r="MC136" s="481"/>
      <c r="MD136" s="481"/>
      <c r="ME136" s="481"/>
      <c r="MF136" s="481"/>
      <c r="MG136" s="481"/>
      <c r="MH136" s="481"/>
      <c r="MI136" s="481"/>
      <c r="MJ136" s="481"/>
      <c r="MK136" s="481"/>
      <c r="ML136" s="481"/>
      <c r="MM136" s="481"/>
      <c r="MN136" s="481"/>
      <c r="MO136" s="481"/>
      <c r="MP136" s="481"/>
      <c r="MQ136" s="481"/>
      <c r="MR136" s="481"/>
      <c r="MS136" s="481"/>
      <c r="MT136" s="481"/>
      <c r="MU136" s="481"/>
      <c r="MV136" s="481"/>
      <c r="MW136" s="481"/>
      <c r="MX136" s="481"/>
      <c r="MY136" s="481"/>
      <c r="MZ136" s="481"/>
      <c r="NA136" s="481"/>
      <c r="NB136" s="481"/>
      <c r="NC136" s="481"/>
      <c r="ND136" s="481"/>
      <c r="NE136" s="481"/>
      <c r="NF136" s="481"/>
      <c r="NG136" s="481"/>
      <c r="NH136" s="481"/>
      <c r="NI136" s="481"/>
      <c r="NJ136" s="481"/>
      <c r="NK136" s="481"/>
      <c r="NL136" s="481"/>
      <c r="NM136" s="481"/>
      <c r="NN136" s="481"/>
      <c r="NO136" s="481"/>
      <c r="NP136" s="481"/>
      <c r="NQ136" s="481"/>
      <c r="NR136" s="481"/>
      <c r="NS136" s="481"/>
      <c r="NT136" s="481"/>
      <c r="NU136" s="481"/>
      <c r="NV136" s="481"/>
      <c r="NW136" s="481"/>
      <c r="NX136" s="481"/>
      <c r="NY136" s="481"/>
      <c r="NZ136" s="481"/>
      <c r="OA136" s="481"/>
      <c r="OB136" s="481"/>
      <c r="OC136" s="481"/>
      <c r="OD136" s="481"/>
      <c r="OE136" s="481"/>
      <c r="OF136" s="481"/>
      <c r="OG136" s="481"/>
      <c r="OH136" s="481"/>
      <c r="OI136" s="481"/>
      <c r="OJ136" s="481"/>
      <c r="OK136" s="481"/>
      <c r="OL136" s="481"/>
    </row>
    <row r="137" spans="1:402" s="328" customFormat="1" ht="17.25" hidden="1" customHeight="1">
      <c r="B137" s="303">
        <v>2017</v>
      </c>
      <c r="C137" s="473">
        <v>1418765.2</v>
      </c>
      <c r="D137" s="473">
        <v>279504.3</v>
      </c>
      <c r="E137" s="484" t="s">
        <v>213</v>
      </c>
      <c r="F137" s="473">
        <v>3815.55</v>
      </c>
      <c r="G137" s="473">
        <v>162.69999999999999</v>
      </c>
      <c r="H137" s="484" t="s">
        <v>213</v>
      </c>
      <c r="I137" s="474">
        <v>1702247.75</v>
      </c>
      <c r="J137" s="940"/>
      <c r="K137" s="940"/>
      <c r="BQ137" s="329"/>
      <c r="BR137" s="329"/>
      <c r="BS137" s="329"/>
      <c r="BT137" s="329"/>
      <c r="BU137" s="329"/>
      <c r="BV137" s="329"/>
      <c r="BW137" s="329"/>
      <c r="BX137" s="329"/>
      <c r="BY137" s="329"/>
      <c r="BZ137" s="329"/>
      <c r="CA137" s="329"/>
      <c r="CB137" s="329"/>
      <c r="CC137" s="329"/>
      <c r="CD137" s="329"/>
      <c r="CE137" s="329"/>
      <c r="CF137" s="329"/>
      <c r="CG137" s="329"/>
      <c r="CH137" s="329"/>
      <c r="CI137" s="329"/>
      <c r="CJ137" s="329"/>
      <c r="CK137" s="329"/>
      <c r="CL137" s="329"/>
      <c r="CM137" s="329"/>
      <c r="CN137" s="329"/>
      <c r="CO137" s="329"/>
      <c r="CP137" s="329"/>
      <c r="CQ137" s="329"/>
      <c r="CR137" s="329"/>
      <c r="CS137" s="329"/>
      <c r="CT137" s="329"/>
      <c r="CU137" s="329"/>
      <c r="CV137" s="329"/>
      <c r="CW137" s="329"/>
      <c r="CX137" s="329"/>
      <c r="CY137" s="329"/>
      <c r="CZ137" s="329"/>
      <c r="DA137" s="329"/>
      <c r="DB137" s="329"/>
      <c r="DC137" s="329"/>
      <c r="DD137" s="329"/>
      <c r="DE137" s="329"/>
      <c r="DF137" s="329"/>
      <c r="DG137" s="329"/>
      <c r="DH137" s="329"/>
      <c r="DI137" s="329"/>
      <c r="DJ137" s="329"/>
      <c r="DK137" s="329"/>
      <c r="DL137" s="329"/>
      <c r="DM137" s="329"/>
      <c r="DN137" s="329"/>
      <c r="DO137" s="329"/>
      <c r="DP137" s="329"/>
      <c r="DQ137" s="329"/>
      <c r="DR137" s="329"/>
      <c r="DS137" s="329"/>
      <c r="DT137" s="329"/>
      <c r="DU137" s="329"/>
      <c r="DV137" s="329"/>
      <c r="DW137" s="329"/>
      <c r="DX137" s="329"/>
      <c r="DY137" s="329"/>
      <c r="DZ137" s="329"/>
      <c r="EA137" s="329"/>
      <c r="EB137" s="329"/>
      <c r="EC137" s="329"/>
      <c r="ED137" s="329"/>
      <c r="EE137" s="329"/>
      <c r="EF137" s="329"/>
      <c r="EG137" s="329"/>
      <c r="EH137" s="329"/>
      <c r="EI137" s="329"/>
      <c r="EJ137" s="329"/>
      <c r="EK137" s="329"/>
      <c r="EL137" s="329"/>
      <c r="EM137" s="329"/>
      <c r="EN137" s="329"/>
      <c r="EO137" s="329"/>
      <c r="EP137" s="329"/>
      <c r="EQ137" s="329"/>
      <c r="ER137" s="329"/>
      <c r="ES137" s="329"/>
      <c r="ET137" s="329"/>
      <c r="EU137" s="329"/>
      <c r="EV137" s="329"/>
      <c r="EW137" s="329"/>
      <c r="EX137" s="329"/>
      <c r="EY137" s="329"/>
      <c r="EZ137" s="329"/>
      <c r="FA137" s="329"/>
      <c r="FB137" s="329"/>
      <c r="FC137" s="329"/>
      <c r="FD137" s="329"/>
      <c r="FE137" s="329"/>
      <c r="FF137" s="329"/>
      <c r="FG137" s="329"/>
      <c r="FH137" s="329"/>
      <c r="FI137" s="329"/>
      <c r="FJ137" s="329"/>
      <c r="FK137" s="329"/>
      <c r="FL137" s="329"/>
      <c r="FM137" s="329"/>
      <c r="FN137" s="329"/>
      <c r="FO137" s="329"/>
      <c r="FP137" s="329"/>
      <c r="FQ137" s="329"/>
      <c r="FR137" s="329"/>
      <c r="FS137" s="329"/>
      <c r="FT137" s="329"/>
      <c r="FU137" s="329"/>
      <c r="FV137" s="329"/>
      <c r="FW137" s="329"/>
      <c r="FX137" s="329"/>
      <c r="FY137" s="329"/>
      <c r="FZ137" s="329"/>
      <c r="GA137" s="329"/>
      <c r="GB137" s="329"/>
      <c r="GC137" s="329"/>
      <c r="GD137" s="329"/>
      <c r="GE137" s="329"/>
      <c r="GF137" s="329"/>
      <c r="GG137" s="329"/>
      <c r="GH137" s="329"/>
      <c r="GI137" s="329"/>
      <c r="GJ137" s="329"/>
      <c r="GK137" s="329"/>
      <c r="GL137" s="329"/>
      <c r="GM137" s="329"/>
      <c r="GN137" s="329"/>
      <c r="GO137" s="329"/>
      <c r="GP137" s="329"/>
      <c r="GQ137" s="329"/>
      <c r="GR137" s="329"/>
      <c r="GS137" s="329"/>
      <c r="GT137" s="329"/>
      <c r="GU137" s="329"/>
      <c r="GV137" s="329"/>
      <c r="GW137" s="329"/>
      <c r="GX137" s="329"/>
      <c r="GY137" s="329"/>
      <c r="GZ137" s="329"/>
      <c r="HA137" s="329"/>
      <c r="HB137" s="329"/>
      <c r="HC137" s="329"/>
      <c r="HD137" s="329"/>
      <c r="HE137" s="329"/>
      <c r="HF137" s="329"/>
      <c r="HG137" s="329"/>
      <c r="HH137" s="329"/>
      <c r="HI137" s="329"/>
      <c r="HJ137" s="329"/>
      <c r="HK137" s="329"/>
      <c r="HL137" s="329"/>
      <c r="HM137" s="329"/>
      <c r="HN137" s="329"/>
      <c r="HO137" s="329"/>
      <c r="HP137" s="329"/>
      <c r="HQ137" s="329"/>
      <c r="HR137" s="329"/>
      <c r="HS137" s="329"/>
      <c r="HT137" s="329"/>
      <c r="HU137" s="329"/>
      <c r="HV137" s="329"/>
      <c r="HW137" s="329"/>
      <c r="HX137" s="329"/>
      <c r="HY137" s="329"/>
      <c r="HZ137" s="329"/>
      <c r="IA137" s="329"/>
      <c r="IB137" s="329"/>
      <c r="IC137" s="329"/>
      <c r="ID137" s="329"/>
      <c r="IE137" s="329"/>
      <c r="IF137" s="329"/>
      <c r="IG137" s="329"/>
      <c r="IH137" s="329"/>
      <c r="II137" s="329"/>
      <c r="IJ137" s="329"/>
      <c r="IK137" s="329"/>
      <c r="IL137" s="329"/>
      <c r="IM137" s="329"/>
      <c r="IN137" s="329"/>
      <c r="IO137" s="329"/>
      <c r="IP137" s="329"/>
      <c r="IQ137" s="329"/>
      <c r="IR137" s="329"/>
      <c r="IS137" s="329"/>
      <c r="IT137" s="329"/>
      <c r="IU137" s="329"/>
      <c r="IV137" s="329"/>
      <c r="IW137" s="329"/>
      <c r="IX137" s="329"/>
      <c r="IY137" s="329"/>
      <c r="IZ137" s="329"/>
      <c r="JA137" s="329"/>
      <c r="JB137" s="329"/>
      <c r="JC137" s="329"/>
      <c r="JD137" s="329"/>
      <c r="JE137" s="329"/>
      <c r="JF137" s="329"/>
      <c r="JG137" s="329"/>
      <c r="JH137" s="329"/>
      <c r="JI137" s="329"/>
      <c r="JJ137" s="329"/>
      <c r="JK137" s="329"/>
      <c r="JL137" s="329"/>
      <c r="JM137" s="329"/>
      <c r="JN137" s="329"/>
      <c r="JO137" s="329"/>
      <c r="JP137" s="329"/>
      <c r="JQ137" s="329"/>
      <c r="JR137" s="329"/>
      <c r="JS137" s="329"/>
      <c r="JT137" s="329"/>
      <c r="JU137" s="329"/>
      <c r="JV137" s="329"/>
      <c r="JW137" s="329"/>
      <c r="JX137" s="329"/>
      <c r="JY137" s="329"/>
      <c r="JZ137" s="329"/>
      <c r="KA137" s="329"/>
      <c r="KB137" s="329"/>
      <c r="KC137" s="329"/>
      <c r="KD137" s="329"/>
      <c r="KE137" s="329"/>
      <c r="KF137" s="329"/>
      <c r="KG137" s="329"/>
      <c r="KH137" s="329"/>
      <c r="KI137" s="329"/>
      <c r="KJ137" s="329"/>
      <c r="KK137" s="329"/>
      <c r="KL137" s="329"/>
      <c r="KM137" s="329"/>
      <c r="KN137" s="329"/>
      <c r="KO137" s="329"/>
      <c r="KP137" s="329"/>
      <c r="KQ137" s="329"/>
      <c r="KR137" s="329"/>
      <c r="KS137" s="329"/>
      <c r="KT137" s="329"/>
      <c r="KU137" s="329"/>
      <c r="KV137" s="329"/>
      <c r="KW137" s="329"/>
      <c r="KX137" s="329"/>
      <c r="KY137" s="329"/>
      <c r="KZ137" s="329"/>
      <c r="LA137" s="329"/>
      <c r="LB137" s="329"/>
      <c r="LC137" s="329"/>
      <c r="LD137" s="329"/>
      <c r="LE137" s="329"/>
      <c r="LF137" s="329"/>
      <c r="LG137" s="329"/>
      <c r="LH137" s="329"/>
      <c r="LI137" s="329"/>
      <c r="LJ137" s="329"/>
      <c r="LK137" s="329"/>
      <c r="LL137" s="329"/>
      <c r="LM137" s="329"/>
      <c r="LN137" s="329"/>
      <c r="LO137" s="329"/>
      <c r="LP137" s="329"/>
      <c r="LQ137" s="329"/>
      <c r="LR137" s="329"/>
      <c r="LS137" s="329"/>
      <c r="LT137" s="329"/>
      <c r="LU137" s="329"/>
      <c r="LV137" s="329"/>
      <c r="LW137" s="329"/>
      <c r="LX137" s="329"/>
      <c r="LY137" s="329"/>
      <c r="LZ137" s="329"/>
      <c r="MA137" s="329"/>
      <c r="MB137" s="329"/>
      <c r="MC137" s="329"/>
      <c r="MD137" s="329"/>
      <c r="ME137" s="329"/>
      <c r="MF137" s="329"/>
      <c r="MG137" s="329"/>
      <c r="MH137" s="329"/>
      <c r="MI137" s="329"/>
      <c r="MJ137" s="329"/>
      <c r="MK137" s="329"/>
      <c r="ML137" s="329"/>
      <c r="MM137" s="329"/>
      <c r="MN137" s="329"/>
      <c r="MO137" s="329"/>
      <c r="MP137" s="329"/>
      <c r="MQ137" s="329"/>
      <c r="MR137" s="329"/>
      <c r="MS137" s="329"/>
      <c r="MT137" s="329"/>
      <c r="MU137" s="329"/>
      <c r="MV137" s="329"/>
      <c r="MW137" s="329"/>
      <c r="MX137" s="329"/>
      <c r="MY137" s="329"/>
      <c r="MZ137" s="329"/>
      <c r="NA137" s="329"/>
      <c r="NB137" s="329"/>
      <c r="NC137" s="329"/>
      <c r="ND137" s="329"/>
      <c r="NE137" s="329"/>
      <c r="NF137" s="329"/>
      <c r="NG137" s="329"/>
      <c r="NH137" s="329"/>
      <c r="NI137" s="329"/>
      <c r="NJ137" s="329"/>
      <c r="NK137" s="329"/>
      <c r="NL137" s="329"/>
      <c r="NM137" s="329"/>
      <c r="NN137" s="329"/>
      <c r="NO137" s="329"/>
      <c r="NP137" s="329"/>
      <c r="NQ137" s="329"/>
      <c r="NR137" s="329"/>
      <c r="NS137" s="329"/>
      <c r="NT137" s="329"/>
      <c r="NU137" s="329"/>
      <c r="NV137" s="329"/>
      <c r="NW137" s="329"/>
      <c r="NX137" s="329"/>
      <c r="NY137" s="329"/>
      <c r="NZ137" s="329"/>
      <c r="OA137" s="329"/>
      <c r="OB137" s="329"/>
      <c r="OC137" s="329"/>
      <c r="OD137" s="329"/>
      <c r="OE137" s="329"/>
      <c r="OF137" s="329"/>
      <c r="OG137" s="329"/>
      <c r="OH137" s="329"/>
      <c r="OI137" s="329"/>
      <c r="OJ137" s="329"/>
      <c r="OK137" s="329"/>
      <c r="OL137" s="329"/>
    </row>
    <row r="138" spans="1:402" s="328" customFormat="1" ht="17.25" hidden="1" customHeight="1">
      <c r="B138" s="303">
        <v>2017</v>
      </c>
      <c r="C138" s="473">
        <v>1451212.33</v>
      </c>
      <c r="D138" s="473">
        <v>284077.39</v>
      </c>
      <c r="E138" s="484" t="s">
        <v>213</v>
      </c>
      <c r="F138" s="473">
        <v>4269.8599999999997</v>
      </c>
      <c r="G138" s="473">
        <v>160.69</v>
      </c>
      <c r="H138" s="484" t="s">
        <v>213</v>
      </c>
      <c r="I138" s="474">
        <v>1739720.3</v>
      </c>
      <c r="J138" s="940"/>
      <c r="K138" s="940"/>
      <c r="BQ138" s="329"/>
      <c r="BR138" s="329"/>
      <c r="BS138" s="329"/>
      <c r="BT138" s="329"/>
      <c r="BU138" s="329"/>
      <c r="BV138" s="329"/>
      <c r="BW138" s="329"/>
      <c r="BX138" s="329"/>
      <c r="BY138" s="329"/>
      <c r="BZ138" s="329"/>
      <c r="CA138" s="329"/>
      <c r="CB138" s="329"/>
      <c r="CC138" s="329"/>
      <c r="CD138" s="329"/>
      <c r="CE138" s="329"/>
      <c r="CF138" s="329"/>
      <c r="CG138" s="329"/>
      <c r="CH138" s="329"/>
      <c r="CI138" s="329"/>
      <c r="CJ138" s="329"/>
      <c r="CK138" s="329"/>
      <c r="CL138" s="329"/>
      <c r="CM138" s="329"/>
      <c r="CN138" s="329"/>
      <c r="CO138" s="329"/>
      <c r="CP138" s="329"/>
      <c r="CQ138" s="329"/>
      <c r="CR138" s="329"/>
      <c r="CS138" s="329"/>
      <c r="CT138" s="329"/>
      <c r="CU138" s="329"/>
      <c r="CV138" s="329"/>
      <c r="CW138" s="329"/>
      <c r="CX138" s="329"/>
      <c r="CY138" s="329"/>
      <c r="CZ138" s="329"/>
      <c r="DA138" s="329"/>
      <c r="DB138" s="329"/>
      <c r="DC138" s="329"/>
      <c r="DD138" s="329"/>
      <c r="DE138" s="329"/>
      <c r="DF138" s="329"/>
      <c r="DG138" s="329"/>
      <c r="DH138" s="329"/>
      <c r="DI138" s="329"/>
      <c r="DJ138" s="329"/>
      <c r="DK138" s="329"/>
      <c r="DL138" s="329"/>
      <c r="DM138" s="329"/>
      <c r="DN138" s="329"/>
      <c r="DO138" s="329"/>
      <c r="DP138" s="329"/>
      <c r="DQ138" s="329"/>
      <c r="DR138" s="329"/>
      <c r="DS138" s="329"/>
      <c r="DT138" s="329"/>
      <c r="DU138" s="329"/>
      <c r="DV138" s="329"/>
      <c r="DW138" s="329"/>
      <c r="DX138" s="329"/>
      <c r="DY138" s="329"/>
      <c r="DZ138" s="329"/>
      <c r="EA138" s="329"/>
      <c r="EB138" s="329"/>
      <c r="EC138" s="329"/>
      <c r="ED138" s="329"/>
      <c r="EE138" s="329"/>
      <c r="EF138" s="329"/>
      <c r="EG138" s="329"/>
      <c r="EH138" s="329"/>
      <c r="EI138" s="329"/>
      <c r="EJ138" s="329"/>
      <c r="EK138" s="329"/>
      <c r="EL138" s="329"/>
      <c r="EM138" s="329"/>
      <c r="EN138" s="329"/>
      <c r="EO138" s="329"/>
      <c r="EP138" s="329"/>
      <c r="EQ138" s="329"/>
      <c r="ER138" s="329"/>
      <c r="ES138" s="329"/>
      <c r="ET138" s="329"/>
      <c r="EU138" s="329"/>
      <c r="EV138" s="329"/>
      <c r="EW138" s="329"/>
      <c r="EX138" s="329"/>
      <c r="EY138" s="329"/>
      <c r="EZ138" s="329"/>
      <c r="FA138" s="329"/>
      <c r="FB138" s="329"/>
      <c r="FC138" s="329"/>
      <c r="FD138" s="329"/>
      <c r="FE138" s="329"/>
      <c r="FF138" s="329"/>
      <c r="FG138" s="329"/>
      <c r="FH138" s="329"/>
      <c r="FI138" s="329"/>
      <c r="FJ138" s="329"/>
      <c r="FK138" s="329"/>
      <c r="FL138" s="329"/>
      <c r="FM138" s="329"/>
      <c r="FN138" s="329"/>
      <c r="FO138" s="329"/>
      <c r="FP138" s="329"/>
      <c r="FQ138" s="329"/>
      <c r="FR138" s="329"/>
      <c r="FS138" s="329"/>
      <c r="FT138" s="329"/>
      <c r="FU138" s="329"/>
      <c r="FV138" s="329"/>
      <c r="FW138" s="329"/>
      <c r="FX138" s="329"/>
      <c r="FY138" s="329"/>
      <c r="FZ138" s="329"/>
      <c r="GA138" s="329"/>
      <c r="GB138" s="329"/>
      <c r="GC138" s="329"/>
      <c r="GD138" s="329"/>
      <c r="GE138" s="329"/>
      <c r="GF138" s="329"/>
      <c r="GG138" s="329"/>
      <c r="GH138" s="329"/>
      <c r="GI138" s="329"/>
      <c r="GJ138" s="329"/>
      <c r="GK138" s="329"/>
      <c r="GL138" s="329"/>
      <c r="GM138" s="329"/>
      <c r="GN138" s="329"/>
      <c r="GO138" s="329"/>
      <c r="GP138" s="329"/>
      <c r="GQ138" s="329"/>
      <c r="GR138" s="329"/>
      <c r="GS138" s="329"/>
      <c r="GT138" s="329"/>
      <c r="GU138" s="329"/>
      <c r="GV138" s="329"/>
      <c r="GW138" s="329"/>
      <c r="GX138" s="329"/>
      <c r="GY138" s="329"/>
      <c r="GZ138" s="329"/>
      <c r="HA138" s="329"/>
      <c r="HB138" s="329"/>
      <c r="HC138" s="329"/>
      <c r="HD138" s="329"/>
      <c r="HE138" s="329"/>
      <c r="HF138" s="329"/>
      <c r="HG138" s="329"/>
      <c r="HH138" s="329"/>
      <c r="HI138" s="329"/>
      <c r="HJ138" s="329"/>
      <c r="HK138" s="329"/>
      <c r="HL138" s="329"/>
      <c r="HM138" s="329"/>
      <c r="HN138" s="329"/>
      <c r="HO138" s="329"/>
      <c r="HP138" s="329"/>
      <c r="HQ138" s="329"/>
      <c r="HR138" s="329"/>
      <c r="HS138" s="329"/>
      <c r="HT138" s="329"/>
      <c r="HU138" s="329"/>
      <c r="HV138" s="329"/>
      <c r="HW138" s="329"/>
      <c r="HX138" s="329"/>
      <c r="HY138" s="329"/>
      <c r="HZ138" s="329"/>
      <c r="IA138" s="329"/>
      <c r="IB138" s="329"/>
      <c r="IC138" s="329"/>
      <c r="ID138" s="329"/>
      <c r="IE138" s="329"/>
      <c r="IF138" s="329"/>
      <c r="IG138" s="329"/>
      <c r="IH138" s="329"/>
      <c r="II138" s="329"/>
      <c r="IJ138" s="329"/>
      <c r="IK138" s="329"/>
      <c r="IL138" s="329"/>
      <c r="IM138" s="329"/>
      <c r="IN138" s="329"/>
      <c r="IO138" s="329"/>
      <c r="IP138" s="329"/>
      <c r="IQ138" s="329"/>
      <c r="IR138" s="329"/>
      <c r="IS138" s="329"/>
      <c r="IT138" s="329"/>
      <c r="IU138" s="329"/>
      <c r="IV138" s="329"/>
      <c r="IW138" s="329"/>
      <c r="IX138" s="329"/>
      <c r="IY138" s="329"/>
      <c r="IZ138" s="329"/>
      <c r="JA138" s="329"/>
      <c r="JB138" s="329"/>
      <c r="JC138" s="329"/>
      <c r="JD138" s="329"/>
      <c r="JE138" s="329"/>
      <c r="JF138" s="329"/>
      <c r="JG138" s="329"/>
      <c r="JH138" s="329"/>
      <c r="JI138" s="329"/>
      <c r="JJ138" s="329"/>
      <c r="JK138" s="329"/>
      <c r="JL138" s="329"/>
      <c r="JM138" s="329"/>
      <c r="JN138" s="329"/>
      <c r="JO138" s="329"/>
      <c r="JP138" s="329"/>
      <c r="JQ138" s="329"/>
      <c r="JR138" s="329"/>
      <c r="JS138" s="329"/>
      <c r="JT138" s="329"/>
      <c r="JU138" s="329"/>
      <c r="JV138" s="329"/>
      <c r="JW138" s="329"/>
      <c r="JX138" s="329"/>
      <c r="JY138" s="329"/>
      <c r="JZ138" s="329"/>
      <c r="KA138" s="329"/>
      <c r="KB138" s="329"/>
      <c r="KC138" s="329"/>
      <c r="KD138" s="329"/>
      <c r="KE138" s="329"/>
      <c r="KF138" s="329"/>
      <c r="KG138" s="329"/>
      <c r="KH138" s="329"/>
      <c r="KI138" s="329"/>
      <c r="KJ138" s="329"/>
      <c r="KK138" s="329"/>
      <c r="KL138" s="329"/>
      <c r="KM138" s="329"/>
      <c r="KN138" s="329"/>
      <c r="KO138" s="329"/>
      <c r="KP138" s="329"/>
      <c r="KQ138" s="329"/>
      <c r="KR138" s="329"/>
      <c r="KS138" s="329"/>
      <c r="KT138" s="329"/>
      <c r="KU138" s="329"/>
      <c r="KV138" s="329"/>
      <c r="KW138" s="329"/>
      <c r="KX138" s="329"/>
      <c r="KY138" s="329"/>
      <c r="KZ138" s="329"/>
      <c r="LA138" s="329"/>
      <c r="LB138" s="329"/>
      <c r="LC138" s="329"/>
      <c r="LD138" s="329"/>
      <c r="LE138" s="329"/>
      <c r="LF138" s="329"/>
      <c r="LG138" s="329"/>
      <c r="LH138" s="329"/>
      <c r="LI138" s="329"/>
      <c r="LJ138" s="329"/>
      <c r="LK138" s="329"/>
      <c r="LL138" s="329"/>
      <c r="LM138" s="329"/>
      <c r="LN138" s="329"/>
      <c r="LO138" s="329"/>
      <c r="LP138" s="329"/>
      <c r="LQ138" s="329"/>
      <c r="LR138" s="329"/>
      <c r="LS138" s="329"/>
      <c r="LT138" s="329"/>
      <c r="LU138" s="329"/>
      <c r="LV138" s="329"/>
      <c r="LW138" s="329"/>
      <c r="LX138" s="329"/>
      <c r="LY138" s="329"/>
      <c r="LZ138" s="329"/>
      <c r="MA138" s="329"/>
      <c r="MB138" s="329"/>
      <c r="MC138" s="329"/>
      <c r="MD138" s="329"/>
      <c r="ME138" s="329"/>
      <c r="MF138" s="329"/>
      <c r="MG138" s="329"/>
      <c r="MH138" s="329"/>
      <c r="MI138" s="329"/>
      <c r="MJ138" s="329"/>
      <c r="MK138" s="329"/>
      <c r="ML138" s="329"/>
      <c r="MM138" s="329"/>
      <c r="MN138" s="329"/>
      <c r="MO138" s="329"/>
      <c r="MP138" s="329"/>
      <c r="MQ138" s="329"/>
      <c r="MR138" s="329"/>
      <c r="MS138" s="329"/>
      <c r="MT138" s="329"/>
      <c r="MU138" s="329"/>
      <c r="MV138" s="329"/>
      <c r="MW138" s="329"/>
      <c r="MX138" s="329"/>
      <c r="MY138" s="329"/>
      <c r="MZ138" s="329"/>
      <c r="NA138" s="329"/>
      <c r="NB138" s="329"/>
      <c r="NC138" s="329"/>
      <c r="ND138" s="329"/>
      <c r="NE138" s="329"/>
      <c r="NF138" s="329"/>
      <c r="NG138" s="329"/>
      <c r="NH138" s="329"/>
      <c r="NI138" s="329"/>
      <c r="NJ138" s="329"/>
      <c r="NK138" s="329"/>
      <c r="NL138" s="329"/>
      <c r="NM138" s="329"/>
      <c r="NN138" s="329"/>
      <c r="NO138" s="329"/>
      <c r="NP138" s="329"/>
      <c r="NQ138" s="329"/>
      <c r="NR138" s="329"/>
      <c r="NS138" s="329"/>
      <c r="NT138" s="329"/>
      <c r="NU138" s="329"/>
      <c r="NV138" s="329"/>
      <c r="NW138" s="329"/>
      <c r="NX138" s="329"/>
      <c r="NY138" s="329"/>
      <c r="NZ138" s="329"/>
      <c r="OA138" s="329"/>
      <c r="OB138" s="329"/>
      <c r="OC138" s="329"/>
      <c r="OD138" s="329"/>
      <c r="OE138" s="329"/>
      <c r="OF138" s="329"/>
      <c r="OG138" s="329"/>
      <c r="OH138" s="329"/>
      <c r="OI138" s="329"/>
      <c r="OJ138" s="329"/>
      <c r="OK138" s="329"/>
      <c r="OL138" s="329"/>
    </row>
    <row r="139" spans="1:402" s="328" customFormat="1" ht="17.25" hidden="1" customHeight="1">
      <c r="B139" s="303">
        <v>2017</v>
      </c>
      <c r="C139" s="473">
        <v>1503766.7</v>
      </c>
      <c r="D139" s="473">
        <v>289400.15999999997</v>
      </c>
      <c r="E139" s="484" t="s">
        <v>213</v>
      </c>
      <c r="F139" s="473">
        <v>4547.16</v>
      </c>
      <c r="G139" s="473">
        <v>158.16</v>
      </c>
      <c r="H139" s="484" t="s">
        <v>213</v>
      </c>
      <c r="I139" s="474">
        <v>1797872.22</v>
      </c>
      <c r="J139" s="940"/>
      <c r="K139" s="940"/>
      <c r="BQ139" s="329"/>
      <c r="BR139" s="329"/>
      <c r="BS139" s="329"/>
      <c r="BT139" s="329"/>
      <c r="BU139" s="329"/>
      <c r="BV139" s="329"/>
      <c r="BW139" s="329"/>
      <c r="BX139" s="329"/>
      <c r="BY139" s="329"/>
      <c r="BZ139" s="329"/>
      <c r="CA139" s="329"/>
      <c r="CB139" s="329"/>
      <c r="CC139" s="329"/>
      <c r="CD139" s="329"/>
      <c r="CE139" s="329"/>
      <c r="CF139" s="329"/>
      <c r="CG139" s="329"/>
      <c r="CH139" s="329"/>
      <c r="CI139" s="329"/>
      <c r="CJ139" s="329"/>
      <c r="CK139" s="329"/>
      <c r="CL139" s="329"/>
      <c r="CM139" s="329"/>
      <c r="CN139" s="329"/>
      <c r="CO139" s="329"/>
      <c r="CP139" s="329"/>
      <c r="CQ139" s="329"/>
      <c r="CR139" s="329"/>
      <c r="CS139" s="329"/>
      <c r="CT139" s="329"/>
      <c r="CU139" s="329"/>
      <c r="CV139" s="329"/>
      <c r="CW139" s="329"/>
      <c r="CX139" s="329"/>
      <c r="CY139" s="329"/>
      <c r="CZ139" s="329"/>
      <c r="DA139" s="329"/>
      <c r="DB139" s="329"/>
      <c r="DC139" s="329"/>
      <c r="DD139" s="329"/>
      <c r="DE139" s="329"/>
      <c r="DF139" s="329"/>
      <c r="DG139" s="329"/>
      <c r="DH139" s="329"/>
      <c r="DI139" s="329"/>
      <c r="DJ139" s="329"/>
      <c r="DK139" s="329"/>
      <c r="DL139" s="329"/>
      <c r="DM139" s="329"/>
      <c r="DN139" s="329"/>
      <c r="DO139" s="329"/>
      <c r="DP139" s="329"/>
      <c r="DQ139" s="329"/>
      <c r="DR139" s="329"/>
      <c r="DS139" s="329"/>
      <c r="DT139" s="329"/>
      <c r="DU139" s="329"/>
      <c r="DV139" s="329"/>
      <c r="DW139" s="329"/>
      <c r="DX139" s="329"/>
      <c r="DY139" s="329"/>
      <c r="DZ139" s="329"/>
      <c r="EA139" s="329"/>
      <c r="EB139" s="329"/>
      <c r="EC139" s="329"/>
      <c r="ED139" s="329"/>
      <c r="EE139" s="329"/>
      <c r="EF139" s="329"/>
      <c r="EG139" s="329"/>
      <c r="EH139" s="329"/>
      <c r="EI139" s="329"/>
      <c r="EJ139" s="329"/>
      <c r="EK139" s="329"/>
      <c r="EL139" s="329"/>
      <c r="EM139" s="329"/>
      <c r="EN139" s="329"/>
      <c r="EO139" s="329"/>
      <c r="EP139" s="329"/>
      <c r="EQ139" s="329"/>
      <c r="ER139" s="329"/>
      <c r="ES139" s="329"/>
      <c r="ET139" s="329"/>
      <c r="EU139" s="329"/>
      <c r="EV139" s="329"/>
      <c r="EW139" s="329"/>
      <c r="EX139" s="329"/>
      <c r="EY139" s="329"/>
      <c r="EZ139" s="329"/>
      <c r="FA139" s="329"/>
      <c r="FB139" s="329"/>
      <c r="FC139" s="329"/>
      <c r="FD139" s="329"/>
      <c r="FE139" s="329"/>
      <c r="FF139" s="329"/>
      <c r="FG139" s="329"/>
      <c r="FH139" s="329"/>
      <c r="FI139" s="329"/>
      <c r="FJ139" s="329"/>
      <c r="FK139" s="329"/>
      <c r="FL139" s="329"/>
      <c r="FM139" s="329"/>
      <c r="FN139" s="329"/>
      <c r="FO139" s="329"/>
      <c r="FP139" s="329"/>
      <c r="FQ139" s="329"/>
      <c r="FR139" s="329"/>
      <c r="FS139" s="329"/>
      <c r="FT139" s="329"/>
      <c r="FU139" s="329"/>
      <c r="FV139" s="329"/>
      <c r="FW139" s="329"/>
      <c r="FX139" s="329"/>
      <c r="FY139" s="329"/>
      <c r="FZ139" s="329"/>
      <c r="GA139" s="329"/>
      <c r="GB139" s="329"/>
      <c r="GC139" s="329"/>
      <c r="GD139" s="329"/>
      <c r="GE139" s="329"/>
      <c r="GF139" s="329"/>
      <c r="GG139" s="329"/>
      <c r="GH139" s="329"/>
      <c r="GI139" s="329"/>
      <c r="GJ139" s="329"/>
      <c r="GK139" s="329"/>
      <c r="GL139" s="329"/>
      <c r="GM139" s="329"/>
      <c r="GN139" s="329"/>
      <c r="GO139" s="329"/>
      <c r="GP139" s="329"/>
      <c r="GQ139" s="329"/>
      <c r="GR139" s="329"/>
      <c r="GS139" s="329"/>
      <c r="GT139" s="329"/>
      <c r="GU139" s="329"/>
      <c r="GV139" s="329"/>
      <c r="GW139" s="329"/>
      <c r="GX139" s="329"/>
      <c r="GY139" s="329"/>
      <c r="GZ139" s="329"/>
      <c r="HA139" s="329"/>
      <c r="HB139" s="329"/>
      <c r="HC139" s="329"/>
      <c r="HD139" s="329"/>
      <c r="HE139" s="329"/>
      <c r="HF139" s="329"/>
      <c r="HG139" s="329"/>
      <c r="HH139" s="329"/>
      <c r="HI139" s="329"/>
      <c r="HJ139" s="329"/>
      <c r="HK139" s="329"/>
      <c r="HL139" s="329"/>
      <c r="HM139" s="329"/>
      <c r="HN139" s="329"/>
      <c r="HO139" s="329"/>
      <c r="HP139" s="329"/>
      <c r="HQ139" s="329"/>
      <c r="HR139" s="329"/>
      <c r="HS139" s="329"/>
      <c r="HT139" s="329"/>
      <c r="HU139" s="329"/>
      <c r="HV139" s="329"/>
      <c r="HW139" s="329"/>
      <c r="HX139" s="329"/>
      <c r="HY139" s="329"/>
      <c r="HZ139" s="329"/>
      <c r="IA139" s="329"/>
      <c r="IB139" s="329"/>
      <c r="IC139" s="329"/>
      <c r="ID139" s="329"/>
      <c r="IE139" s="329"/>
      <c r="IF139" s="329"/>
      <c r="IG139" s="329"/>
      <c r="IH139" s="329"/>
      <c r="II139" s="329"/>
      <c r="IJ139" s="329"/>
      <c r="IK139" s="329"/>
      <c r="IL139" s="329"/>
      <c r="IM139" s="329"/>
      <c r="IN139" s="329"/>
      <c r="IO139" s="329"/>
      <c r="IP139" s="329"/>
      <c r="IQ139" s="329"/>
      <c r="IR139" s="329"/>
      <c r="IS139" s="329"/>
      <c r="IT139" s="329"/>
      <c r="IU139" s="329"/>
      <c r="IV139" s="329"/>
      <c r="IW139" s="329"/>
      <c r="IX139" s="329"/>
      <c r="IY139" s="329"/>
      <c r="IZ139" s="329"/>
      <c r="JA139" s="329"/>
      <c r="JB139" s="329"/>
      <c r="JC139" s="329"/>
      <c r="JD139" s="329"/>
      <c r="JE139" s="329"/>
      <c r="JF139" s="329"/>
      <c r="JG139" s="329"/>
      <c r="JH139" s="329"/>
      <c r="JI139" s="329"/>
      <c r="JJ139" s="329"/>
      <c r="JK139" s="329"/>
      <c r="JL139" s="329"/>
      <c r="JM139" s="329"/>
      <c r="JN139" s="329"/>
      <c r="JO139" s="329"/>
      <c r="JP139" s="329"/>
      <c r="JQ139" s="329"/>
      <c r="JR139" s="329"/>
      <c r="JS139" s="329"/>
      <c r="JT139" s="329"/>
      <c r="JU139" s="329"/>
      <c r="JV139" s="329"/>
      <c r="JW139" s="329"/>
      <c r="JX139" s="329"/>
      <c r="JY139" s="329"/>
      <c r="JZ139" s="329"/>
      <c r="KA139" s="329"/>
      <c r="KB139" s="329"/>
      <c r="KC139" s="329"/>
      <c r="KD139" s="329"/>
      <c r="KE139" s="329"/>
      <c r="KF139" s="329"/>
      <c r="KG139" s="329"/>
      <c r="KH139" s="329"/>
      <c r="KI139" s="329"/>
      <c r="KJ139" s="329"/>
      <c r="KK139" s="329"/>
      <c r="KL139" s="329"/>
      <c r="KM139" s="329"/>
      <c r="KN139" s="329"/>
      <c r="KO139" s="329"/>
      <c r="KP139" s="329"/>
      <c r="KQ139" s="329"/>
      <c r="KR139" s="329"/>
      <c r="KS139" s="329"/>
      <c r="KT139" s="329"/>
      <c r="KU139" s="329"/>
      <c r="KV139" s="329"/>
      <c r="KW139" s="329"/>
      <c r="KX139" s="329"/>
      <c r="KY139" s="329"/>
      <c r="KZ139" s="329"/>
      <c r="LA139" s="329"/>
      <c r="LB139" s="329"/>
      <c r="LC139" s="329"/>
      <c r="LD139" s="329"/>
      <c r="LE139" s="329"/>
      <c r="LF139" s="329"/>
      <c r="LG139" s="329"/>
      <c r="LH139" s="329"/>
      <c r="LI139" s="329"/>
      <c r="LJ139" s="329"/>
      <c r="LK139" s="329"/>
      <c r="LL139" s="329"/>
      <c r="LM139" s="329"/>
      <c r="LN139" s="329"/>
      <c r="LO139" s="329"/>
      <c r="LP139" s="329"/>
      <c r="LQ139" s="329"/>
      <c r="LR139" s="329"/>
      <c r="LS139" s="329"/>
      <c r="LT139" s="329"/>
      <c r="LU139" s="329"/>
      <c r="LV139" s="329"/>
      <c r="LW139" s="329"/>
      <c r="LX139" s="329"/>
      <c r="LY139" s="329"/>
      <c r="LZ139" s="329"/>
      <c r="MA139" s="329"/>
      <c r="MB139" s="329"/>
      <c r="MC139" s="329"/>
      <c r="MD139" s="329"/>
      <c r="ME139" s="329"/>
      <c r="MF139" s="329"/>
      <c r="MG139" s="329"/>
      <c r="MH139" s="329"/>
      <c r="MI139" s="329"/>
      <c r="MJ139" s="329"/>
      <c r="MK139" s="329"/>
      <c r="ML139" s="329"/>
      <c r="MM139" s="329"/>
      <c r="MN139" s="329"/>
      <c r="MO139" s="329"/>
      <c r="MP139" s="329"/>
      <c r="MQ139" s="329"/>
      <c r="MR139" s="329"/>
      <c r="MS139" s="329"/>
      <c r="MT139" s="329"/>
      <c r="MU139" s="329"/>
      <c r="MV139" s="329"/>
      <c r="MW139" s="329"/>
      <c r="MX139" s="329"/>
      <c r="MY139" s="329"/>
      <c r="MZ139" s="329"/>
      <c r="NA139" s="329"/>
      <c r="NB139" s="329"/>
      <c r="NC139" s="329"/>
      <c r="ND139" s="329"/>
      <c r="NE139" s="329"/>
      <c r="NF139" s="329"/>
      <c r="NG139" s="329"/>
      <c r="NH139" s="329"/>
      <c r="NI139" s="329"/>
      <c r="NJ139" s="329"/>
      <c r="NK139" s="329"/>
      <c r="NL139" s="329"/>
      <c r="NM139" s="329"/>
      <c r="NN139" s="329"/>
      <c r="NO139" s="329"/>
      <c r="NP139" s="329"/>
      <c r="NQ139" s="329"/>
      <c r="NR139" s="329"/>
      <c r="NS139" s="329"/>
      <c r="NT139" s="329"/>
      <c r="NU139" s="329"/>
      <c r="NV139" s="329"/>
      <c r="NW139" s="329"/>
      <c r="NX139" s="329"/>
      <c r="NY139" s="329"/>
      <c r="NZ139" s="329"/>
      <c r="OA139" s="329"/>
      <c r="OB139" s="329"/>
      <c r="OC139" s="329"/>
      <c r="OD139" s="329"/>
      <c r="OE139" s="329"/>
      <c r="OF139" s="329"/>
      <c r="OG139" s="329"/>
      <c r="OH139" s="329"/>
      <c r="OI139" s="329"/>
      <c r="OJ139" s="329"/>
      <c r="OK139" s="329"/>
      <c r="OL139" s="329"/>
    </row>
    <row r="140" spans="1:402" s="328" customFormat="1" ht="17.25" hidden="1" customHeight="1">
      <c r="B140" s="303">
        <v>2017</v>
      </c>
      <c r="C140" s="473">
        <v>1562599.81</v>
      </c>
      <c r="D140" s="473">
        <v>294174</v>
      </c>
      <c r="E140" s="484" t="s">
        <v>213</v>
      </c>
      <c r="F140" s="473">
        <v>4667.7700000000004</v>
      </c>
      <c r="G140" s="473">
        <v>149.63</v>
      </c>
      <c r="H140" s="484" t="s">
        <v>213</v>
      </c>
      <c r="I140" s="474">
        <v>1861591.22</v>
      </c>
      <c r="J140" s="940"/>
      <c r="K140" s="940"/>
      <c r="BQ140" s="329"/>
      <c r="BR140" s="329"/>
      <c r="BS140" s="329"/>
      <c r="BT140" s="329"/>
      <c r="BU140" s="329"/>
      <c r="BV140" s="329"/>
      <c r="BW140" s="329"/>
      <c r="BX140" s="329"/>
      <c r="BY140" s="329"/>
      <c r="BZ140" s="329"/>
      <c r="CA140" s="329"/>
      <c r="CB140" s="329"/>
      <c r="CC140" s="329"/>
      <c r="CD140" s="329"/>
      <c r="CE140" s="329"/>
      <c r="CF140" s="329"/>
      <c r="CG140" s="329"/>
      <c r="CH140" s="329"/>
      <c r="CI140" s="329"/>
      <c r="CJ140" s="329"/>
      <c r="CK140" s="329"/>
      <c r="CL140" s="329"/>
      <c r="CM140" s="329"/>
      <c r="CN140" s="329"/>
      <c r="CO140" s="329"/>
      <c r="CP140" s="329"/>
      <c r="CQ140" s="329"/>
      <c r="CR140" s="329"/>
      <c r="CS140" s="329"/>
      <c r="CT140" s="329"/>
      <c r="CU140" s="329"/>
      <c r="CV140" s="329"/>
      <c r="CW140" s="329"/>
      <c r="CX140" s="329"/>
      <c r="CY140" s="329"/>
      <c r="CZ140" s="329"/>
      <c r="DA140" s="329"/>
      <c r="DB140" s="329"/>
      <c r="DC140" s="329"/>
      <c r="DD140" s="329"/>
      <c r="DE140" s="329"/>
      <c r="DF140" s="329"/>
      <c r="DG140" s="329"/>
      <c r="DH140" s="329"/>
      <c r="DI140" s="329"/>
      <c r="DJ140" s="329"/>
      <c r="DK140" s="329"/>
      <c r="DL140" s="329"/>
      <c r="DM140" s="329"/>
      <c r="DN140" s="329"/>
      <c r="DO140" s="329"/>
      <c r="DP140" s="329"/>
      <c r="DQ140" s="329"/>
      <c r="DR140" s="329"/>
      <c r="DS140" s="329"/>
      <c r="DT140" s="329"/>
      <c r="DU140" s="329"/>
      <c r="DV140" s="329"/>
      <c r="DW140" s="329"/>
      <c r="DX140" s="329"/>
      <c r="DY140" s="329"/>
      <c r="DZ140" s="329"/>
      <c r="EA140" s="329"/>
      <c r="EB140" s="329"/>
      <c r="EC140" s="329"/>
      <c r="ED140" s="329"/>
      <c r="EE140" s="329"/>
      <c r="EF140" s="329"/>
      <c r="EG140" s="329"/>
      <c r="EH140" s="329"/>
      <c r="EI140" s="329"/>
      <c r="EJ140" s="329"/>
      <c r="EK140" s="329"/>
      <c r="EL140" s="329"/>
      <c r="EM140" s="329"/>
      <c r="EN140" s="329"/>
      <c r="EO140" s="329"/>
      <c r="EP140" s="329"/>
      <c r="EQ140" s="329"/>
      <c r="ER140" s="329"/>
      <c r="ES140" s="329"/>
      <c r="ET140" s="329"/>
      <c r="EU140" s="329"/>
      <c r="EV140" s="329"/>
      <c r="EW140" s="329"/>
      <c r="EX140" s="329"/>
      <c r="EY140" s="329"/>
      <c r="EZ140" s="329"/>
      <c r="FA140" s="329"/>
      <c r="FB140" s="329"/>
      <c r="FC140" s="329"/>
      <c r="FD140" s="329"/>
      <c r="FE140" s="329"/>
      <c r="FF140" s="329"/>
      <c r="FG140" s="329"/>
      <c r="FH140" s="329"/>
      <c r="FI140" s="329"/>
      <c r="FJ140" s="329"/>
      <c r="FK140" s="329"/>
      <c r="FL140" s="329"/>
      <c r="FM140" s="329"/>
      <c r="FN140" s="329"/>
      <c r="FO140" s="329"/>
      <c r="FP140" s="329"/>
      <c r="FQ140" s="329"/>
      <c r="FR140" s="329"/>
      <c r="FS140" s="329"/>
      <c r="FT140" s="329"/>
      <c r="FU140" s="329"/>
      <c r="FV140" s="329"/>
      <c r="FW140" s="329"/>
      <c r="FX140" s="329"/>
      <c r="FY140" s="329"/>
      <c r="FZ140" s="329"/>
      <c r="GA140" s="329"/>
      <c r="GB140" s="329"/>
      <c r="GC140" s="329"/>
      <c r="GD140" s="329"/>
      <c r="GE140" s="329"/>
      <c r="GF140" s="329"/>
      <c r="GG140" s="329"/>
      <c r="GH140" s="329"/>
      <c r="GI140" s="329"/>
      <c r="GJ140" s="329"/>
      <c r="GK140" s="329"/>
      <c r="GL140" s="329"/>
      <c r="GM140" s="329"/>
      <c r="GN140" s="329"/>
      <c r="GO140" s="329"/>
      <c r="GP140" s="329"/>
      <c r="GQ140" s="329"/>
      <c r="GR140" s="329"/>
      <c r="GS140" s="329"/>
      <c r="GT140" s="329"/>
      <c r="GU140" s="329"/>
      <c r="GV140" s="329"/>
      <c r="GW140" s="329"/>
      <c r="GX140" s="329"/>
      <c r="GY140" s="329"/>
      <c r="GZ140" s="329"/>
      <c r="HA140" s="329"/>
      <c r="HB140" s="329"/>
      <c r="HC140" s="329"/>
      <c r="HD140" s="329"/>
      <c r="HE140" s="329"/>
      <c r="HF140" s="329"/>
      <c r="HG140" s="329"/>
      <c r="HH140" s="329"/>
      <c r="HI140" s="329"/>
      <c r="HJ140" s="329"/>
      <c r="HK140" s="329"/>
      <c r="HL140" s="329"/>
      <c r="HM140" s="329"/>
      <c r="HN140" s="329"/>
      <c r="HO140" s="329"/>
      <c r="HP140" s="329"/>
      <c r="HQ140" s="329"/>
      <c r="HR140" s="329"/>
      <c r="HS140" s="329"/>
      <c r="HT140" s="329"/>
      <c r="HU140" s="329"/>
      <c r="HV140" s="329"/>
      <c r="HW140" s="329"/>
      <c r="HX140" s="329"/>
      <c r="HY140" s="329"/>
      <c r="HZ140" s="329"/>
      <c r="IA140" s="329"/>
      <c r="IB140" s="329"/>
      <c r="IC140" s="329"/>
      <c r="ID140" s="329"/>
      <c r="IE140" s="329"/>
      <c r="IF140" s="329"/>
      <c r="IG140" s="329"/>
      <c r="IH140" s="329"/>
      <c r="II140" s="329"/>
      <c r="IJ140" s="329"/>
      <c r="IK140" s="329"/>
      <c r="IL140" s="329"/>
      <c r="IM140" s="329"/>
      <c r="IN140" s="329"/>
      <c r="IO140" s="329"/>
      <c r="IP140" s="329"/>
      <c r="IQ140" s="329"/>
      <c r="IR140" s="329"/>
      <c r="IS140" s="329"/>
      <c r="IT140" s="329"/>
      <c r="IU140" s="329"/>
      <c r="IV140" s="329"/>
      <c r="IW140" s="329"/>
      <c r="IX140" s="329"/>
      <c r="IY140" s="329"/>
      <c r="IZ140" s="329"/>
      <c r="JA140" s="329"/>
      <c r="JB140" s="329"/>
      <c r="JC140" s="329"/>
      <c r="JD140" s="329"/>
      <c r="JE140" s="329"/>
      <c r="JF140" s="329"/>
      <c r="JG140" s="329"/>
      <c r="JH140" s="329"/>
      <c r="JI140" s="329"/>
      <c r="JJ140" s="329"/>
      <c r="JK140" s="329"/>
      <c r="JL140" s="329"/>
      <c r="JM140" s="329"/>
      <c r="JN140" s="329"/>
      <c r="JO140" s="329"/>
      <c r="JP140" s="329"/>
      <c r="JQ140" s="329"/>
      <c r="JR140" s="329"/>
      <c r="JS140" s="329"/>
      <c r="JT140" s="329"/>
      <c r="JU140" s="329"/>
      <c r="JV140" s="329"/>
      <c r="JW140" s="329"/>
      <c r="JX140" s="329"/>
      <c r="JY140" s="329"/>
      <c r="JZ140" s="329"/>
      <c r="KA140" s="329"/>
      <c r="KB140" s="329"/>
      <c r="KC140" s="329"/>
      <c r="KD140" s="329"/>
      <c r="KE140" s="329"/>
      <c r="KF140" s="329"/>
      <c r="KG140" s="329"/>
      <c r="KH140" s="329"/>
      <c r="KI140" s="329"/>
      <c r="KJ140" s="329"/>
      <c r="KK140" s="329"/>
      <c r="KL140" s="329"/>
      <c r="KM140" s="329"/>
      <c r="KN140" s="329"/>
      <c r="KO140" s="329"/>
      <c r="KP140" s="329"/>
      <c r="KQ140" s="329"/>
      <c r="KR140" s="329"/>
      <c r="KS140" s="329"/>
      <c r="KT140" s="329"/>
      <c r="KU140" s="329"/>
      <c r="KV140" s="329"/>
      <c r="KW140" s="329"/>
      <c r="KX140" s="329"/>
      <c r="KY140" s="329"/>
      <c r="KZ140" s="329"/>
      <c r="LA140" s="329"/>
      <c r="LB140" s="329"/>
      <c r="LC140" s="329"/>
      <c r="LD140" s="329"/>
      <c r="LE140" s="329"/>
      <c r="LF140" s="329"/>
      <c r="LG140" s="329"/>
      <c r="LH140" s="329"/>
      <c r="LI140" s="329"/>
      <c r="LJ140" s="329"/>
      <c r="LK140" s="329"/>
      <c r="LL140" s="329"/>
      <c r="LM140" s="329"/>
      <c r="LN140" s="329"/>
      <c r="LO140" s="329"/>
      <c r="LP140" s="329"/>
      <c r="LQ140" s="329"/>
      <c r="LR140" s="329"/>
      <c r="LS140" s="329"/>
      <c r="LT140" s="329"/>
      <c r="LU140" s="329"/>
      <c r="LV140" s="329"/>
      <c r="LW140" s="329"/>
      <c r="LX140" s="329"/>
      <c r="LY140" s="329"/>
      <c r="LZ140" s="329"/>
      <c r="MA140" s="329"/>
      <c r="MB140" s="329"/>
      <c r="MC140" s="329"/>
      <c r="MD140" s="329"/>
      <c r="ME140" s="329"/>
      <c r="MF140" s="329"/>
      <c r="MG140" s="329"/>
      <c r="MH140" s="329"/>
      <c r="MI140" s="329"/>
      <c r="MJ140" s="329"/>
      <c r="MK140" s="329"/>
      <c r="ML140" s="329"/>
      <c r="MM140" s="329"/>
      <c r="MN140" s="329"/>
      <c r="MO140" s="329"/>
      <c r="MP140" s="329"/>
      <c r="MQ140" s="329"/>
      <c r="MR140" s="329"/>
      <c r="MS140" s="329"/>
      <c r="MT140" s="329"/>
      <c r="MU140" s="329"/>
      <c r="MV140" s="329"/>
      <c r="MW140" s="329"/>
      <c r="MX140" s="329"/>
      <c r="MY140" s="329"/>
      <c r="MZ140" s="329"/>
      <c r="NA140" s="329"/>
      <c r="NB140" s="329"/>
      <c r="NC140" s="329"/>
      <c r="ND140" s="329"/>
      <c r="NE140" s="329"/>
      <c r="NF140" s="329"/>
      <c r="NG140" s="329"/>
      <c r="NH140" s="329"/>
      <c r="NI140" s="329"/>
      <c r="NJ140" s="329"/>
      <c r="NK140" s="329"/>
      <c r="NL140" s="329"/>
      <c r="NM140" s="329"/>
      <c r="NN140" s="329"/>
      <c r="NO140" s="329"/>
      <c r="NP140" s="329"/>
      <c r="NQ140" s="329"/>
      <c r="NR140" s="329"/>
      <c r="NS140" s="329"/>
      <c r="NT140" s="329"/>
      <c r="NU140" s="329"/>
      <c r="NV140" s="329"/>
      <c r="NW140" s="329"/>
      <c r="NX140" s="329"/>
      <c r="NY140" s="329"/>
      <c r="NZ140" s="329"/>
      <c r="OA140" s="329"/>
      <c r="OB140" s="329"/>
      <c r="OC140" s="329"/>
      <c r="OD140" s="329"/>
      <c r="OE140" s="329"/>
      <c r="OF140" s="329"/>
      <c r="OG140" s="329"/>
      <c r="OH140" s="329"/>
      <c r="OI140" s="329"/>
      <c r="OJ140" s="329"/>
      <c r="OK140" s="329"/>
      <c r="OL140" s="329"/>
    </row>
    <row r="141" spans="1:402" s="328" customFormat="1" ht="17.25" customHeight="1">
      <c r="B141" s="303">
        <v>2017</v>
      </c>
      <c r="C141" s="473">
        <v>1572877.22</v>
      </c>
      <c r="D141" s="473">
        <v>297600.81</v>
      </c>
      <c r="E141" s="484" t="s">
        <v>213</v>
      </c>
      <c r="F141" s="473">
        <v>4788.8999999999996</v>
      </c>
      <c r="G141" s="473">
        <v>146.4</v>
      </c>
      <c r="H141" s="484" t="s">
        <v>213</v>
      </c>
      <c r="I141" s="474">
        <v>1875413.36</v>
      </c>
      <c r="J141" s="940"/>
      <c r="K141" s="940"/>
      <c r="BQ141" s="329"/>
      <c r="BR141" s="329"/>
      <c r="BS141" s="329"/>
      <c r="BT141" s="329"/>
      <c r="BU141" s="329"/>
      <c r="BV141" s="329"/>
      <c r="BW141" s="329"/>
      <c r="BX141" s="329"/>
      <c r="BY141" s="329"/>
      <c r="BZ141" s="329"/>
      <c r="CA141" s="329"/>
      <c r="CB141" s="329"/>
      <c r="CC141" s="329"/>
      <c r="CD141" s="329"/>
      <c r="CE141" s="329"/>
      <c r="CF141" s="329"/>
      <c r="CG141" s="329"/>
      <c r="CH141" s="329"/>
      <c r="CI141" s="329"/>
      <c r="CJ141" s="329"/>
      <c r="CK141" s="329"/>
      <c r="CL141" s="329"/>
      <c r="CM141" s="329"/>
      <c r="CN141" s="329"/>
      <c r="CO141" s="329"/>
      <c r="CP141" s="329"/>
      <c r="CQ141" s="329"/>
      <c r="CR141" s="329"/>
      <c r="CS141" s="329"/>
      <c r="CT141" s="329"/>
      <c r="CU141" s="329"/>
      <c r="CV141" s="329"/>
      <c r="CW141" s="329"/>
      <c r="CX141" s="329"/>
      <c r="CY141" s="329"/>
      <c r="CZ141" s="329"/>
      <c r="DA141" s="329"/>
      <c r="DB141" s="329"/>
      <c r="DC141" s="329"/>
      <c r="DD141" s="329"/>
      <c r="DE141" s="329"/>
      <c r="DF141" s="329"/>
      <c r="DG141" s="329"/>
      <c r="DH141" s="329"/>
      <c r="DI141" s="329"/>
      <c r="DJ141" s="329"/>
      <c r="DK141" s="329"/>
      <c r="DL141" s="329"/>
      <c r="DM141" s="329"/>
      <c r="DN141" s="329"/>
      <c r="DO141" s="329"/>
      <c r="DP141" s="329"/>
      <c r="DQ141" s="329"/>
      <c r="DR141" s="329"/>
      <c r="DS141" s="329"/>
      <c r="DT141" s="329"/>
      <c r="DU141" s="329"/>
      <c r="DV141" s="329"/>
      <c r="DW141" s="329"/>
      <c r="DX141" s="329"/>
      <c r="DY141" s="329"/>
      <c r="DZ141" s="329"/>
      <c r="EA141" s="329"/>
      <c r="EB141" s="329"/>
      <c r="EC141" s="329"/>
      <c r="ED141" s="329"/>
      <c r="EE141" s="329"/>
      <c r="EF141" s="329"/>
      <c r="EG141" s="329"/>
      <c r="EH141" s="329"/>
      <c r="EI141" s="329"/>
      <c r="EJ141" s="329"/>
      <c r="EK141" s="329"/>
      <c r="EL141" s="329"/>
      <c r="EM141" s="329"/>
      <c r="EN141" s="329"/>
      <c r="EO141" s="329"/>
      <c r="EP141" s="329"/>
      <c r="EQ141" s="329"/>
      <c r="ER141" s="329"/>
      <c r="ES141" s="329"/>
      <c r="ET141" s="329"/>
      <c r="EU141" s="329"/>
      <c r="EV141" s="329"/>
      <c r="EW141" s="329"/>
      <c r="EX141" s="329"/>
      <c r="EY141" s="329"/>
      <c r="EZ141" s="329"/>
      <c r="FA141" s="329"/>
      <c r="FB141" s="329"/>
      <c r="FC141" s="329"/>
      <c r="FD141" s="329"/>
      <c r="FE141" s="329"/>
      <c r="FF141" s="329"/>
      <c r="FG141" s="329"/>
      <c r="FH141" s="329"/>
      <c r="FI141" s="329"/>
      <c r="FJ141" s="329"/>
      <c r="FK141" s="329"/>
      <c r="FL141" s="329"/>
      <c r="FM141" s="329"/>
      <c r="FN141" s="329"/>
      <c r="FO141" s="329"/>
      <c r="FP141" s="329"/>
      <c r="FQ141" s="329"/>
      <c r="FR141" s="329"/>
      <c r="FS141" s="329"/>
      <c r="FT141" s="329"/>
      <c r="FU141" s="329"/>
      <c r="FV141" s="329"/>
      <c r="FW141" s="329"/>
      <c r="FX141" s="329"/>
      <c r="FY141" s="329"/>
      <c r="FZ141" s="329"/>
      <c r="GA141" s="329"/>
      <c r="GB141" s="329"/>
      <c r="GC141" s="329"/>
      <c r="GD141" s="329"/>
      <c r="GE141" s="329"/>
      <c r="GF141" s="329"/>
      <c r="GG141" s="329"/>
      <c r="GH141" s="329"/>
      <c r="GI141" s="329"/>
      <c r="GJ141" s="329"/>
      <c r="GK141" s="329"/>
      <c r="GL141" s="329"/>
      <c r="GM141" s="329"/>
      <c r="GN141" s="329"/>
      <c r="GO141" s="329"/>
      <c r="GP141" s="329"/>
      <c r="GQ141" s="329"/>
      <c r="GR141" s="329"/>
      <c r="GS141" s="329"/>
      <c r="GT141" s="329"/>
      <c r="GU141" s="329"/>
      <c r="GV141" s="329"/>
      <c r="GW141" s="329"/>
      <c r="GX141" s="329"/>
      <c r="GY141" s="329"/>
      <c r="GZ141" s="329"/>
      <c r="HA141" s="329"/>
      <c r="HB141" s="329"/>
      <c r="HC141" s="329"/>
      <c r="HD141" s="329"/>
      <c r="HE141" s="329"/>
      <c r="HF141" s="329"/>
      <c r="HG141" s="329"/>
      <c r="HH141" s="329"/>
      <c r="HI141" s="329"/>
      <c r="HJ141" s="329"/>
      <c r="HK141" s="329"/>
      <c r="HL141" s="329"/>
      <c r="HM141" s="329"/>
      <c r="HN141" s="329"/>
      <c r="HO141" s="329"/>
      <c r="HP141" s="329"/>
      <c r="HQ141" s="329"/>
      <c r="HR141" s="329"/>
      <c r="HS141" s="329"/>
      <c r="HT141" s="329"/>
      <c r="HU141" s="329"/>
      <c r="HV141" s="329"/>
      <c r="HW141" s="329"/>
      <c r="HX141" s="329"/>
      <c r="HY141" s="329"/>
      <c r="HZ141" s="329"/>
      <c r="IA141" s="329"/>
      <c r="IB141" s="329"/>
      <c r="IC141" s="329"/>
      <c r="ID141" s="329"/>
      <c r="IE141" s="329"/>
      <c r="IF141" s="329"/>
      <c r="IG141" s="329"/>
      <c r="IH141" s="329"/>
      <c r="II141" s="329"/>
      <c r="IJ141" s="329"/>
      <c r="IK141" s="329"/>
      <c r="IL141" s="329"/>
      <c r="IM141" s="329"/>
      <c r="IN141" s="329"/>
      <c r="IO141" s="329"/>
      <c r="IP141" s="329"/>
      <c r="IQ141" s="329"/>
      <c r="IR141" s="329"/>
      <c r="IS141" s="329"/>
      <c r="IT141" s="329"/>
      <c r="IU141" s="329"/>
      <c r="IV141" s="329"/>
      <c r="IW141" s="329"/>
      <c r="IX141" s="329"/>
      <c r="IY141" s="329"/>
      <c r="IZ141" s="329"/>
      <c r="JA141" s="329"/>
      <c r="JB141" s="329"/>
      <c r="JC141" s="329"/>
      <c r="JD141" s="329"/>
      <c r="JE141" s="329"/>
      <c r="JF141" s="329"/>
      <c r="JG141" s="329"/>
      <c r="JH141" s="329"/>
      <c r="JI141" s="329"/>
      <c r="JJ141" s="329"/>
      <c r="JK141" s="329"/>
      <c r="JL141" s="329"/>
      <c r="JM141" s="329"/>
      <c r="JN141" s="329"/>
      <c r="JO141" s="329"/>
      <c r="JP141" s="329"/>
      <c r="JQ141" s="329"/>
      <c r="JR141" s="329"/>
      <c r="JS141" s="329"/>
      <c r="JT141" s="329"/>
      <c r="JU141" s="329"/>
      <c r="JV141" s="329"/>
      <c r="JW141" s="329"/>
      <c r="JX141" s="329"/>
      <c r="JY141" s="329"/>
      <c r="JZ141" s="329"/>
      <c r="KA141" s="329"/>
      <c r="KB141" s="329"/>
      <c r="KC141" s="329"/>
      <c r="KD141" s="329"/>
      <c r="KE141" s="329"/>
      <c r="KF141" s="329"/>
      <c r="KG141" s="329"/>
      <c r="KH141" s="329"/>
      <c r="KI141" s="329"/>
      <c r="KJ141" s="329"/>
      <c r="KK141" s="329"/>
      <c r="KL141" s="329"/>
      <c r="KM141" s="329"/>
      <c r="KN141" s="329"/>
      <c r="KO141" s="329"/>
      <c r="KP141" s="329"/>
      <c r="KQ141" s="329"/>
      <c r="KR141" s="329"/>
      <c r="KS141" s="329"/>
      <c r="KT141" s="329"/>
      <c r="KU141" s="329"/>
      <c r="KV141" s="329"/>
      <c r="KW141" s="329"/>
      <c r="KX141" s="329"/>
      <c r="KY141" s="329"/>
      <c r="KZ141" s="329"/>
      <c r="LA141" s="329"/>
      <c r="LB141" s="329"/>
      <c r="LC141" s="329"/>
      <c r="LD141" s="329"/>
      <c r="LE141" s="329"/>
      <c r="LF141" s="329"/>
      <c r="LG141" s="329"/>
      <c r="LH141" s="329"/>
      <c r="LI141" s="329"/>
      <c r="LJ141" s="329"/>
      <c r="LK141" s="329"/>
      <c r="LL141" s="329"/>
      <c r="LM141" s="329"/>
      <c r="LN141" s="329"/>
      <c r="LO141" s="329"/>
      <c r="LP141" s="329"/>
      <c r="LQ141" s="329"/>
      <c r="LR141" s="329"/>
      <c r="LS141" s="329"/>
      <c r="LT141" s="329"/>
      <c r="LU141" s="329"/>
      <c r="LV141" s="329"/>
      <c r="LW141" s="329"/>
      <c r="LX141" s="329"/>
      <c r="LY141" s="329"/>
      <c r="LZ141" s="329"/>
      <c r="MA141" s="329"/>
      <c r="MB141" s="329"/>
      <c r="MC141" s="329"/>
      <c r="MD141" s="329"/>
      <c r="ME141" s="329"/>
      <c r="MF141" s="329"/>
      <c r="MG141" s="329"/>
      <c r="MH141" s="329"/>
      <c r="MI141" s="329"/>
      <c r="MJ141" s="329"/>
      <c r="MK141" s="329"/>
      <c r="ML141" s="329"/>
      <c r="MM141" s="329"/>
      <c r="MN141" s="329"/>
      <c r="MO141" s="329"/>
      <c r="MP141" s="329"/>
      <c r="MQ141" s="329"/>
      <c r="MR141" s="329"/>
      <c r="MS141" s="329"/>
      <c r="MT141" s="329"/>
      <c r="MU141" s="329"/>
      <c r="MV141" s="329"/>
      <c r="MW141" s="329"/>
      <c r="MX141" s="329"/>
      <c r="MY141" s="329"/>
      <c r="MZ141" s="329"/>
      <c r="NA141" s="329"/>
      <c r="NB141" s="329"/>
      <c r="NC141" s="329"/>
      <c r="ND141" s="329"/>
      <c r="NE141" s="329"/>
      <c r="NF141" s="329"/>
      <c r="NG141" s="329"/>
      <c r="NH141" s="329"/>
      <c r="NI141" s="329"/>
      <c r="NJ141" s="329"/>
      <c r="NK141" s="329"/>
      <c r="NL141" s="329"/>
      <c r="NM141" s="329"/>
      <c r="NN141" s="329"/>
      <c r="NO141" s="329"/>
      <c r="NP141" s="329"/>
      <c r="NQ141" s="329"/>
      <c r="NR141" s="329"/>
      <c r="NS141" s="329"/>
      <c r="NT141" s="329"/>
      <c r="NU141" s="329"/>
      <c r="NV141" s="329"/>
      <c r="NW141" s="329"/>
      <c r="NX141" s="329"/>
      <c r="NY141" s="329"/>
      <c r="NZ141" s="329"/>
      <c r="OA141" s="329"/>
      <c r="OB141" s="329"/>
      <c r="OC141" s="329"/>
      <c r="OD141" s="329"/>
      <c r="OE141" s="329"/>
      <c r="OF141" s="329"/>
      <c r="OG141" s="329"/>
      <c r="OH141" s="329"/>
      <c r="OI141" s="329"/>
      <c r="OJ141" s="329"/>
      <c r="OK141" s="329"/>
      <c r="OL141" s="329"/>
    </row>
    <row r="142" spans="1:402" s="328" customFormat="1" ht="17.25" hidden="1" customHeight="1">
      <c r="B142" s="303">
        <v>2017</v>
      </c>
      <c r="C142" s="473">
        <v>1567066.85</v>
      </c>
      <c r="D142" s="473">
        <v>298184.46999999997</v>
      </c>
      <c r="E142" s="484" t="s">
        <v>213</v>
      </c>
      <c r="F142" s="473">
        <v>4995.42</v>
      </c>
      <c r="G142" s="473">
        <v>150.19</v>
      </c>
      <c r="H142" s="484" t="s">
        <v>213</v>
      </c>
      <c r="I142" s="474">
        <v>1870396.95</v>
      </c>
      <c r="J142" s="940"/>
      <c r="K142" s="940"/>
      <c r="BQ142" s="329"/>
      <c r="BR142" s="329"/>
      <c r="BS142" s="329"/>
      <c r="BT142" s="329"/>
      <c r="BU142" s="329"/>
      <c r="BV142" s="329"/>
      <c r="BW142" s="329"/>
      <c r="BX142" s="329"/>
      <c r="BY142" s="329"/>
      <c r="BZ142" s="329"/>
      <c r="CA142" s="329"/>
      <c r="CB142" s="329"/>
      <c r="CC142" s="329"/>
      <c r="CD142" s="329"/>
      <c r="CE142" s="329"/>
      <c r="CF142" s="329"/>
      <c r="CG142" s="329"/>
      <c r="CH142" s="329"/>
      <c r="CI142" s="329"/>
      <c r="CJ142" s="329"/>
      <c r="CK142" s="329"/>
      <c r="CL142" s="329"/>
      <c r="CM142" s="329"/>
      <c r="CN142" s="329"/>
      <c r="CO142" s="329"/>
      <c r="CP142" s="329"/>
      <c r="CQ142" s="329"/>
      <c r="CR142" s="329"/>
      <c r="CS142" s="329"/>
      <c r="CT142" s="329"/>
      <c r="CU142" s="329"/>
      <c r="CV142" s="329"/>
      <c r="CW142" s="329"/>
      <c r="CX142" s="329"/>
      <c r="CY142" s="329"/>
      <c r="CZ142" s="329"/>
      <c r="DA142" s="329"/>
      <c r="DB142" s="329"/>
      <c r="DC142" s="329"/>
      <c r="DD142" s="329"/>
      <c r="DE142" s="329"/>
      <c r="DF142" s="329"/>
      <c r="DG142" s="329"/>
      <c r="DH142" s="329"/>
      <c r="DI142" s="329"/>
      <c r="DJ142" s="329"/>
      <c r="DK142" s="329"/>
      <c r="DL142" s="329"/>
      <c r="DM142" s="329"/>
      <c r="DN142" s="329"/>
      <c r="DO142" s="329"/>
      <c r="DP142" s="329"/>
      <c r="DQ142" s="329"/>
      <c r="DR142" s="329"/>
      <c r="DS142" s="329"/>
      <c r="DT142" s="329"/>
      <c r="DU142" s="329"/>
      <c r="DV142" s="329"/>
      <c r="DW142" s="329"/>
      <c r="DX142" s="329"/>
      <c r="DY142" s="329"/>
      <c r="DZ142" s="329"/>
      <c r="EA142" s="329"/>
      <c r="EB142" s="329"/>
      <c r="EC142" s="329"/>
      <c r="ED142" s="329"/>
      <c r="EE142" s="329"/>
      <c r="EF142" s="329"/>
      <c r="EG142" s="329"/>
      <c r="EH142" s="329"/>
      <c r="EI142" s="329"/>
      <c r="EJ142" s="329"/>
      <c r="EK142" s="329"/>
      <c r="EL142" s="329"/>
      <c r="EM142" s="329"/>
      <c r="EN142" s="329"/>
      <c r="EO142" s="329"/>
      <c r="EP142" s="329"/>
      <c r="EQ142" s="329"/>
      <c r="ER142" s="329"/>
      <c r="ES142" s="329"/>
      <c r="ET142" s="329"/>
      <c r="EU142" s="329"/>
      <c r="EV142" s="329"/>
      <c r="EW142" s="329"/>
      <c r="EX142" s="329"/>
      <c r="EY142" s="329"/>
      <c r="EZ142" s="329"/>
      <c r="FA142" s="329"/>
      <c r="FB142" s="329"/>
      <c r="FC142" s="329"/>
      <c r="FD142" s="329"/>
      <c r="FE142" s="329"/>
      <c r="FF142" s="329"/>
      <c r="FG142" s="329"/>
      <c r="FH142" s="329"/>
      <c r="FI142" s="329"/>
      <c r="FJ142" s="329"/>
      <c r="FK142" s="329"/>
      <c r="FL142" s="329"/>
      <c r="FM142" s="329"/>
      <c r="FN142" s="329"/>
      <c r="FO142" s="329"/>
      <c r="FP142" s="329"/>
      <c r="FQ142" s="329"/>
      <c r="FR142" s="329"/>
      <c r="FS142" s="329"/>
      <c r="FT142" s="329"/>
      <c r="FU142" s="329"/>
      <c r="FV142" s="329"/>
      <c r="FW142" s="329"/>
      <c r="FX142" s="329"/>
      <c r="FY142" s="329"/>
      <c r="FZ142" s="329"/>
      <c r="GA142" s="329"/>
      <c r="GB142" s="329"/>
      <c r="GC142" s="329"/>
      <c r="GD142" s="329"/>
      <c r="GE142" s="329"/>
      <c r="GF142" s="329"/>
      <c r="GG142" s="329"/>
      <c r="GH142" s="329"/>
      <c r="GI142" s="329"/>
      <c r="GJ142" s="329"/>
      <c r="GK142" s="329"/>
      <c r="GL142" s="329"/>
      <c r="GM142" s="329"/>
      <c r="GN142" s="329"/>
      <c r="GO142" s="329"/>
      <c r="GP142" s="329"/>
      <c r="GQ142" s="329"/>
      <c r="GR142" s="329"/>
      <c r="GS142" s="329"/>
      <c r="GT142" s="329"/>
      <c r="GU142" s="329"/>
      <c r="GV142" s="329"/>
      <c r="GW142" s="329"/>
      <c r="GX142" s="329"/>
      <c r="GY142" s="329"/>
      <c r="GZ142" s="329"/>
      <c r="HA142" s="329"/>
      <c r="HB142" s="329"/>
      <c r="HC142" s="329"/>
      <c r="HD142" s="329"/>
      <c r="HE142" s="329"/>
      <c r="HF142" s="329"/>
      <c r="HG142" s="329"/>
      <c r="HH142" s="329"/>
      <c r="HI142" s="329"/>
      <c r="HJ142" s="329"/>
      <c r="HK142" s="329"/>
      <c r="HL142" s="329"/>
      <c r="HM142" s="329"/>
      <c r="HN142" s="329"/>
      <c r="HO142" s="329"/>
      <c r="HP142" s="329"/>
      <c r="HQ142" s="329"/>
      <c r="HR142" s="329"/>
      <c r="HS142" s="329"/>
      <c r="HT142" s="329"/>
      <c r="HU142" s="329"/>
      <c r="HV142" s="329"/>
      <c r="HW142" s="329"/>
      <c r="HX142" s="329"/>
      <c r="HY142" s="329"/>
      <c r="HZ142" s="329"/>
      <c r="IA142" s="329"/>
      <c r="IB142" s="329"/>
      <c r="IC142" s="329"/>
      <c r="ID142" s="329"/>
      <c r="IE142" s="329"/>
      <c r="IF142" s="329"/>
      <c r="IG142" s="329"/>
      <c r="IH142" s="329"/>
      <c r="II142" s="329"/>
      <c r="IJ142" s="329"/>
      <c r="IK142" s="329"/>
      <c r="IL142" s="329"/>
      <c r="IM142" s="329"/>
      <c r="IN142" s="329"/>
      <c r="IO142" s="329"/>
      <c r="IP142" s="329"/>
      <c r="IQ142" s="329"/>
      <c r="IR142" s="329"/>
      <c r="IS142" s="329"/>
      <c r="IT142" s="329"/>
      <c r="IU142" s="329"/>
      <c r="IV142" s="329"/>
      <c r="IW142" s="329"/>
      <c r="IX142" s="329"/>
      <c r="IY142" s="329"/>
      <c r="IZ142" s="329"/>
      <c r="JA142" s="329"/>
      <c r="JB142" s="329"/>
      <c r="JC142" s="329"/>
      <c r="JD142" s="329"/>
      <c r="JE142" s="329"/>
      <c r="JF142" s="329"/>
      <c r="JG142" s="329"/>
      <c r="JH142" s="329"/>
      <c r="JI142" s="329"/>
      <c r="JJ142" s="329"/>
      <c r="JK142" s="329"/>
      <c r="JL142" s="329"/>
      <c r="JM142" s="329"/>
      <c r="JN142" s="329"/>
      <c r="JO142" s="329"/>
      <c r="JP142" s="329"/>
      <c r="JQ142" s="329"/>
      <c r="JR142" s="329"/>
      <c r="JS142" s="329"/>
      <c r="JT142" s="329"/>
      <c r="JU142" s="329"/>
      <c r="JV142" s="329"/>
      <c r="JW142" s="329"/>
      <c r="JX142" s="329"/>
      <c r="JY142" s="329"/>
      <c r="JZ142" s="329"/>
      <c r="KA142" s="329"/>
      <c r="KB142" s="329"/>
      <c r="KC142" s="329"/>
      <c r="KD142" s="329"/>
      <c r="KE142" s="329"/>
      <c r="KF142" s="329"/>
      <c r="KG142" s="329"/>
      <c r="KH142" s="329"/>
      <c r="KI142" s="329"/>
      <c r="KJ142" s="329"/>
      <c r="KK142" s="329"/>
      <c r="KL142" s="329"/>
      <c r="KM142" s="329"/>
      <c r="KN142" s="329"/>
      <c r="KO142" s="329"/>
      <c r="KP142" s="329"/>
      <c r="KQ142" s="329"/>
      <c r="KR142" s="329"/>
      <c r="KS142" s="329"/>
      <c r="KT142" s="329"/>
      <c r="KU142" s="329"/>
      <c r="KV142" s="329"/>
      <c r="KW142" s="329"/>
      <c r="KX142" s="329"/>
      <c r="KY142" s="329"/>
      <c r="KZ142" s="329"/>
      <c r="LA142" s="329"/>
      <c r="LB142" s="329"/>
      <c r="LC142" s="329"/>
      <c r="LD142" s="329"/>
      <c r="LE142" s="329"/>
      <c r="LF142" s="329"/>
      <c r="LG142" s="329"/>
      <c r="LH142" s="329"/>
      <c r="LI142" s="329"/>
      <c r="LJ142" s="329"/>
      <c r="LK142" s="329"/>
      <c r="LL142" s="329"/>
      <c r="LM142" s="329"/>
      <c r="LN142" s="329"/>
      <c r="LO142" s="329"/>
      <c r="LP142" s="329"/>
      <c r="LQ142" s="329"/>
      <c r="LR142" s="329"/>
      <c r="LS142" s="329"/>
      <c r="LT142" s="329"/>
      <c r="LU142" s="329"/>
      <c r="LV142" s="329"/>
      <c r="LW142" s="329"/>
      <c r="LX142" s="329"/>
      <c r="LY142" s="329"/>
      <c r="LZ142" s="329"/>
      <c r="MA142" s="329"/>
      <c r="MB142" s="329"/>
      <c r="MC142" s="329"/>
      <c r="MD142" s="329"/>
      <c r="ME142" s="329"/>
      <c r="MF142" s="329"/>
      <c r="MG142" s="329"/>
      <c r="MH142" s="329"/>
      <c r="MI142" s="329"/>
      <c r="MJ142" s="329"/>
      <c r="MK142" s="329"/>
      <c r="ML142" s="329"/>
      <c r="MM142" s="329"/>
      <c r="MN142" s="329"/>
      <c r="MO142" s="329"/>
      <c r="MP142" s="329"/>
      <c r="MQ142" s="329"/>
      <c r="MR142" s="329"/>
      <c r="MS142" s="329"/>
      <c r="MT142" s="329"/>
      <c r="MU142" s="329"/>
      <c r="MV142" s="329"/>
      <c r="MW142" s="329"/>
      <c r="MX142" s="329"/>
      <c r="MY142" s="329"/>
      <c r="MZ142" s="329"/>
      <c r="NA142" s="329"/>
      <c r="NB142" s="329"/>
      <c r="NC142" s="329"/>
      <c r="ND142" s="329"/>
      <c r="NE142" s="329"/>
      <c r="NF142" s="329"/>
      <c r="NG142" s="329"/>
      <c r="NH142" s="329"/>
      <c r="NI142" s="329"/>
      <c r="NJ142" s="329"/>
      <c r="NK142" s="329"/>
      <c r="NL142" s="329"/>
      <c r="NM142" s="329"/>
      <c r="NN142" s="329"/>
      <c r="NO142" s="329"/>
      <c r="NP142" s="329"/>
      <c r="NQ142" s="329"/>
      <c r="NR142" s="329"/>
      <c r="NS142" s="329"/>
      <c r="NT142" s="329"/>
      <c r="NU142" s="329"/>
      <c r="NV142" s="329"/>
      <c r="NW142" s="329"/>
      <c r="NX142" s="329"/>
      <c r="NY142" s="329"/>
      <c r="NZ142" s="329"/>
      <c r="OA142" s="329"/>
      <c r="OB142" s="329"/>
      <c r="OC142" s="329"/>
      <c r="OD142" s="329"/>
      <c r="OE142" s="329"/>
      <c r="OF142" s="329"/>
      <c r="OG142" s="329"/>
      <c r="OH142" s="329"/>
      <c r="OI142" s="329"/>
      <c r="OJ142" s="329"/>
      <c r="OK142" s="329"/>
      <c r="OL142" s="329"/>
    </row>
    <row r="143" spans="1:402" s="328" customFormat="1" ht="17.25" hidden="1" customHeight="1">
      <c r="A143" s="322"/>
      <c r="B143" s="303">
        <v>2017</v>
      </c>
      <c r="C143" s="473">
        <v>1545358.6199999999</v>
      </c>
      <c r="D143" s="473">
        <v>297751.77</v>
      </c>
      <c r="E143" s="484" t="s">
        <v>213</v>
      </c>
      <c r="F143" s="473">
        <v>5070.95</v>
      </c>
      <c r="G143" s="473">
        <v>147.18</v>
      </c>
      <c r="H143" s="484" t="s">
        <v>213</v>
      </c>
      <c r="I143" s="474">
        <v>1848328.54</v>
      </c>
      <c r="J143" s="940"/>
      <c r="K143" s="940"/>
      <c r="BQ143" s="329"/>
      <c r="BR143" s="329"/>
      <c r="BS143" s="329"/>
      <c r="BT143" s="329"/>
      <c r="BU143" s="329"/>
      <c r="BV143" s="329"/>
      <c r="BW143" s="329"/>
      <c r="BX143" s="329"/>
      <c r="BY143" s="329"/>
      <c r="BZ143" s="329"/>
      <c r="CA143" s="329"/>
      <c r="CB143" s="329"/>
      <c r="CC143" s="329"/>
      <c r="CD143" s="329"/>
      <c r="CE143" s="329"/>
      <c r="CF143" s="329"/>
      <c r="CG143" s="329"/>
      <c r="CH143" s="329"/>
      <c r="CI143" s="329"/>
      <c r="CJ143" s="329"/>
      <c r="CK143" s="329"/>
      <c r="CL143" s="329"/>
      <c r="CM143" s="329"/>
      <c r="CN143" s="329"/>
      <c r="CO143" s="329"/>
      <c r="CP143" s="329"/>
      <c r="CQ143" s="329"/>
      <c r="CR143" s="329"/>
      <c r="CS143" s="329"/>
      <c r="CT143" s="329"/>
      <c r="CU143" s="329"/>
      <c r="CV143" s="329"/>
      <c r="CW143" s="329"/>
      <c r="CX143" s="329"/>
      <c r="CY143" s="329"/>
      <c r="CZ143" s="329"/>
      <c r="DA143" s="329"/>
      <c r="DB143" s="329"/>
      <c r="DC143" s="329"/>
      <c r="DD143" s="329"/>
      <c r="DE143" s="329"/>
      <c r="DF143" s="329"/>
      <c r="DG143" s="329"/>
      <c r="DH143" s="329"/>
      <c r="DI143" s="329"/>
      <c r="DJ143" s="329"/>
      <c r="DK143" s="329"/>
      <c r="DL143" s="329"/>
      <c r="DM143" s="329"/>
      <c r="DN143" s="329"/>
      <c r="DO143" s="329"/>
      <c r="DP143" s="329"/>
      <c r="DQ143" s="329"/>
      <c r="DR143" s="329"/>
      <c r="DS143" s="329"/>
      <c r="DT143" s="329"/>
      <c r="DU143" s="329"/>
      <c r="DV143" s="329"/>
      <c r="DW143" s="329"/>
      <c r="DX143" s="329"/>
      <c r="DY143" s="329"/>
      <c r="DZ143" s="329"/>
      <c r="EA143" s="329"/>
      <c r="EB143" s="329"/>
      <c r="EC143" s="329"/>
      <c r="ED143" s="329"/>
      <c r="EE143" s="329"/>
      <c r="EF143" s="329"/>
      <c r="EG143" s="329"/>
      <c r="EH143" s="329"/>
      <c r="EI143" s="329"/>
      <c r="EJ143" s="329"/>
      <c r="EK143" s="329"/>
      <c r="EL143" s="329"/>
      <c r="EM143" s="329"/>
      <c r="EN143" s="329"/>
      <c r="EO143" s="329"/>
      <c r="EP143" s="329"/>
      <c r="EQ143" s="329"/>
      <c r="ER143" s="329"/>
      <c r="ES143" s="329"/>
      <c r="ET143" s="329"/>
      <c r="EU143" s="329"/>
      <c r="EV143" s="329"/>
      <c r="EW143" s="329"/>
      <c r="EX143" s="329"/>
      <c r="EY143" s="329"/>
      <c r="EZ143" s="329"/>
      <c r="FA143" s="329"/>
      <c r="FB143" s="329"/>
      <c r="FC143" s="329"/>
      <c r="FD143" s="329"/>
      <c r="FE143" s="329"/>
      <c r="FF143" s="329"/>
      <c r="FG143" s="329"/>
      <c r="FH143" s="329"/>
      <c r="FI143" s="329"/>
      <c r="FJ143" s="329"/>
      <c r="FK143" s="329"/>
      <c r="FL143" s="329"/>
      <c r="FM143" s="329"/>
      <c r="FN143" s="329"/>
      <c r="FO143" s="329"/>
      <c r="FP143" s="329"/>
      <c r="FQ143" s="329"/>
      <c r="FR143" s="329"/>
      <c r="FS143" s="329"/>
      <c r="FT143" s="329"/>
      <c r="FU143" s="329"/>
      <c r="FV143" s="329"/>
      <c r="FW143" s="329"/>
      <c r="FX143" s="329"/>
      <c r="FY143" s="329"/>
      <c r="FZ143" s="329"/>
      <c r="GA143" s="329"/>
      <c r="GB143" s="329"/>
      <c r="GC143" s="329"/>
      <c r="GD143" s="329"/>
      <c r="GE143" s="329"/>
      <c r="GF143" s="329"/>
      <c r="GG143" s="329"/>
      <c r="GH143" s="329"/>
      <c r="GI143" s="329"/>
      <c r="GJ143" s="329"/>
      <c r="GK143" s="329"/>
      <c r="GL143" s="329"/>
      <c r="GM143" s="329"/>
      <c r="GN143" s="329"/>
      <c r="GO143" s="329"/>
      <c r="GP143" s="329"/>
      <c r="GQ143" s="329"/>
      <c r="GR143" s="329"/>
      <c r="GS143" s="329"/>
      <c r="GT143" s="329"/>
      <c r="GU143" s="329"/>
      <c r="GV143" s="329"/>
      <c r="GW143" s="329"/>
      <c r="GX143" s="329"/>
      <c r="GY143" s="329"/>
      <c r="GZ143" s="329"/>
      <c r="HA143" s="329"/>
      <c r="HB143" s="329"/>
      <c r="HC143" s="329"/>
      <c r="HD143" s="329"/>
      <c r="HE143" s="329"/>
      <c r="HF143" s="329"/>
      <c r="HG143" s="329"/>
      <c r="HH143" s="329"/>
      <c r="HI143" s="329"/>
      <c r="HJ143" s="329"/>
      <c r="HK143" s="329"/>
      <c r="HL143" s="329"/>
      <c r="HM143" s="329"/>
      <c r="HN143" s="329"/>
      <c r="HO143" s="329"/>
      <c r="HP143" s="329"/>
      <c r="HQ143" s="329"/>
      <c r="HR143" s="329"/>
      <c r="HS143" s="329"/>
      <c r="HT143" s="329"/>
      <c r="HU143" s="329"/>
      <c r="HV143" s="329"/>
      <c r="HW143" s="329"/>
      <c r="HX143" s="329"/>
      <c r="HY143" s="329"/>
      <c r="HZ143" s="329"/>
      <c r="IA143" s="329"/>
      <c r="IB143" s="329"/>
      <c r="IC143" s="329"/>
      <c r="ID143" s="329"/>
      <c r="IE143" s="329"/>
      <c r="IF143" s="329"/>
      <c r="IG143" s="329"/>
      <c r="IH143" s="329"/>
      <c r="II143" s="329"/>
      <c r="IJ143" s="329"/>
      <c r="IK143" s="329"/>
      <c r="IL143" s="329"/>
      <c r="IM143" s="329"/>
      <c r="IN143" s="329"/>
      <c r="IO143" s="329"/>
      <c r="IP143" s="329"/>
      <c r="IQ143" s="329"/>
      <c r="IR143" s="329"/>
      <c r="IS143" s="329"/>
      <c r="IT143" s="329"/>
      <c r="IU143" s="329"/>
      <c r="IV143" s="329"/>
      <c r="IW143" s="329"/>
      <c r="IX143" s="329"/>
      <c r="IY143" s="329"/>
      <c r="IZ143" s="329"/>
      <c r="JA143" s="329"/>
      <c r="JB143" s="329"/>
      <c r="JC143" s="329"/>
      <c r="JD143" s="329"/>
      <c r="JE143" s="329"/>
      <c r="JF143" s="329"/>
      <c r="JG143" s="329"/>
      <c r="JH143" s="329"/>
      <c r="JI143" s="329"/>
      <c r="JJ143" s="329"/>
      <c r="JK143" s="329"/>
      <c r="JL143" s="329"/>
      <c r="JM143" s="329"/>
      <c r="JN143" s="329"/>
      <c r="JO143" s="329"/>
      <c r="JP143" s="329"/>
      <c r="JQ143" s="329"/>
      <c r="JR143" s="329"/>
      <c r="JS143" s="329"/>
      <c r="JT143" s="329"/>
      <c r="JU143" s="329"/>
      <c r="JV143" s="329"/>
      <c r="JW143" s="329"/>
      <c r="JX143" s="329"/>
      <c r="JY143" s="329"/>
      <c r="JZ143" s="329"/>
      <c r="KA143" s="329"/>
      <c r="KB143" s="329"/>
      <c r="KC143" s="329"/>
      <c r="KD143" s="329"/>
      <c r="KE143" s="329"/>
      <c r="KF143" s="329"/>
      <c r="KG143" s="329"/>
      <c r="KH143" s="329"/>
      <c r="KI143" s="329"/>
      <c r="KJ143" s="329"/>
      <c r="KK143" s="329"/>
      <c r="KL143" s="329"/>
      <c r="KM143" s="329"/>
      <c r="KN143" s="329"/>
      <c r="KO143" s="329"/>
      <c r="KP143" s="329"/>
      <c r="KQ143" s="329"/>
      <c r="KR143" s="329"/>
      <c r="KS143" s="329"/>
      <c r="KT143" s="329"/>
      <c r="KU143" s="329"/>
      <c r="KV143" s="329"/>
      <c r="KW143" s="329"/>
      <c r="KX143" s="329"/>
      <c r="KY143" s="329"/>
      <c r="KZ143" s="329"/>
      <c r="LA143" s="329"/>
      <c r="LB143" s="329"/>
      <c r="LC143" s="329"/>
      <c r="LD143" s="329"/>
      <c r="LE143" s="329"/>
      <c r="LF143" s="329"/>
      <c r="LG143" s="329"/>
      <c r="LH143" s="329"/>
      <c r="LI143" s="329"/>
      <c r="LJ143" s="329"/>
      <c r="LK143" s="329"/>
      <c r="LL143" s="329"/>
      <c r="LM143" s="329"/>
      <c r="LN143" s="329"/>
      <c r="LO143" s="329"/>
      <c r="LP143" s="329"/>
      <c r="LQ143" s="329"/>
      <c r="LR143" s="329"/>
      <c r="LS143" s="329"/>
      <c r="LT143" s="329"/>
      <c r="LU143" s="329"/>
      <c r="LV143" s="329"/>
      <c r="LW143" s="329"/>
      <c r="LX143" s="329"/>
      <c r="LY143" s="329"/>
      <c r="LZ143" s="329"/>
      <c r="MA143" s="329"/>
      <c r="MB143" s="329"/>
      <c r="MC143" s="329"/>
      <c r="MD143" s="329"/>
      <c r="ME143" s="329"/>
      <c r="MF143" s="329"/>
      <c r="MG143" s="329"/>
      <c r="MH143" s="329"/>
      <c r="MI143" s="329"/>
      <c r="MJ143" s="329"/>
      <c r="MK143" s="329"/>
      <c r="ML143" s="329"/>
      <c r="MM143" s="329"/>
      <c r="MN143" s="329"/>
      <c r="MO143" s="329"/>
      <c r="MP143" s="329"/>
      <c r="MQ143" s="329"/>
      <c r="MR143" s="329"/>
      <c r="MS143" s="329"/>
      <c r="MT143" s="329"/>
      <c r="MU143" s="329"/>
      <c r="MV143" s="329"/>
      <c r="MW143" s="329"/>
      <c r="MX143" s="329"/>
      <c r="MY143" s="329"/>
      <c r="MZ143" s="329"/>
      <c r="NA143" s="329"/>
      <c r="NB143" s="329"/>
      <c r="NC143" s="329"/>
      <c r="ND143" s="329"/>
      <c r="NE143" s="329"/>
      <c r="NF143" s="329"/>
      <c r="NG143" s="329"/>
      <c r="NH143" s="329"/>
      <c r="NI143" s="329"/>
      <c r="NJ143" s="329"/>
      <c r="NK143" s="329"/>
      <c r="NL143" s="329"/>
      <c r="NM143" s="329"/>
      <c r="NN143" s="329"/>
      <c r="NO143" s="329"/>
      <c r="NP143" s="329"/>
      <c r="NQ143" s="329"/>
      <c r="NR143" s="329"/>
      <c r="NS143" s="329"/>
      <c r="NT143" s="329"/>
      <c r="NU143" s="329"/>
      <c r="NV143" s="329"/>
      <c r="NW143" s="329"/>
      <c r="NX143" s="329"/>
      <c r="NY143" s="329"/>
      <c r="NZ143" s="329"/>
      <c r="OA143" s="329"/>
      <c r="OB143" s="329"/>
      <c r="OC143" s="329"/>
      <c r="OD143" s="329"/>
      <c r="OE143" s="329"/>
      <c r="OF143" s="329"/>
      <c r="OG143" s="329"/>
      <c r="OH143" s="329"/>
      <c r="OI143" s="329"/>
      <c r="OJ143" s="329"/>
      <c r="OK143" s="329"/>
      <c r="OL143" s="329"/>
    </row>
    <row r="144" spans="1:402" s="328" customFormat="1" ht="17.25" hidden="1" customHeight="1">
      <c r="A144" s="322"/>
      <c r="B144" s="303">
        <v>2017</v>
      </c>
      <c r="C144" s="473">
        <v>1548399.7399999998</v>
      </c>
      <c r="D144" s="473">
        <v>299596.09000000003</v>
      </c>
      <c r="E144" s="484" t="s">
        <v>213</v>
      </c>
      <c r="F144" s="473">
        <v>4972</v>
      </c>
      <c r="G144" s="473">
        <v>139.85</v>
      </c>
      <c r="H144" s="484" t="s">
        <v>213</v>
      </c>
      <c r="I144" s="474">
        <v>1853107.71</v>
      </c>
      <c r="J144" s="940"/>
      <c r="K144" s="940"/>
      <c r="BQ144" s="329"/>
      <c r="BR144" s="329"/>
      <c r="BS144" s="329"/>
      <c r="BT144" s="329"/>
      <c r="BU144" s="329"/>
      <c r="BV144" s="329"/>
      <c r="BW144" s="329"/>
      <c r="BX144" s="329"/>
      <c r="BY144" s="329"/>
      <c r="BZ144" s="329"/>
      <c r="CA144" s="329"/>
      <c r="CB144" s="329"/>
      <c r="CC144" s="329"/>
      <c r="CD144" s="329"/>
      <c r="CE144" s="329"/>
      <c r="CF144" s="329"/>
      <c r="CG144" s="329"/>
      <c r="CH144" s="329"/>
      <c r="CI144" s="329"/>
      <c r="CJ144" s="329"/>
      <c r="CK144" s="329"/>
      <c r="CL144" s="329"/>
      <c r="CM144" s="329"/>
      <c r="CN144" s="329"/>
      <c r="CO144" s="329"/>
      <c r="CP144" s="329"/>
      <c r="CQ144" s="329"/>
      <c r="CR144" s="329"/>
      <c r="CS144" s="329"/>
      <c r="CT144" s="329"/>
      <c r="CU144" s="329"/>
      <c r="CV144" s="329"/>
      <c r="CW144" s="329"/>
      <c r="CX144" s="329"/>
      <c r="CY144" s="329"/>
      <c r="CZ144" s="329"/>
      <c r="DA144" s="329"/>
      <c r="DB144" s="329"/>
      <c r="DC144" s="329"/>
      <c r="DD144" s="329"/>
      <c r="DE144" s="329"/>
      <c r="DF144" s="329"/>
      <c r="DG144" s="329"/>
      <c r="DH144" s="329"/>
      <c r="DI144" s="329"/>
      <c r="DJ144" s="329"/>
      <c r="DK144" s="329"/>
      <c r="DL144" s="329"/>
      <c r="DM144" s="329"/>
      <c r="DN144" s="329"/>
      <c r="DO144" s="329"/>
      <c r="DP144" s="329"/>
      <c r="DQ144" s="329"/>
      <c r="DR144" s="329"/>
      <c r="DS144" s="329"/>
      <c r="DT144" s="329"/>
      <c r="DU144" s="329"/>
      <c r="DV144" s="329"/>
      <c r="DW144" s="329"/>
      <c r="DX144" s="329"/>
      <c r="DY144" s="329"/>
      <c r="DZ144" s="329"/>
      <c r="EA144" s="329"/>
      <c r="EB144" s="329"/>
      <c r="EC144" s="329"/>
      <c r="ED144" s="329"/>
      <c r="EE144" s="329"/>
      <c r="EF144" s="329"/>
      <c r="EG144" s="329"/>
      <c r="EH144" s="329"/>
      <c r="EI144" s="329"/>
      <c r="EJ144" s="329"/>
      <c r="EK144" s="329"/>
      <c r="EL144" s="329"/>
      <c r="EM144" s="329"/>
      <c r="EN144" s="329"/>
      <c r="EO144" s="329"/>
      <c r="EP144" s="329"/>
      <c r="EQ144" s="329"/>
      <c r="ER144" s="329"/>
      <c r="ES144" s="329"/>
      <c r="ET144" s="329"/>
      <c r="EU144" s="329"/>
      <c r="EV144" s="329"/>
      <c r="EW144" s="329"/>
      <c r="EX144" s="329"/>
      <c r="EY144" s="329"/>
      <c r="EZ144" s="329"/>
      <c r="FA144" s="329"/>
      <c r="FB144" s="329"/>
      <c r="FC144" s="329"/>
      <c r="FD144" s="329"/>
      <c r="FE144" s="329"/>
      <c r="FF144" s="329"/>
      <c r="FG144" s="329"/>
      <c r="FH144" s="329"/>
      <c r="FI144" s="329"/>
      <c r="FJ144" s="329"/>
      <c r="FK144" s="329"/>
      <c r="FL144" s="329"/>
      <c r="FM144" s="329"/>
      <c r="FN144" s="329"/>
      <c r="FO144" s="329"/>
      <c r="FP144" s="329"/>
      <c r="FQ144" s="329"/>
      <c r="FR144" s="329"/>
      <c r="FS144" s="329"/>
      <c r="FT144" s="329"/>
      <c r="FU144" s="329"/>
      <c r="FV144" s="329"/>
      <c r="FW144" s="329"/>
      <c r="FX144" s="329"/>
      <c r="FY144" s="329"/>
      <c r="FZ144" s="329"/>
      <c r="GA144" s="329"/>
      <c r="GB144" s="329"/>
      <c r="GC144" s="329"/>
      <c r="GD144" s="329"/>
      <c r="GE144" s="329"/>
      <c r="GF144" s="329"/>
      <c r="GG144" s="329"/>
      <c r="GH144" s="329"/>
      <c r="GI144" s="329"/>
      <c r="GJ144" s="329"/>
      <c r="GK144" s="329"/>
      <c r="GL144" s="329"/>
      <c r="GM144" s="329"/>
      <c r="GN144" s="329"/>
      <c r="GO144" s="329"/>
      <c r="GP144" s="329"/>
      <c r="GQ144" s="329"/>
      <c r="GR144" s="329"/>
      <c r="GS144" s="329"/>
      <c r="GT144" s="329"/>
      <c r="GU144" s="329"/>
      <c r="GV144" s="329"/>
      <c r="GW144" s="329"/>
      <c r="GX144" s="329"/>
      <c r="GY144" s="329"/>
      <c r="GZ144" s="329"/>
      <c r="HA144" s="329"/>
      <c r="HB144" s="329"/>
      <c r="HC144" s="329"/>
      <c r="HD144" s="329"/>
      <c r="HE144" s="329"/>
      <c r="HF144" s="329"/>
      <c r="HG144" s="329"/>
      <c r="HH144" s="329"/>
      <c r="HI144" s="329"/>
      <c r="HJ144" s="329"/>
      <c r="HK144" s="329"/>
      <c r="HL144" s="329"/>
      <c r="HM144" s="329"/>
      <c r="HN144" s="329"/>
      <c r="HO144" s="329"/>
      <c r="HP144" s="329"/>
      <c r="HQ144" s="329"/>
      <c r="HR144" s="329"/>
      <c r="HS144" s="329"/>
      <c r="HT144" s="329"/>
      <c r="HU144" s="329"/>
      <c r="HV144" s="329"/>
      <c r="HW144" s="329"/>
      <c r="HX144" s="329"/>
      <c r="HY144" s="329"/>
      <c r="HZ144" s="329"/>
      <c r="IA144" s="329"/>
      <c r="IB144" s="329"/>
      <c r="IC144" s="329"/>
      <c r="ID144" s="329"/>
      <c r="IE144" s="329"/>
      <c r="IF144" s="329"/>
      <c r="IG144" s="329"/>
      <c r="IH144" s="329"/>
      <c r="II144" s="329"/>
      <c r="IJ144" s="329"/>
      <c r="IK144" s="329"/>
      <c r="IL144" s="329"/>
      <c r="IM144" s="329"/>
      <c r="IN144" s="329"/>
      <c r="IO144" s="329"/>
      <c r="IP144" s="329"/>
      <c r="IQ144" s="329"/>
      <c r="IR144" s="329"/>
      <c r="IS144" s="329"/>
      <c r="IT144" s="329"/>
      <c r="IU144" s="329"/>
      <c r="IV144" s="329"/>
      <c r="IW144" s="329"/>
      <c r="IX144" s="329"/>
      <c r="IY144" s="329"/>
      <c r="IZ144" s="329"/>
      <c r="JA144" s="329"/>
      <c r="JB144" s="329"/>
      <c r="JC144" s="329"/>
      <c r="JD144" s="329"/>
      <c r="JE144" s="329"/>
      <c r="JF144" s="329"/>
      <c r="JG144" s="329"/>
      <c r="JH144" s="329"/>
      <c r="JI144" s="329"/>
      <c r="JJ144" s="329"/>
      <c r="JK144" s="329"/>
      <c r="JL144" s="329"/>
      <c r="JM144" s="329"/>
      <c r="JN144" s="329"/>
      <c r="JO144" s="329"/>
      <c r="JP144" s="329"/>
      <c r="JQ144" s="329"/>
      <c r="JR144" s="329"/>
      <c r="JS144" s="329"/>
      <c r="JT144" s="329"/>
      <c r="JU144" s="329"/>
      <c r="JV144" s="329"/>
      <c r="JW144" s="329"/>
      <c r="JX144" s="329"/>
      <c r="JY144" s="329"/>
      <c r="JZ144" s="329"/>
      <c r="KA144" s="329"/>
      <c r="KB144" s="329"/>
      <c r="KC144" s="329"/>
      <c r="KD144" s="329"/>
      <c r="KE144" s="329"/>
      <c r="KF144" s="329"/>
      <c r="KG144" s="329"/>
      <c r="KH144" s="329"/>
      <c r="KI144" s="329"/>
      <c r="KJ144" s="329"/>
      <c r="KK144" s="329"/>
      <c r="KL144" s="329"/>
      <c r="KM144" s="329"/>
      <c r="KN144" s="329"/>
      <c r="KO144" s="329"/>
      <c r="KP144" s="329"/>
      <c r="KQ144" s="329"/>
      <c r="KR144" s="329"/>
      <c r="KS144" s="329"/>
      <c r="KT144" s="329"/>
      <c r="KU144" s="329"/>
      <c r="KV144" s="329"/>
      <c r="KW144" s="329"/>
      <c r="KX144" s="329"/>
      <c r="KY144" s="329"/>
      <c r="KZ144" s="329"/>
      <c r="LA144" s="329"/>
      <c r="LB144" s="329"/>
      <c r="LC144" s="329"/>
      <c r="LD144" s="329"/>
      <c r="LE144" s="329"/>
      <c r="LF144" s="329"/>
      <c r="LG144" s="329"/>
      <c r="LH144" s="329"/>
      <c r="LI144" s="329"/>
      <c r="LJ144" s="329"/>
      <c r="LK144" s="329"/>
      <c r="LL144" s="329"/>
      <c r="LM144" s="329"/>
      <c r="LN144" s="329"/>
      <c r="LO144" s="329"/>
      <c r="LP144" s="329"/>
      <c r="LQ144" s="329"/>
      <c r="LR144" s="329"/>
      <c r="LS144" s="329"/>
      <c r="LT144" s="329"/>
      <c r="LU144" s="329"/>
      <c r="LV144" s="329"/>
      <c r="LW144" s="329"/>
      <c r="LX144" s="329"/>
      <c r="LY144" s="329"/>
      <c r="LZ144" s="329"/>
      <c r="MA144" s="329"/>
      <c r="MB144" s="329"/>
      <c r="MC144" s="329"/>
      <c r="MD144" s="329"/>
      <c r="ME144" s="329"/>
      <c r="MF144" s="329"/>
      <c r="MG144" s="329"/>
      <c r="MH144" s="329"/>
      <c r="MI144" s="329"/>
      <c r="MJ144" s="329"/>
      <c r="MK144" s="329"/>
      <c r="ML144" s="329"/>
      <c r="MM144" s="329"/>
      <c r="MN144" s="329"/>
      <c r="MO144" s="329"/>
      <c r="MP144" s="329"/>
      <c r="MQ144" s="329"/>
      <c r="MR144" s="329"/>
      <c r="MS144" s="329"/>
      <c r="MT144" s="329"/>
      <c r="MU144" s="329"/>
      <c r="MV144" s="329"/>
      <c r="MW144" s="329"/>
      <c r="MX144" s="329"/>
      <c r="MY144" s="329"/>
      <c r="MZ144" s="329"/>
      <c r="NA144" s="329"/>
      <c r="NB144" s="329"/>
      <c r="NC144" s="329"/>
      <c r="ND144" s="329"/>
      <c r="NE144" s="329"/>
      <c r="NF144" s="329"/>
      <c r="NG144" s="329"/>
      <c r="NH144" s="329"/>
      <c r="NI144" s="329"/>
      <c r="NJ144" s="329"/>
      <c r="NK144" s="329"/>
      <c r="NL144" s="329"/>
      <c r="NM144" s="329"/>
      <c r="NN144" s="329"/>
      <c r="NO144" s="329"/>
      <c r="NP144" s="329"/>
      <c r="NQ144" s="329"/>
      <c r="NR144" s="329"/>
      <c r="NS144" s="329"/>
      <c r="NT144" s="329"/>
      <c r="NU144" s="329"/>
      <c r="NV144" s="329"/>
      <c r="NW144" s="329"/>
      <c r="NX144" s="329"/>
      <c r="NY144" s="329"/>
      <c r="NZ144" s="329"/>
      <c r="OA144" s="329"/>
      <c r="OB144" s="329"/>
      <c r="OC144" s="329"/>
      <c r="OD144" s="329"/>
      <c r="OE144" s="329"/>
      <c r="OF144" s="329"/>
      <c r="OG144" s="329"/>
      <c r="OH144" s="329"/>
      <c r="OI144" s="329"/>
      <c r="OJ144" s="329"/>
      <c r="OK144" s="329"/>
      <c r="OL144" s="329"/>
    </row>
    <row r="145" spans="1:402" s="328" customFormat="1" ht="17.25" hidden="1" customHeight="1">
      <c r="A145" s="322"/>
      <c r="B145" s="303">
        <v>2017</v>
      </c>
      <c r="C145" s="473">
        <v>1544931.4600000002</v>
      </c>
      <c r="D145" s="473">
        <v>301218.14</v>
      </c>
      <c r="E145" s="484" t="s">
        <v>213</v>
      </c>
      <c r="F145" s="473">
        <v>4728.09</v>
      </c>
      <c r="G145" s="473">
        <v>136.22999999999999</v>
      </c>
      <c r="H145" s="484" t="s">
        <v>213</v>
      </c>
      <c r="I145" s="474">
        <v>1851013.95</v>
      </c>
      <c r="J145" s="940"/>
      <c r="K145" s="940"/>
      <c r="BQ145" s="329"/>
      <c r="BR145" s="329"/>
      <c r="BS145" s="329"/>
      <c r="BT145" s="329"/>
      <c r="BU145" s="329"/>
      <c r="BV145" s="329"/>
      <c r="BW145" s="329"/>
      <c r="BX145" s="329"/>
      <c r="BY145" s="329"/>
      <c r="BZ145" s="329"/>
      <c r="CA145" s="329"/>
      <c r="CB145" s="329"/>
      <c r="CC145" s="329"/>
      <c r="CD145" s="329"/>
      <c r="CE145" s="329"/>
      <c r="CF145" s="329"/>
      <c r="CG145" s="329"/>
      <c r="CH145" s="329"/>
      <c r="CI145" s="329"/>
      <c r="CJ145" s="329"/>
      <c r="CK145" s="329"/>
      <c r="CL145" s="329"/>
      <c r="CM145" s="329"/>
      <c r="CN145" s="329"/>
      <c r="CO145" s="329"/>
      <c r="CP145" s="329"/>
      <c r="CQ145" s="329"/>
      <c r="CR145" s="329"/>
      <c r="CS145" s="329"/>
      <c r="CT145" s="329"/>
      <c r="CU145" s="329"/>
      <c r="CV145" s="329"/>
      <c r="CW145" s="329"/>
      <c r="CX145" s="329"/>
      <c r="CY145" s="329"/>
      <c r="CZ145" s="329"/>
      <c r="DA145" s="329"/>
      <c r="DB145" s="329"/>
      <c r="DC145" s="329"/>
      <c r="DD145" s="329"/>
      <c r="DE145" s="329"/>
      <c r="DF145" s="329"/>
      <c r="DG145" s="329"/>
      <c r="DH145" s="329"/>
      <c r="DI145" s="329"/>
      <c r="DJ145" s="329"/>
      <c r="DK145" s="329"/>
      <c r="DL145" s="329"/>
      <c r="DM145" s="329"/>
      <c r="DN145" s="329"/>
      <c r="DO145" s="329"/>
      <c r="DP145" s="329"/>
      <c r="DQ145" s="329"/>
      <c r="DR145" s="329"/>
      <c r="DS145" s="329"/>
      <c r="DT145" s="329"/>
      <c r="DU145" s="329"/>
      <c r="DV145" s="329"/>
      <c r="DW145" s="329"/>
      <c r="DX145" s="329"/>
      <c r="DY145" s="329"/>
      <c r="DZ145" s="329"/>
      <c r="EA145" s="329"/>
      <c r="EB145" s="329"/>
      <c r="EC145" s="329"/>
      <c r="ED145" s="329"/>
      <c r="EE145" s="329"/>
      <c r="EF145" s="329"/>
      <c r="EG145" s="329"/>
      <c r="EH145" s="329"/>
      <c r="EI145" s="329"/>
      <c r="EJ145" s="329"/>
      <c r="EK145" s="329"/>
      <c r="EL145" s="329"/>
      <c r="EM145" s="329"/>
      <c r="EN145" s="329"/>
      <c r="EO145" s="329"/>
      <c r="EP145" s="329"/>
      <c r="EQ145" s="329"/>
      <c r="ER145" s="329"/>
      <c r="ES145" s="329"/>
      <c r="ET145" s="329"/>
      <c r="EU145" s="329"/>
      <c r="EV145" s="329"/>
      <c r="EW145" s="329"/>
      <c r="EX145" s="329"/>
      <c r="EY145" s="329"/>
      <c r="EZ145" s="329"/>
      <c r="FA145" s="329"/>
      <c r="FB145" s="329"/>
      <c r="FC145" s="329"/>
      <c r="FD145" s="329"/>
      <c r="FE145" s="329"/>
      <c r="FF145" s="329"/>
      <c r="FG145" s="329"/>
      <c r="FH145" s="329"/>
      <c r="FI145" s="329"/>
      <c r="FJ145" s="329"/>
      <c r="FK145" s="329"/>
      <c r="FL145" s="329"/>
      <c r="FM145" s="329"/>
      <c r="FN145" s="329"/>
      <c r="FO145" s="329"/>
      <c r="FP145" s="329"/>
      <c r="FQ145" s="329"/>
      <c r="FR145" s="329"/>
      <c r="FS145" s="329"/>
      <c r="FT145" s="329"/>
      <c r="FU145" s="329"/>
      <c r="FV145" s="329"/>
      <c r="FW145" s="329"/>
      <c r="FX145" s="329"/>
      <c r="FY145" s="329"/>
      <c r="FZ145" s="329"/>
      <c r="GA145" s="329"/>
      <c r="GB145" s="329"/>
      <c r="GC145" s="329"/>
      <c r="GD145" s="329"/>
      <c r="GE145" s="329"/>
      <c r="GF145" s="329"/>
      <c r="GG145" s="329"/>
      <c r="GH145" s="329"/>
      <c r="GI145" s="329"/>
      <c r="GJ145" s="329"/>
      <c r="GK145" s="329"/>
      <c r="GL145" s="329"/>
      <c r="GM145" s="329"/>
      <c r="GN145" s="329"/>
      <c r="GO145" s="329"/>
      <c r="GP145" s="329"/>
      <c r="GQ145" s="329"/>
      <c r="GR145" s="329"/>
      <c r="GS145" s="329"/>
      <c r="GT145" s="329"/>
      <c r="GU145" s="329"/>
      <c r="GV145" s="329"/>
      <c r="GW145" s="329"/>
      <c r="GX145" s="329"/>
      <c r="GY145" s="329"/>
      <c r="GZ145" s="329"/>
      <c r="HA145" s="329"/>
      <c r="HB145" s="329"/>
      <c r="HC145" s="329"/>
      <c r="HD145" s="329"/>
      <c r="HE145" s="329"/>
      <c r="HF145" s="329"/>
      <c r="HG145" s="329"/>
      <c r="HH145" s="329"/>
      <c r="HI145" s="329"/>
      <c r="HJ145" s="329"/>
      <c r="HK145" s="329"/>
      <c r="HL145" s="329"/>
      <c r="HM145" s="329"/>
      <c r="HN145" s="329"/>
      <c r="HO145" s="329"/>
      <c r="HP145" s="329"/>
      <c r="HQ145" s="329"/>
      <c r="HR145" s="329"/>
      <c r="HS145" s="329"/>
      <c r="HT145" s="329"/>
      <c r="HU145" s="329"/>
      <c r="HV145" s="329"/>
      <c r="HW145" s="329"/>
      <c r="HX145" s="329"/>
      <c r="HY145" s="329"/>
      <c r="HZ145" s="329"/>
      <c r="IA145" s="329"/>
      <c r="IB145" s="329"/>
      <c r="IC145" s="329"/>
      <c r="ID145" s="329"/>
      <c r="IE145" s="329"/>
      <c r="IF145" s="329"/>
      <c r="IG145" s="329"/>
      <c r="IH145" s="329"/>
      <c r="II145" s="329"/>
      <c r="IJ145" s="329"/>
      <c r="IK145" s="329"/>
      <c r="IL145" s="329"/>
      <c r="IM145" s="329"/>
      <c r="IN145" s="329"/>
      <c r="IO145" s="329"/>
      <c r="IP145" s="329"/>
      <c r="IQ145" s="329"/>
      <c r="IR145" s="329"/>
      <c r="IS145" s="329"/>
      <c r="IT145" s="329"/>
      <c r="IU145" s="329"/>
      <c r="IV145" s="329"/>
      <c r="IW145" s="329"/>
      <c r="IX145" s="329"/>
      <c r="IY145" s="329"/>
      <c r="IZ145" s="329"/>
      <c r="JA145" s="329"/>
      <c r="JB145" s="329"/>
      <c r="JC145" s="329"/>
      <c r="JD145" s="329"/>
      <c r="JE145" s="329"/>
      <c r="JF145" s="329"/>
      <c r="JG145" s="329"/>
      <c r="JH145" s="329"/>
      <c r="JI145" s="329"/>
      <c r="JJ145" s="329"/>
      <c r="JK145" s="329"/>
      <c r="JL145" s="329"/>
      <c r="JM145" s="329"/>
      <c r="JN145" s="329"/>
      <c r="JO145" s="329"/>
      <c r="JP145" s="329"/>
      <c r="JQ145" s="329"/>
      <c r="JR145" s="329"/>
      <c r="JS145" s="329"/>
      <c r="JT145" s="329"/>
      <c r="JU145" s="329"/>
      <c r="JV145" s="329"/>
      <c r="JW145" s="329"/>
      <c r="JX145" s="329"/>
      <c r="JY145" s="329"/>
      <c r="JZ145" s="329"/>
      <c r="KA145" s="329"/>
      <c r="KB145" s="329"/>
      <c r="KC145" s="329"/>
      <c r="KD145" s="329"/>
      <c r="KE145" s="329"/>
      <c r="KF145" s="329"/>
      <c r="KG145" s="329"/>
      <c r="KH145" s="329"/>
      <c r="KI145" s="329"/>
      <c r="KJ145" s="329"/>
      <c r="KK145" s="329"/>
      <c r="KL145" s="329"/>
      <c r="KM145" s="329"/>
      <c r="KN145" s="329"/>
      <c r="KO145" s="329"/>
      <c r="KP145" s="329"/>
      <c r="KQ145" s="329"/>
      <c r="KR145" s="329"/>
      <c r="KS145" s="329"/>
      <c r="KT145" s="329"/>
      <c r="KU145" s="329"/>
      <c r="KV145" s="329"/>
      <c r="KW145" s="329"/>
      <c r="KX145" s="329"/>
      <c r="KY145" s="329"/>
      <c r="KZ145" s="329"/>
      <c r="LA145" s="329"/>
      <c r="LB145" s="329"/>
      <c r="LC145" s="329"/>
      <c r="LD145" s="329"/>
      <c r="LE145" s="329"/>
      <c r="LF145" s="329"/>
      <c r="LG145" s="329"/>
      <c r="LH145" s="329"/>
      <c r="LI145" s="329"/>
      <c r="LJ145" s="329"/>
      <c r="LK145" s="329"/>
      <c r="LL145" s="329"/>
      <c r="LM145" s="329"/>
      <c r="LN145" s="329"/>
      <c r="LO145" s="329"/>
      <c r="LP145" s="329"/>
      <c r="LQ145" s="329"/>
      <c r="LR145" s="329"/>
      <c r="LS145" s="329"/>
      <c r="LT145" s="329"/>
      <c r="LU145" s="329"/>
      <c r="LV145" s="329"/>
      <c r="LW145" s="329"/>
      <c r="LX145" s="329"/>
      <c r="LY145" s="329"/>
      <c r="LZ145" s="329"/>
      <c r="MA145" s="329"/>
      <c r="MB145" s="329"/>
      <c r="MC145" s="329"/>
      <c r="MD145" s="329"/>
      <c r="ME145" s="329"/>
      <c r="MF145" s="329"/>
      <c r="MG145" s="329"/>
      <c r="MH145" s="329"/>
      <c r="MI145" s="329"/>
      <c r="MJ145" s="329"/>
      <c r="MK145" s="329"/>
      <c r="ML145" s="329"/>
      <c r="MM145" s="329"/>
      <c r="MN145" s="329"/>
      <c r="MO145" s="329"/>
      <c r="MP145" s="329"/>
      <c r="MQ145" s="329"/>
      <c r="MR145" s="329"/>
      <c r="MS145" s="329"/>
      <c r="MT145" s="329"/>
      <c r="MU145" s="329"/>
      <c r="MV145" s="329"/>
      <c r="MW145" s="329"/>
      <c r="MX145" s="329"/>
      <c r="MY145" s="329"/>
      <c r="MZ145" s="329"/>
      <c r="NA145" s="329"/>
      <c r="NB145" s="329"/>
      <c r="NC145" s="329"/>
      <c r="ND145" s="329"/>
      <c r="NE145" s="329"/>
      <c r="NF145" s="329"/>
      <c r="NG145" s="329"/>
      <c r="NH145" s="329"/>
      <c r="NI145" s="329"/>
      <c r="NJ145" s="329"/>
      <c r="NK145" s="329"/>
      <c r="NL145" s="329"/>
      <c r="NM145" s="329"/>
      <c r="NN145" s="329"/>
      <c r="NO145" s="329"/>
      <c r="NP145" s="329"/>
      <c r="NQ145" s="329"/>
      <c r="NR145" s="329"/>
      <c r="NS145" s="329"/>
      <c r="NT145" s="329"/>
      <c r="NU145" s="329"/>
      <c r="NV145" s="329"/>
      <c r="NW145" s="329"/>
      <c r="NX145" s="329"/>
      <c r="NY145" s="329"/>
      <c r="NZ145" s="329"/>
      <c r="OA145" s="329"/>
      <c r="OB145" s="329"/>
      <c r="OC145" s="329"/>
      <c r="OD145" s="329"/>
      <c r="OE145" s="329"/>
      <c r="OF145" s="329"/>
      <c r="OG145" s="329"/>
      <c r="OH145" s="329"/>
      <c r="OI145" s="329"/>
      <c r="OJ145" s="329"/>
      <c r="OK145" s="329"/>
      <c r="OL145" s="329"/>
    </row>
    <row r="146" spans="1:402" s="328" customFormat="1" ht="17.25" hidden="1" customHeight="1">
      <c r="A146" s="322"/>
      <c r="B146" s="303">
        <v>2017</v>
      </c>
      <c r="C146" s="473">
        <v>1531208.08</v>
      </c>
      <c r="D146" s="473">
        <v>300752.19</v>
      </c>
      <c r="E146" s="484" t="s">
        <v>213</v>
      </c>
      <c r="F146" s="473">
        <v>4402.28</v>
      </c>
      <c r="G146" s="473">
        <v>135.38</v>
      </c>
      <c r="H146" s="484" t="s">
        <v>213</v>
      </c>
      <c r="I146" s="474">
        <v>1836497.95</v>
      </c>
      <c r="J146" s="940"/>
      <c r="K146" s="940"/>
      <c r="BQ146" s="329"/>
      <c r="BR146" s="329"/>
      <c r="BS146" s="329"/>
      <c r="BT146" s="329"/>
      <c r="BU146" s="329"/>
      <c r="BV146" s="329"/>
      <c r="BW146" s="329"/>
      <c r="BX146" s="329"/>
      <c r="BY146" s="329"/>
      <c r="BZ146" s="329"/>
      <c r="CA146" s="329"/>
      <c r="CB146" s="329"/>
      <c r="CC146" s="329"/>
      <c r="CD146" s="329"/>
      <c r="CE146" s="329"/>
      <c r="CF146" s="329"/>
      <c r="CG146" s="329"/>
      <c r="CH146" s="329"/>
      <c r="CI146" s="329"/>
      <c r="CJ146" s="329"/>
      <c r="CK146" s="329"/>
      <c r="CL146" s="329"/>
      <c r="CM146" s="329"/>
      <c r="CN146" s="329"/>
      <c r="CO146" s="329"/>
      <c r="CP146" s="329"/>
      <c r="CQ146" s="329"/>
      <c r="CR146" s="329"/>
      <c r="CS146" s="329"/>
      <c r="CT146" s="329"/>
      <c r="CU146" s="329"/>
      <c r="CV146" s="329"/>
      <c r="CW146" s="329"/>
      <c r="CX146" s="329"/>
      <c r="CY146" s="329"/>
      <c r="CZ146" s="329"/>
      <c r="DA146" s="329"/>
      <c r="DB146" s="329"/>
      <c r="DC146" s="329"/>
      <c r="DD146" s="329"/>
      <c r="DE146" s="329"/>
      <c r="DF146" s="329"/>
      <c r="DG146" s="329"/>
      <c r="DH146" s="329"/>
      <c r="DI146" s="329"/>
      <c r="DJ146" s="329"/>
      <c r="DK146" s="329"/>
      <c r="DL146" s="329"/>
      <c r="DM146" s="329"/>
      <c r="DN146" s="329"/>
      <c r="DO146" s="329"/>
      <c r="DP146" s="329"/>
      <c r="DQ146" s="329"/>
      <c r="DR146" s="329"/>
      <c r="DS146" s="329"/>
      <c r="DT146" s="329"/>
      <c r="DU146" s="329"/>
      <c r="DV146" s="329"/>
      <c r="DW146" s="329"/>
      <c r="DX146" s="329"/>
      <c r="DY146" s="329"/>
      <c r="DZ146" s="329"/>
      <c r="EA146" s="329"/>
      <c r="EB146" s="329"/>
      <c r="EC146" s="329"/>
      <c r="ED146" s="329"/>
      <c r="EE146" s="329"/>
      <c r="EF146" s="329"/>
      <c r="EG146" s="329"/>
      <c r="EH146" s="329"/>
      <c r="EI146" s="329"/>
      <c r="EJ146" s="329"/>
      <c r="EK146" s="329"/>
      <c r="EL146" s="329"/>
      <c r="EM146" s="329"/>
      <c r="EN146" s="329"/>
      <c r="EO146" s="329"/>
      <c r="EP146" s="329"/>
      <c r="EQ146" s="329"/>
      <c r="ER146" s="329"/>
      <c r="ES146" s="329"/>
      <c r="ET146" s="329"/>
      <c r="EU146" s="329"/>
      <c r="EV146" s="329"/>
      <c r="EW146" s="329"/>
      <c r="EX146" s="329"/>
      <c r="EY146" s="329"/>
      <c r="EZ146" s="329"/>
      <c r="FA146" s="329"/>
      <c r="FB146" s="329"/>
      <c r="FC146" s="329"/>
      <c r="FD146" s="329"/>
      <c r="FE146" s="329"/>
      <c r="FF146" s="329"/>
      <c r="FG146" s="329"/>
      <c r="FH146" s="329"/>
      <c r="FI146" s="329"/>
      <c r="FJ146" s="329"/>
      <c r="FK146" s="329"/>
      <c r="FL146" s="329"/>
      <c r="FM146" s="329"/>
      <c r="FN146" s="329"/>
      <c r="FO146" s="329"/>
      <c r="FP146" s="329"/>
      <c r="FQ146" s="329"/>
      <c r="FR146" s="329"/>
      <c r="FS146" s="329"/>
      <c r="FT146" s="329"/>
      <c r="FU146" s="329"/>
      <c r="FV146" s="329"/>
      <c r="FW146" s="329"/>
      <c r="FX146" s="329"/>
      <c r="FY146" s="329"/>
      <c r="FZ146" s="329"/>
      <c r="GA146" s="329"/>
      <c r="GB146" s="329"/>
      <c r="GC146" s="329"/>
      <c r="GD146" s="329"/>
      <c r="GE146" s="329"/>
      <c r="GF146" s="329"/>
      <c r="GG146" s="329"/>
      <c r="GH146" s="329"/>
      <c r="GI146" s="329"/>
      <c r="GJ146" s="329"/>
      <c r="GK146" s="329"/>
      <c r="GL146" s="329"/>
      <c r="GM146" s="329"/>
      <c r="GN146" s="329"/>
      <c r="GO146" s="329"/>
      <c r="GP146" s="329"/>
      <c r="GQ146" s="329"/>
      <c r="GR146" s="329"/>
      <c r="GS146" s="329"/>
      <c r="GT146" s="329"/>
      <c r="GU146" s="329"/>
      <c r="GV146" s="329"/>
      <c r="GW146" s="329"/>
      <c r="GX146" s="329"/>
      <c r="GY146" s="329"/>
      <c r="GZ146" s="329"/>
      <c r="HA146" s="329"/>
      <c r="HB146" s="329"/>
      <c r="HC146" s="329"/>
      <c r="HD146" s="329"/>
      <c r="HE146" s="329"/>
      <c r="HF146" s="329"/>
      <c r="HG146" s="329"/>
      <c r="HH146" s="329"/>
      <c r="HI146" s="329"/>
      <c r="HJ146" s="329"/>
      <c r="HK146" s="329"/>
      <c r="HL146" s="329"/>
      <c r="HM146" s="329"/>
      <c r="HN146" s="329"/>
      <c r="HO146" s="329"/>
      <c r="HP146" s="329"/>
      <c r="HQ146" s="329"/>
      <c r="HR146" s="329"/>
      <c r="HS146" s="329"/>
      <c r="HT146" s="329"/>
      <c r="HU146" s="329"/>
      <c r="HV146" s="329"/>
      <c r="HW146" s="329"/>
      <c r="HX146" s="329"/>
      <c r="HY146" s="329"/>
      <c r="HZ146" s="329"/>
      <c r="IA146" s="329"/>
      <c r="IB146" s="329"/>
      <c r="IC146" s="329"/>
      <c r="ID146" s="329"/>
      <c r="IE146" s="329"/>
      <c r="IF146" s="329"/>
      <c r="IG146" s="329"/>
      <c r="IH146" s="329"/>
      <c r="II146" s="329"/>
      <c r="IJ146" s="329"/>
      <c r="IK146" s="329"/>
      <c r="IL146" s="329"/>
      <c r="IM146" s="329"/>
      <c r="IN146" s="329"/>
      <c r="IO146" s="329"/>
      <c r="IP146" s="329"/>
      <c r="IQ146" s="329"/>
      <c r="IR146" s="329"/>
      <c r="IS146" s="329"/>
      <c r="IT146" s="329"/>
      <c r="IU146" s="329"/>
      <c r="IV146" s="329"/>
      <c r="IW146" s="329"/>
      <c r="IX146" s="329"/>
      <c r="IY146" s="329"/>
      <c r="IZ146" s="329"/>
      <c r="JA146" s="329"/>
      <c r="JB146" s="329"/>
      <c r="JC146" s="329"/>
      <c r="JD146" s="329"/>
      <c r="JE146" s="329"/>
      <c r="JF146" s="329"/>
      <c r="JG146" s="329"/>
      <c r="JH146" s="329"/>
      <c r="JI146" s="329"/>
      <c r="JJ146" s="329"/>
      <c r="JK146" s="329"/>
      <c r="JL146" s="329"/>
      <c r="JM146" s="329"/>
      <c r="JN146" s="329"/>
      <c r="JO146" s="329"/>
      <c r="JP146" s="329"/>
      <c r="JQ146" s="329"/>
      <c r="JR146" s="329"/>
      <c r="JS146" s="329"/>
      <c r="JT146" s="329"/>
      <c r="JU146" s="329"/>
      <c r="JV146" s="329"/>
      <c r="JW146" s="329"/>
      <c r="JX146" s="329"/>
      <c r="JY146" s="329"/>
      <c r="JZ146" s="329"/>
      <c r="KA146" s="329"/>
      <c r="KB146" s="329"/>
      <c r="KC146" s="329"/>
      <c r="KD146" s="329"/>
      <c r="KE146" s="329"/>
      <c r="KF146" s="329"/>
      <c r="KG146" s="329"/>
      <c r="KH146" s="329"/>
      <c r="KI146" s="329"/>
      <c r="KJ146" s="329"/>
      <c r="KK146" s="329"/>
      <c r="KL146" s="329"/>
      <c r="KM146" s="329"/>
      <c r="KN146" s="329"/>
      <c r="KO146" s="329"/>
      <c r="KP146" s="329"/>
      <c r="KQ146" s="329"/>
      <c r="KR146" s="329"/>
      <c r="KS146" s="329"/>
      <c r="KT146" s="329"/>
      <c r="KU146" s="329"/>
      <c r="KV146" s="329"/>
      <c r="KW146" s="329"/>
      <c r="KX146" s="329"/>
      <c r="KY146" s="329"/>
      <c r="KZ146" s="329"/>
      <c r="LA146" s="329"/>
      <c r="LB146" s="329"/>
      <c r="LC146" s="329"/>
      <c r="LD146" s="329"/>
      <c r="LE146" s="329"/>
      <c r="LF146" s="329"/>
      <c r="LG146" s="329"/>
      <c r="LH146" s="329"/>
      <c r="LI146" s="329"/>
      <c r="LJ146" s="329"/>
      <c r="LK146" s="329"/>
      <c r="LL146" s="329"/>
      <c r="LM146" s="329"/>
      <c r="LN146" s="329"/>
      <c r="LO146" s="329"/>
      <c r="LP146" s="329"/>
      <c r="LQ146" s="329"/>
      <c r="LR146" s="329"/>
      <c r="LS146" s="329"/>
      <c r="LT146" s="329"/>
      <c r="LU146" s="329"/>
      <c r="LV146" s="329"/>
      <c r="LW146" s="329"/>
      <c r="LX146" s="329"/>
      <c r="LY146" s="329"/>
      <c r="LZ146" s="329"/>
      <c r="MA146" s="329"/>
      <c r="MB146" s="329"/>
      <c r="MC146" s="329"/>
      <c r="MD146" s="329"/>
      <c r="ME146" s="329"/>
      <c r="MF146" s="329"/>
      <c r="MG146" s="329"/>
      <c r="MH146" s="329"/>
      <c r="MI146" s="329"/>
      <c r="MJ146" s="329"/>
      <c r="MK146" s="329"/>
      <c r="ML146" s="329"/>
      <c r="MM146" s="329"/>
      <c r="MN146" s="329"/>
      <c r="MO146" s="329"/>
      <c r="MP146" s="329"/>
      <c r="MQ146" s="329"/>
      <c r="MR146" s="329"/>
      <c r="MS146" s="329"/>
      <c r="MT146" s="329"/>
      <c r="MU146" s="329"/>
      <c r="MV146" s="329"/>
      <c r="MW146" s="329"/>
      <c r="MX146" s="329"/>
      <c r="MY146" s="329"/>
      <c r="MZ146" s="329"/>
      <c r="NA146" s="329"/>
      <c r="NB146" s="329"/>
      <c r="NC146" s="329"/>
      <c r="ND146" s="329"/>
      <c r="NE146" s="329"/>
      <c r="NF146" s="329"/>
      <c r="NG146" s="329"/>
      <c r="NH146" s="329"/>
      <c r="NI146" s="329"/>
      <c r="NJ146" s="329"/>
      <c r="NK146" s="329"/>
      <c r="NL146" s="329"/>
      <c r="NM146" s="329"/>
      <c r="NN146" s="329"/>
      <c r="NO146" s="329"/>
      <c r="NP146" s="329"/>
      <c r="NQ146" s="329"/>
      <c r="NR146" s="329"/>
      <c r="NS146" s="329"/>
      <c r="NT146" s="329"/>
      <c r="NU146" s="329"/>
      <c r="NV146" s="329"/>
      <c r="NW146" s="329"/>
      <c r="NX146" s="329"/>
      <c r="NY146" s="329"/>
      <c r="NZ146" s="329"/>
      <c r="OA146" s="329"/>
      <c r="OB146" s="329"/>
      <c r="OC146" s="329"/>
      <c r="OD146" s="329"/>
      <c r="OE146" s="329"/>
      <c r="OF146" s="329"/>
      <c r="OG146" s="329"/>
      <c r="OH146" s="329"/>
      <c r="OI146" s="329"/>
      <c r="OJ146" s="329"/>
      <c r="OK146" s="329"/>
      <c r="OL146" s="329"/>
    </row>
    <row r="147" spans="1:402" s="328" customFormat="1" ht="17.25" hidden="1" customHeight="1">
      <c r="A147" s="322"/>
      <c r="B147" s="303">
        <v>2017</v>
      </c>
      <c r="C147" s="473">
        <v>1533825.04</v>
      </c>
      <c r="D147" s="473">
        <v>300303.38</v>
      </c>
      <c r="E147" s="484" t="s">
        <v>213</v>
      </c>
      <c r="F147" s="473">
        <v>3636.77</v>
      </c>
      <c r="G147" s="473">
        <v>135.27000000000001</v>
      </c>
      <c r="H147" s="484" t="s">
        <v>213</v>
      </c>
      <c r="I147" s="474">
        <v>1837900.5</v>
      </c>
      <c r="J147" s="940"/>
      <c r="K147" s="940"/>
      <c r="BQ147" s="329"/>
      <c r="BR147" s="329"/>
      <c r="BS147" s="329"/>
      <c r="BT147" s="329"/>
      <c r="BU147" s="329"/>
      <c r="BV147" s="329"/>
      <c r="BW147" s="329"/>
      <c r="BX147" s="329"/>
      <c r="BY147" s="329"/>
      <c r="BZ147" s="329"/>
      <c r="CA147" s="329"/>
      <c r="CB147" s="329"/>
      <c r="CC147" s="329"/>
      <c r="CD147" s="329"/>
      <c r="CE147" s="329"/>
      <c r="CF147" s="329"/>
      <c r="CG147" s="329"/>
      <c r="CH147" s="329"/>
      <c r="CI147" s="329"/>
      <c r="CJ147" s="329"/>
      <c r="CK147" s="329"/>
      <c r="CL147" s="329"/>
      <c r="CM147" s="329"/>
      <c r="CN147" s="329"/>
      <c r="CO147" s="329"/>
      <c r="CP147" s="329"/>
      <c r="CQ147" s="329"/>
      <c r="CR147" s="329"/>
      <c r="CS147" s="329"/>
      <c r="CT147" s="329"/>
      <c r="CU147" s="329"/>
      <c r="CV147" s="329"/>
      <c r="CW147" s="329"/>
      <c r="CX147" s="329"/>
      <c r="CY147" s="329"/>
      <c r="CZ147" s="329"/>
      <c r="DA147" s="329"/>
      <c r="DB147" s="329"/>
      <c r="DC147" s="329"/>
      <c r="DD147" s="329"/>
      <c r="DE147" s="329"/>
      <c r="DF147" s="329"/>
      <c r="DG147" s="329"/>
      <c r="DH147" s="329"/>
      <c r="DI147" s="329"/>
      <c r="DJ147" s="329"/>
      <c r="DK147" s="329"/>
      <c r="DL147" s="329"/>
      <c r="DM147" s="329"/>
      <c r="DN147" s="329"/>
      <c r="DO147" s="329"/>
      <c r="DP147" s="329"/>
      <c r="DQ147" s="329"/>
      <c r="DR147" s="329"/>
      <c r="DS147" s="329"/>
      <c r="DT147" s="329"/>
      <c r="DU147" s="329"/>
      <c r="DV147" s="329"/>
      <c r="DW147" s="329"/>
      <c r="DX147" s="329"/>
      <c r="DY147" s="329"/>
      <c r="DZ147" s="329"/>
      <c r="EA147" s="329"/>
      <c r="EB147" s="329"/>
      <c r="EC147" s="329"/>
      <c r="ED147" s="329"/>
      <c r="EE147" s="329"/>
      <c r="EF147" s="329"/>
      <c r="EG147" s="329"/>
      <c r="EH147" s="329"/>
      <c r="EI147" s="329"/>
      <c r="EJ147" s="329"/>
      <c r="EK147" s="329"/>
      <c r="EL147" s="329"/>
      <c r="EM147" s="329"/>
      <c r="EN147" s="329"/>
      <c r="EO147" s="329"/>
      <c r="EP147" s="329"/>
      <c r="EQ147" s="329"/>
      <c r="ER147" s="329"/>
      <c r="ES147" s="329"/>
      <c r="ET147" s="329"/>
      <c r="EU147" s="329"/>
      <c r="EV147" s="329"/>
      <c r="EW147" s="329"/>
      <c r="EX147" s="329"/>
      <c r="EY147" s="329"/>
      <c r="EZ147" s="329"/>
      <c r="FA147" s="329"/>
      <c r="FB147" s="329"/>
      <c r="FC147" s="329"/>
      <c r="FD147" s="329"/>
      <c r="FE147" s="329"/>
      <c r="FF147" s="329"/>
      <c r="FG147" s="329"/>
      <c r="FH147" s="329"/>
      <c r="FI147" s="329"/>
      <c r="FJ147" s="329"/>
      <c r="FK147" s="329"/>
      <c r="FL147" s="329"/>
      <c r="FM147" s="329"/>
      <c r="FN147" s="329"/>
      <c r="FO147" s="329"/>
      <c r="FP147" s="329"/>
      <c r="FQ147" s="329"/>
      <c r="FR147" s="329"/>
      <c r="FS147" s="329"/>
      <c r="FT147" s="329"/>
      <c r="FU147" s="329"/>
      <c r="FV147" s="329"/>
      <c r="FW147" s="329"/>
      <c r="FX147" s="329"/>
      <c r="FY147" s="329"/>
      <c r="FZ147" s="329"/>
      <c r="GA147" s="329"/>
      <c r="GB147" s="329"/>
      <c r="GC147" s="329"/>
      <c r="GD147" s="329"/>
      <c r="GE147" s="329"/>
      <c r="GF147" s="329"/>
      <c r="GG147" s="329"/>
      <c r="GH147" s="329"/>
      <c r="GI147" s="329"/>
      <c r="GJ147" s="329"/>
      <c r="GK147" s="329"/>
      <c r="GL147" s="329"/>
      <c r="GM147" s="329"/>
      <c r="GN147" s="329"/>
      <c r="GO147" s="329"/>
      <c r="GP147" s="329"/>
      <c r="GQ147" s="329"/>
      <c r="GR147" s="329"/>
      <c r="GS147" s="329"/>
      <c r="GT147" s="329"/>
      <c r="GU147" s="329"/>
      <c r="GV147" s="329"/>
      <c r="GW147" s="329"/>
      <c r="GX147" s="329"/>
      <c r="GY147" s="329"/>
      <c r="GZ147" s="329"/>
      <c r="HA147" s="329"/>
      <c r="HB147" s="329"/>
      <c r="HC147" s="329"/>
      <c r="HD147" s="329"/>
      <c r="HE147" s="329"/>
      <c r="HF147" s="329"/>
      <c r="HG147" s="329"/>
      <c r="HH147" s="329"/>
      <c r="HI147" s="329"/>
      <c r="HJ147" s="329"/>
      <c r="HK147" s="329"/>
      <c r="HL147" s="329"/>
      <c r="HM147" s="329"/>
      <c r="HN147" s="329"/>
      <c r="HO147" s="329"/>
      <c r="HP147" s="329"/>
      <c r="HQ147" s="329"/>
      <c r="HR147" s="329"/>
      <c r="HS147" s="329"/>
      <c r="HT147" s="329"/>
      <c r="HU147" s="329"/>
      <c r="HV147" s="329"/>
      <c r="HW147" s="329"/>
      <c r="HX147" s="329"/>
      <c r="HY147" s="329"/>
      <c r="HZ147" s="329"/>
      <c r="IA147" s="329"/>
      <c r="IB147" s="329"/>
      <c r="IC147" s="329"/>
      <c r="ID147" s="329"/>
      <c r="IE147" s="329"/>
      <c r="IF147" s="329"/>
      <c r="IG147" s="329"/>
      <c r="IH147" s="329"/>
      <c r="II147" s="329"/>
      <c r="IJ147" s="329"/>
      <c r="IK147" s="329"/>
      <c r="IL147" s="329"/>
      <c r="IM147" s="329"/>
      <c r="IN147" s="329"/>
      <c r="IO147" s="329"/>
      <c r="IP147" s="329"/>
      <c r="IQ147" s="329"/>
      <c r="IR147" s="329"/>
      <c r="IS147" s="329"/>
      <c r="IT147" s="329"/>
      <c r="IU147" s="329"/>
      <c r="IV147" s="329"/>
      <c r="IW147" s="329"/>
      <c r="IX147" s="329"/>
      <c r="IY147" s="329"/>
      <c r="IZ147" s="329"/>
      <c r="JA147" s="329"/>
      <c r="JB147" s="329"/>
      <c r="JC147" s="329"/>
      <c r="JD147" s="329"/>
      <c r="JE147" s="329"/>
      <c r="JF147" s="329"/>
      <c r="JG147" s="329"/>
      <c r="JH147" s="329"/>
      <c r="JI147" s="329"/>
      <c r="JJ147" s="329"/>
      <c r="JK147" s="329"/>
      <c r="JL147" s="329"/>
      <c r="JM147" s="329"/>
      <c r="JN147" s="329"/>
      <c r="JO147" s="329"/>
      <c r="JP147" s="329"/>
      <c r="JQ147" s="329"/>
      <c r="JR147" s="329"/>
      <c r="JS147" s="329"/>
      <c r="JT147" s="329"/>
      <c r="JU147" s="329"/>
      <c r="JV147" s="329"/>
      <c r="JW147" s="329"/>
      <c r="JX147" s="329"/>
      <c r="JY147" s="329"/>
      <c r="JZ147" s="329"/>
      <c r="KA147" s="329"/>
      <c r="KB147" s="329"/>
      <c r="KC147" s="329"/>
      <c r="KD147" s="329"/>
      <c r="KE147" s="329"/>
      <c r="KF147" s="329"/>
      <c r="KG147" s="329"/>
      <c r="KH147" s="329"/>
      <c r="KI147" s="329"/>
      <c r="KJ147" s="329"/>
      <c r="KK147" s="329"/>
      <c r="KL147" s="329"/>
      <c r="KM147" s="329"/>
      <c r="KN147" s="329"/>
      <c r="KO147" s="329"/>
      <c r="KP147" s="329"/>
      <c r="KQ147" s="329"/>
      <c r="KR147" s="329"/>
      <c r="KS147" s="329"/>
      <c r="KT147" s="329"/>
      <c r="KU147" s="329"/>
      <c r="KV147" s="329"/>
      <c r="KW147" s="329"/>
      <c r="KX147" s="329"/>
      <c r="KY147" s="329"/>
      <c r="KZ147" s="329"/>
      <c r="LA147" s="329"/>
      <c r="LB147" s="329"/>
      <c r="LC147" s="329"/>
      <c r="LD147" s="329"/>
      <c r="LE147" s="329"/>
      <c r="LF147" s="329"/>
      <c r="LG147" s="329"/>
      <c r="LH147" s="329"/>
      <c r="LI147" s="329"/>
      <c r="LJ147" s="329"/>
      <c r="LK147" s="329"/>
      <c r="LL147" s="329"/>
      <c r="LM147" s="329"/>
      <c r="LN147" s="329"/>
      <c r="LO147" s="329"/>
      <c r="LP147" s="329"/>
      <c r="LQ147" s="329"/>
      <c r="LR147" s="329"/>
      <c r="LS147" s="329"/>
      <c r="LT147" s="329"/>
      <c r="LU147" s="329"/>
      <c r="LV147" s="329"/>
      <c r="LW147" s="329"/>
      <c r="LX147" s="329"/>
      <c r="LY147" s="329"/>
      <c r="LZ147" s="329"/>
      <c r="MA147" s="329"/>
      <c r="MB147" s="329"/>
      <c r="MC147" s="329"/>
      <c r="MD147" s="329"/>
      <c r="ME147" s="329"/>
      <c r="MF147" s="329"/>
      <c r="MG147" s="329"/>
      <c r="MH147" s="329"/>
      <c r="MI147" s="329"/>
      <c r="MJ147" s="329"/>
      <c r="MK147" s="329"/>
      <c r="ML147" s="329"/>
      <c r="MM147" s="329"/>
      <c r="MN147" s="329"/>
      <c r="MO147" s="329"/>
      <c r="MP147" s="329"/>
      <c r="MQ147" s="329"/>
      <c r="MR147" s="329"/>
      <c r="MS147" s="329"/>
      <c r="MT147" s="329"/>
      <c r="MU147" s="329"/>
      <c r="MV147" s="329"/>
      <c r="MW147" s="329"/>
      <c r="MX147" s="329"/>
      <c r="MY147" s="329"/>
      <c r="MZ147" s="329"/>
      <c r="NA147" s="329"/>
      <c r="NB147" s="329"/>
      <c r="NC147" s="329"/>
      <c r="ND147" s="329"/>
      <c r="NE147" s="329"/>
      <c r="NF147" s="329"/>
      <c r="NG147" s="329"/>
      <c r="NH147" s="329"/>
      <c r="NI147" s="329"/>
      <c r="NJ147" s="329"/>
      <c r="NK147" s="329"/>
      <c r="NL147" s="329"/>
      <c r="NM147" s="329"/>
      <c r="NN147" s="329"/>
      <c r="NO147" s="329"/>
      <c r="NP147" s="329"/>
      <c r="NQ147" s="329"/>
      <c r="NR147" s="329"/>
      <c r="NS147" s="329"/>
      <c r="NT147" s="329"/>
      <c r="NU147" s="329"/>
      <c r="NV147" s="329"/>
      <c r="NW147" s="329"/>
      <c r="NX147" s="329"/>
      <c r="NY147" s="329"/>
      <c r="NZ147" s="329"/>
      <c r="OA147" s="329"/>
      <c r="OB147" s="329"/>
      <c r="OC147" s="329"/>
      <c r="OD147" s="329"/>
      <c r="OE147" s="329"/>
      <c r="OF147" s="329"/>
      <c r="OG147" s="329"/>
      <c r="OH147" s="329"/>
      <c r="OI147" s="329"/>
      <c r="OJ147" s="329"/>
      <c r="OK147" s="329"/>
      <c r="OL147" s="329"/>
    </row>
    <row r="148" spans="1:402" s="460" customFormat="1" ht="17.25" hidden="1" customHeight="1">
      <c r="A148" s="325"/>
      <c r="B148" s="303">
        <v>2017</v>
      </c>
      <c r="C148" s="492"/>
      <c r="D148" s="492"/>
      <c r="E148" s="493"/>
      <c r="F148" s="492"/>
      <c r="G148" s="492"/>
      <c r="H148" s="493"/>
      <c r="I148" s="494"/>
      <c r="J148" s="941"/>
      <c r="K148" s="941"/>
      <c r="BQ148" s="481"/>
      <c r="BR148" s="481"/>
      <c r="BS148" s="481"/>
      <c r="BT148" s="481"/>
      <c r="BU148" s="481"/>
      <c r="BV148" s="481"/>
      <c r="BW148" s="481"/>
      <c r="BX148" s="481"/>
      <c r="BY148" s="481"/>
      <c r="BZ148" s="481"/>
      <c r="CA148" s="481"/>
      <c r="CB148" s="481"/>
      <c r="CC148" s="481"/>
      <c r="CD148" s="481"/>
      <c r="CE148" s="481"/>
      <c r="CF148" s="481"/>
      <c r="CG148" s="481"/>
      <c r="CH148" s="481"/>
      <c r="CI148" s="481"/>
      <c r="CJ148" s="481"/>
      <c r="CK148" s="481"/>
      <c r="CL148" s="481"/>
      <c r="CM148" s="481"/>
      <c r="CN148" s="481"/>
      <c r="CO148" s="481"/>
      <c r="CP148" s="481"/>
      <c r="CQ148" s="481"/>
      <c r="CR148" s="481"/>
      <c r="CS148" s="481"/>
      <c r="CT148" s="481"/>
      <c r="CU148" s="481"/>
      <c r="CV148" s="481"/>
      <c r="CW148" s="481"/>
      <c r="CX148" s="481"/>
      <c r="CY148" s="481"/>
      <c r="CZ148" s="481"/>
      <c r="DA148" s="481"/>
      <c r="DB148" s="481"/>
      <c r="DC148" s="481"/>
      <c r="DD148" s="481"/>
      <c r="DE148" s="481"/>
      <c r="DF148" s="481"/>
      <c r="DG148" s="481"/>
      <c r="DH148" s="481"/>
      <c r="DI148" s="481"/>
      <c r="DJ148" s="481"/>
      <c r="DK148" s="481"/>
      <c r="DL148" s="481"/>
      <c r="DM148" s="481"/>
      <c r="DN148" s="481"/>
      <c r="DO148" s="481"/>
      <c r="DP148" s="481"/>
      <c r="DQ148" s="481"/>
      <c r="DR148" s="481"/>
      <c r="DS148" s="481"/>
      <c r="DT148" s="481"/>
      <c r="DU148" s="481"/>
      <c r="DV148" s="481"/>
      <c r="DW148" s="481"/>
      <c r="DX148" s="481"/>
      <c r="DY148" s="481"/>
      <c r="DZ148" s="481"/>
      <c r="EA148" s="481"/>
      <c r="EB148" s="481"/>
      <c r="EC148" s="481"/>
      <c r="ED148" s="481"/>
      <c r="EE148" s="481"/>
      <c r="EF148" s="481"/>
      <c r="EG148" s="481"/>
      <c r="EH148" s="481"/>
      <c r="EI148" s="481"/>
      <c r="EJ148" s="481"/>
      <c r="EK148" s="481"/>
      <c r="EL148" s="481"/>
      <c r="EM148" s="481"/>
      <c r="EN148" s="481"/>
      <c r="EO148" s="481"/>
      <c r="EP148" s="481"/>
      <c r="EQ148" s="481"/>
      <c r="ER148" s="481"/>
      <c r="ES148" s="481"/>
      <c r="ET148" s="481"/>
      <c r="EU148" s="481"/>
      <c r="EV148" s="481"/>
      <c r="EW148" s="481"/>
      <c r="EX148" s="481"/>
      <c r="EY148" s="481"/>
      <c r="EZ148" s="481"/>
      <c r="FA148" s="481"/>
      <c r="FB148" s="481"/>
      <c r="FC148" s="481"/>
      <c r="FD148" s="481"/>
      <c r="FE148" s="481"/>
      <c r="FF148" s="481"/>
      <c r="FG148" s="481"/>
      <c r="FH148" s="481"/>
      <c r="FI148" s="481"/>
      <c r="FJ148" s="481"/>
      <c r="FK148" s="481"/>
      <c r="FL148" s="481"/>
      <c r="FM148" s="481"/>
      <c r="FN148" s="481"/>
      <c r="FO148" s="481"/>
      <c r="FP148" s="481"/>
      <c r="FQ148" s="481"/>
      <c r="FR148" s="481"/>
      <c r="FS148" s="481"/>
      <c r="FT148" s="481"/>
      <c r="FU148" s="481"/>
      <c r="FV148" s="481"/>
      <c r="FW148" s="481"/>
      <c r="FX148" s="481"/>
      <c r="FY148" s="481"/>
      <c r="FZ148" s="481"/>
      <c r="GA148" s="481"/>
      <c r="GB148" s="481"/>
      <c r="GC148" s="481"/>
      <c r="GD148" s="481"/>
      <c r="GE148" s="481"/>
      <c r="GF148" s="481"/>
      <c r="GG148" s="481"/>
      <c r="GH148" s="481"/>
      <c r="GI148" s="481"/>
      <c r="GJ148" s="481"/>
      <c r="GK148" s="481"/>
      <c r="GL148" s="481"/>
      <c r="GM148" s="481"/>
      <c r="GN148" s="481"/>
      <c r="GO148" s="481"/>
      <c r="GP148" s="481"/>
      <c r="GQ148" s="481"/>
      <c r="GR148" s="481"/>
      <c r="GS148" s="481"/>
      <c r="GT148" s="481"/>
      <c r="GU148" s="481"/>
      <c r="GV148" s="481"/>
      <c r="GW148" s="481"/>
      <c r="GX148" s="481"/>
      <c r="GY148" s="481"/>
      <c r="GZ148" s="481"/>
      <c r="HA148" s="481"/>
      <c r="HB148" s="481"/>
      <c r="HC148" s="481"/>
      <c r="HD148" s="481"/>
      <c r="HE148" s="481"/>
      <c r="HF148" s="481"/>
      <c r="HG148" s="481"/>
      <c r="HH148" s="481"/>
      <c r="HI148" s="481"/>
      <c r="HJ148" s="481"/>
      <c r="HK148" s="481"/>
      <c r="HL148" s="481"/>
      <c r="HM148" s="481"/>
      <c r="HN148" s="481"/>
      <c r="HO148" s="481"/>
      <c r="HP148" s="481"/>
      <c r="HQ148" s="481"/>
      <c r="HR148" s="481"/>
      <c r="HS148" s="481"/>
      <c r="HT148" s="481"/>
      <c r="HU148" s="481"/>
      <c r="HV148" s="481"/>
      <c r="HW148" s="481"/>
      <c r="HX148" s="481"/>
      <c r="HY148" s="481"/>
      <c r="HZ148" s="481"/>
      <c r="IA148" s="481"/>
      <c r="IB148" s="481"/>
      <c r="IC148" s="481"/>
      <c r="ID148" s="481"/>
      <c r="IE148" s="481"/>
      <c r="IF148" s="481"/>
      <c r="IG148" s="481"/>
      <c r="IH148" s="481"/>
      <c r="II148" s="481"/>
      <c r="IJ148" s="481"/>
      <c r="IK148" s="481"/>
      <c r="IL148" s="481"/>
      <c r="IM148" s="481"/>
      <c r="IN148" s="481"/>
      <c r="IO148" s="481"/>
      <c r="IP148" s="481"/>
      <c r="IQ148" s="481"/>
      <c r="IR148" s="481"/>
      <c r="IS148" s="481"/>
      <c r="IT148" s="481"/>
      <c r="IU148" s="481"/>
      <c r="IV148" s="481"/>
      <c r="IW148" s="481"/>
      <c r="IX148" s="481"/>
      <c r="IY148" s="481"/>
      <c r="IZ148" s="481"/>
      <c r="JA148" s="481"/>
      <c r="JB148" s="481"/>
      <c r="JC148" s="481"/>
      <c r="JD148" s="481"/>
      <c r="JE148" s="481"/>
      <c r="JF148" s="481"/>
      <c r="JG148" s="481"/>
      <c r="JH148" s="481"/>
      <c r="JI148" s="481"/>
      <c r="JJ148" s="481"/>
      <c r="JK148" s="481"/>
      <c r="JL148" s="481"/>
      <c r="JM148" s="481"/>
      <c r="JN148" s="481"/>
      <c r="JO148" s="481"/>
      <c r="JP148" s="481"/>
      <c r="JQ148" s="481"/>
      <c r="JR148" s="481"/>
      <c r="JS148" s="481"/>
      <c r="JT148" s="481"/>
      <c r="JU148" s="481"/>
      <c r="JV148" s="481"/>
      <c r="JW148" s="481"/>
      <c r="JX148" s="481"/>
      <c r="JY148" s="481"/>
      <c r="JZ148" s="481"/>
      <c r="KA148" s="481"/>
      <c r="KB148" s="481"/>
      <c r="KC148" s="481"/>
      <c r="KD148" s="481"/>
      <c r="KE148" s="481"/>
      <c r="KF148" s="481"/>
      <c r="KG148" s="481"/>
      <c r="KH148" s="481"/>
      <c r="KI148" s="481"/>
      <c r="KJ148" s="481"/>
      <c r="KK148" s="481"/>
      <c r="KL148" s="481"/>
      <c r="KM148" s="481"/>
      <c r="KN148" s="481"/>
      <c r="KO148" s="481"/>
      <c r="KP148" s="481"/>
      <c r="KQ148" s="481"/>
      <c r="KR148" s="481"/>
      <c r="KS148" s="481"/>
      <c r="KT148" s="481"/>
      <c r="KU148" s="481"/>
      <c r="KV148" s="481"/>
      <c r="KW148" s="481"/>
      <c r="KX148" s="481"/>
      <c r="KY148" s="481"/>
      <c r="KZ148" s="481"/>
      <c r="LA148" s="481"/>
      <c r="LB148" s="481"/>
      <c r="LC148" s="481"/>
      <c r="LD148" s="481"/>
      <c r="LE148" s="481"/>
      <c r="LF148" s="481"/>
      <c r="LG148" s="481"/>
      <c r="LH148" s="481"/>
      <c r="LI148" s="481"/>
      <c r="LJ148" s="481"/>
      <c r="LK148" s="481"/>
      <c r="LL148" s="481"/>
      <c r="LM148" s="481"/>
      <c r="LN148" s="481"/>
      <c r="LO148" s="481"/>
      <c r="LP148" s="481"/>
      <c r="LQ148" s="481"/>
      <c r="LR148" s="481"/>
      <c r="LS148" s="481"/>
      <c r="LT148" s="481"/>
      <c r="LU148" s="481"/>
      <c r="LV148" s="481"/>
      <c r="LW148" s="481"/>
      <c r="LX148" s="481"/>
      <c r="LY148" s="481"/>
      <c r="LZ148" s="481"/>
      <c r="MA148" s="481"/>
      <c r="MB148" s="481"/>
      <c r="MC148" s="481"/>
      <c r="MD148" s="481"/>
      <c r="ME148" s="481"/>
      <c r="MF148" s="481"/>
      <c r="MG148" s="481"/>
      <c r="MH148" s="481"/>
      <c r="MI148" s="481"/>
      <c r="MJ148" s="481"/>
      <c r="MK148" s="481"/>
      <c r="ML148" s="481"/>
      <c r="MM148" s="481"/>
      <c r="MN148" s="481"/>
      <c r="MO148" s="481"/>
      <c r="MP148" s="481"/>
      <c r="MQ148" s="481"/>
      <c r="MR148" s="481"/>
      <c r="MS148" s="481"/>
      <c r="MT148" s="481"/>
      <c r="MU148" s="481"/>
      <c r="MV148" s="481"/>
      <c r="MW148" s="481"/>
      <c r="MX148" s="481"/>
      <c r="MY148" s="481"/>
      <c r="MZ148" s="481"/>
      <c r="NA148" s="481"/>
      <c r="NB148" s="481"/>
      <c r="NC148" s="481"/>
      <c r="ND148" s="481"/>
      <c r="NE148" s="481"/>
      <c r="NF148" s="481"/>
      <c r="NG148" s="481"/>
      <c r="NH148" s="481"/>
      <c r="NI148" s="481"/>
      <c r="NJ148" s="481"/>
      <c r="NK148" s="481"/>
      <c r="NL148" s="481"/>
      <c r="NM148" s="481"/>
      <c r="NN148" s="481"/>
      <c r="NO148" s="481"/>
      <c r="NP148" s="481"/>
      <c r="NQ148" s="481"/>
      <c r="NR148" s="481"/>
      <c r="NS148" s="481"/>
      <c r="NT148" s="481"/>
      <c r="NU148" s="481"/>
      <c r="NV148" s="481"/>
      <c r="NW148" s="481"/>
      <c r="NX148" s="481"/>
      <c r="NY148" s="481"/>
      <c r="NZ148" s="481"/>
      <c r="OA148" s="481"/>
      <c r="OB148" s="481"/>
      <c r="OC148" s="481"/>
      <c r="OD148" s="481"/>
      <c r="OE148" s="481"/>
      <c r="OF148" s="481"/>
      <c r="OG148" s="481"/>
      <c r="OH148" s="481"/>
      <c r="OI148" s="481"/>
      <c r="OJ148" s="481"/>
      <c r="OK148" s="481"/>
      <c r="OL148" s="481"/>
    </row>
    <row r="149" spans="1:402" s="460" customFormat="1" ht="17.25" customHeight="1">
      <c r="A149" s="328"/>
      <c r="B149" s="303">
        <v>2018</v>
      </c>
      <c r="J149" s="941"/>
      <c r="K149" s="941"/>
      <c r="BQ149" s="481"/>
      <c r="BR149" s="481"/>
      <c r="BS149" s="481"/>
      <c r="BT149" s="481"/>
      <c r="BU149" s="481"/>
      <c r="BV149" s="481"/>
      <c r="BW149" s="481"/>
      <c r="BX149" s="481"/>
      <c r="BY149" s="481"/>
      <c r="BZ149" s="481"/>
      <c r="CA149" s="481"/>
      <c r="CB149" s="481"/>
      <c r="CC149" s="481"/>
      <c r="CD149" s="481"/>
      <c r="CE149" s="481"/>
      <c r="CF149" s="481"/>
      <c r="CG149" s="481"/>
      <c r="CH149" s="481"/>
      <c r="CI149" s="481"/>
      <c r="CJ149" s="481"/>
      <c r="CK149" s="481"/>
      <c r="CL149" s="481"/>
      <c r="CM149" s="481"/>
      <c r="CN149" s="481"/>
      <c r="CO149" s="481"/>
      <c r="CP149" s="481"/>
      <c r="CQ149" s="481"/>
      <c r="CR149" s="481"/>
      <c r="CS149" s="481"/>
      <c r="CT149" s="481"/>
      <c r="CU149" s="481"/>
      <c r="CV149" s="481"/>
      <c r="CW149" s="481"/>
      <c r="CX149" s="481"/>
      <c r="CY149" s="481"/>
      <c r="CZ149" s="481"/>
      <c r="DA149" s="481"/>
      <c r="DB149" s="481"/>
      <c r="DC149" s="481"/>
      <c r="DD149" s="481"/>
      <c r="DE149" s="481"/>
      <c r="DF149" s="481"/>
      <c r="DG149" s="481"/>
      <c r="DH149" s="481"/>
      <c r="DI149" s="481"/>
      <c r="DJ149" s="481"/>
      <c r="DK149" s="481"/>
      <c r="DL149" s="481"/>
      <c r="DM149" s="481"/>
      <c r="DN149" s="481"/>
      <c r="DO149" s="481"/>
      <c r="DP149" s="481"/>
      <c r="DQ149" s="481"/>
      <c r="DR149" s="481"/>
      <c r="DS149" s="481"/>
      <c r="DT149" s="481"/>
      <c r="DU149" s="481"/>
      <c r="DV149" s="481"/>
      <c r="DW149" s="481"/>
      <c r="DX149" s="481"/>
      <c r="DY149" s="481"/>
      <c r="DZ149" s="481"/>
      <c r="EA149" s="481"/>
      <c r="EB149" s="481"/>
      <c r="EC149" s="481"/>
      <c r="ED149" s="481"/>
      <c r="EE149" s="481"/>
      <c r="EF149" s="481"/>
      <c r="EG149" s="481"/>
      <c r="EH149" s="481"/>
      <c r="EI149" s="481"/>
      <c r="EJ149" s="481"/>
      <c r="EK149" s="481"/>
      <c r="EL149" s="481"/>
      <c r="EM149" s="481"/>
      <c r="EN149" s="481"/>
      <c r="EO149" s="481"/>
      <c r="EP149" s="481"/>
      <c r="EQ149" s="481"/>
      <c r="ER149" s="481"/>
      <c r="ES149" s="481"/>
      <c r="ET149" s="481"/>
      <c r="EU149" s="481"/>
      <c r="EV149" s="481"/>
      <c r="EW149" s="481"/>
      <c r="EX149" s="481"/>
      <c r="EY149" s="481"/>
      <c r="EZ149" s="481"/>
      <c r="FA149" s="481"/>
      <c r="FB149" s="481"/>
      <c r="FC149" s="481"/>
      <c r="FD149" s="481"/>
      <c r="FE149" s="481"/>
      <c r="FF149" s="481"/>
      <c r="FG149" s="481"/>
      <c r="FH149" s="481"/>
      <c r="FI149" s="481"/>
      <c r="FJ149" s="481"/>
      <c r="FK149" s="481"/>
      <c r="FL149" s="481"/>
      <c r="FM149" s="481"/>
      <c r="FN149" s="481"/>
      <c r="FO149" s="481"/>
      <c r="FP149" s="481"/>
      <c r="FQ149" s="481"/>
      <c r="FR149" s="481"/>
      <c r="FS149" s="481"/>
      <c r="FT149" s="481"/>
      <c r="FU149" s="481"/>
      <c r="FV149" s="481"/>
      <c r="FW149" s="481"/>
      <c r="FX149" s="481"/>
      <c r="FY149" s="481"/>
      <c r="FZ149" s="481"/>
      <c r="GA149" s="481"/>
      <c r="GB149" s="481"/>
      <c r="GC149" s="481"/>
      <c r="GD149" s="481"/>
      <c r="GE149" s="481"/>
      <c r="GF149" s="481"/>
      <c r="GG149" s="481"/>
      <c r="GH149" s="481"/>
      <c r="GI149" s="481"/>
      <c r="GJ149" s="481"/>
      <c r="GK149" s="481"/>
      <c r="GL149" s="481"/>
      <c r="GM149" s="481"/>
      <c r="GN149" s="481"/>
      <c r="GO149" s="481"/>
      <c r="GP149" s="481"/>
      <c r="GQ149" s="481"/>
      <c r="GR149" s="481"/>
      <c r="GS149" s="481"/>
      <c r="GT149" s="481"/>
      <c r="GU149" s="481"/>
      <c r="GV149" s="481"/>
      <c r="GW149" s="481"/>
      <c r="GX149" s="481"/>
      <c r="GY149" s="481"/>
      <c r="GZ149" s="481"/>
      <c r="HA149" s="481"/>
      <c r="HB149" s="481"/>
      <c r="HC149" s="481"/>
      <c r="HD149" s="481"/>
      <c r="HE149" s="481"/>
      <c r="HF149" s="481"/>
      <c r="HG149" s="481"/>
      <c r="HH149" s="481"/>
      <c r="HI149" s="481"/>
      <c r="HJ149" s="481"/>
      <c r="HK149" s="481"/>
      <c r="HL149" s="481"/>
      <c r="HM149" s="481"/>
      <c r="HN149" s="481"/>
      <c r="HO149" s="481"/>
      <c r="HP149" s="481"/>
      <c r="HQ149" s="481"/>
      <c r="HR149" s="481"/>
      <c r="HS149" s="481"/>
      <c r="HT149" s="481"/>
      <c r="HU149" s="481"/>
      <c r="HV149" s="481"/>
      <c r="HW149" s="481"/>
      <c r="HX149" s="481"/>
      <c r="HY149" s="481"/>
      <c r="HZ149" s="481"/>
      <c r="IA149" s="481"/>
      <c r="IB149" s="481"/>
      <c r="IC149" s="481"/>
      <c r="ID149" s="481"/>
      <c r="IE149" s="481"/>
      <c r="IF149" s="481"/>
      <c r="IG149" s="481"/>
      <c r="IH149" s="481"/>
      <c r="II149" s="481"/>
      <c r="IJ149" s="481"/>
      <c r="IK149" s="481"/>
      <c r="IL149" s="481"/>
      <c r="IM149" s="481"/>
      <c r="IN149" s="481"/>
      <c r="IO149" s="481"/>
      <c r="IP149" s="481"/>
      <c r="IQ149" s="481"/>
      <c r="IR149" s="481"/>
      <c r="IS149" s="481"/>
      <c r="IT149" s="481"/>
      <c r="IU149" s="481"/>
      <c r="IV149" s="481"/>
      <c r="IW149" s="481"/>
      <c r="IX149" s="481"/>
      <c r="IY149" s="481"/>
      <c r="IZ149" s="481"/>
      <c r="JA149" s="481"/>
      <c r="JB149" s="481"/>
      <c r="JC149" s="481"/>
      <c r="JD149" s="481"/>
      <c r="JE149" s="481"/>
      <c r="JF149" s="481"/>
      <c r="JG149" s="481"/>
      <c r="JH149" s="481"/>
      <c r="JI149" s="481"/>
      <c r="JJ149" s="481"/>
      <c r="JK149" s="481"/>
      <c r="JL149" s="481"/>
      <c r="JM149" s="481"/>
      <c r="JN149" s="481"/>
      <c r="JO149" s="481"/>
      <c r="JP149" s="481"/>
      <c r="JQ149" s="481"/>
      <c r="JR149" s="481"/>
      <c r="JS149" s="481"/>
      <c r="JT149" s="481"/>
      <c r="JU149" s="481"/>
      <c r="JV149" s="481"/>
      <c r="JW149" s="481"/>
      <c r="JX149" s="481"/>
      <c r="JY149" s="481"/>
      <c r="JZ149" s="481"/>
      <c r="KA149" s="481"/>
      <c r="KB149" s="481"/>
      <c r="KC149" s="481"/>
      <c r="KD149" s="481"/>
      <c r="KE149" s="481"/>
      <c r="KF149" s="481"/>
      <c r="KG149" s="481"/>
      <c r="KH149" s="481"/>
      <c r="KI149" s="481"/>
      <c r="KJ149" s="481"/>
      <c r="KK149" s="481"/>
      <c r="KL149" s="481"/>
      <c r="KM149" s="481"/>
      <c r="KN149" s="481"/>
      <c r="KO149" s="481"/>
      <c r="KP149" s="481"/>
      <c r="KQ149" s="481"/>
      <c r="KR149" s="481"/>
      <c r="KS149" s="481"/>
      <c r="KT149" s="481"/>
      <c r="KU149" s="481"/>
      <c r="KV149" s="481"/>
      <c r="KW149" s="481"/>
      <c r="KX149" s="481"/>
      <c r="KY149" s="481"/>
      <c r="KZ149" s="481"/>
      <c r="LA149" s="481"/>
      <c r="LB149" s="481"/>
      <c r="LC149" s="481"/>
      <c r="LD149" s="481"/>
      <c r="LE149" s="481"/>
      <c r="LF149" s="481"/>
      <c r="LG149" s="481"/>
      <c r="LH149" s="481"/>
      <c r="LI149" s="481"/>
      <c r="LJ149" s="481"/>
      <c r="LK149" s="481"/>
      <c r="LL149" s="481"/>
      <c r="LM149" s="481"/>
      <c r="LN149" s="481"/>
      <c r="LO149" s="481"/>
      <c r="LP149" s="481"/>
      <c r="LQ149" s="481"/>
      <c r="LR149" s="481"/>
      <c r="LS149" s="481"/>
      <c r="LT149" s="481"/>
      <c r="LU149" s="481"/>
      <c r="LV149" s="481"/>
      <c r="LW149" s="481"/>
      <c r="LX149" s="481"/>
      <c r="LY149" s="481"/>
      <c r="LZ149" s="481"/>
      <c r="MA149" s="481"/>
      <c r="MB149" s="481"/>
      <c r="MC149" s="481"/>
      <c r="MD149" s="481"/>
      <c r="ME149" s="481"/>
      <c r="MF149" s="481"/>
      <c r="MG149" s="481"/>
      <c r="MH149" s="481"/>
      <c r="MI149" s="481"/>
      <c r="MJ149" s="481"/>
      <c r="MK149" s="481"/>
      <c r="ML149" s="481"/>
      <c r="MM149" s="481"/>
      <c r="MN149" s="481"/>
      <c r="MO149" s="481"/>
      <c r="MP149" s="481"/>
      <c r="MQ149" s="481"/>
      <c r="MR149" s="481"/>
      <c r="MS149" s="481"/>
      <c r="MT149" s="481"/>
      <c r="MU149" s="481"/>
      <c r="MV149" s="481"/>
      <c r="MW149" s="481"/>
      <c r="MX149" s="481"/>
      <c r="MY149" s="481"/>
      <c r="MZ149" s="481"/>
      <c r="NA149" s="481"/>
      <c r="NB149" s="481"/>
      <c r="NC149" s="481"/>
      <c r="ND149" s="481"/>
      <c r="NE149" s="481"/>
      <c r="NF149" s="481"/>
      <c r="NG149" s="481"/>
      <c r="NH149" s="481"/>
      <c r="NI149" s="481"/>
      <c r="NJ149" s="481"/>
      <c r="NK149" s="481"/>
      <c r="NL149" s="481"/>
      <c r="NM149" s="481"/>
      <c r="NN149" s="481"/>
      <c r="NO149" s="481"/>
      <c r="NP149" s="481"/>
      <c r="NQ149" s="481"/>
      <c r="NR149" s="481"/>
      <c r="NS149" s="481"/>
      <c r="NT149" s="481"/>
      <c r="NU149" s="481"/>
      <c r="NV149" s="481"/>
      <c r="NW149" s="481"/>
      <c r="NX149" s="481"/>
      <c r="NY149" s="481"/>
      <c r="NZ149" s="481"/>
      <c r="OA149" s="481"/>
      <c r="OB149" s="481"/>
      <c r="OC149" s="481"/>
      <c r="OD149" s="481"/>
      <c r="OE149" s="481"/>
      <c r="OF149" s="481"/>
      <c r="OG149" s="481"/>
      <c r="OH149" s="481"/>
      <c r="OI149" s="481"/>
      <c r="OJ149" s="481"/>
      <c r="OK149" s="481"/>
      <c r="OL149" s="481"/>
    </row>
    <row r="150" spans="1:402" s="328" customFormat="1" ht="17.25" customHeight="1">
      <c r="B150" s="354" t="s">
        <v>9</v>
      </c>
      <c r="C150" s="489">
        <v>1511310.99</v>
      </c>
      <c r="D150" s="489">
        <v>300123.31</v>
      </c>
      <c r="E150" s="495" t="s">
        <v>213</v>
      </c>
      <c r="F150" s="489">
        <v>3523.77</v>
      </c>
      <c r="G150" s="489">
        <v>133.4</v>
      </c>
      <c r="H150" s="495" t="s">
        <v>213</v>
      </c>
      <c r="I150" s="491">
        <v>1815091.5</v>
      </c>
      <c r="J150" s="940"/>
      <c r="K150" s="940"/>
      <c r="BQ150" s="329"/>
      <c r="BR150" s="329"/>
      <c r="BS150" s="329"/>
      <c r="BT150" s="329"/>
      <c r="BU150" s="329"/>
      <c r="BV150" s="329"/>
      <c r="BW150" s="329"/>
      <c r="BX150" s="329"/>
      <c r="BY150" s="329"/>
      <c r="BZ150" s="329"/>
      <c r="CA150" s="329"/>
      <c r="CB150" s="329"/>
      <c r="CC150" s="329"/>
      <c r="CD150" s="329"/>
      <c r="CE150" s="329"/>
      <c r="CF150" s="329"/>
      <c r="CG150" s="329"/>
      <c r="CH150" s="329"/>
      <c r="CI150" s="329"/>
      <c r="CJ150" s="329"/>
      <c r="CK150" s="329"/>
      <c r="CL150" s="329"/>
      <c r="CM150" s="329"/>
      <c r="CN150" s="329"/>
      <c r="CO150" s="329"/>
      <c r="CP150" s="329"/>
      <c r="CQ150" s="329"/>
      <c r="CR150" s="329"/>
      <c r="CS150" s="329"/>
      <c r="CT150" s="329"/>
      <c r="CU150" s="329"/>
      <c r="CV150" s="329"/>
      <c r="CW150" s="329"/>
      <c r="CX150" s="329"/>
      <c r="CY150" s="329"/>
      <c r="CZ150" s="329"/>
      <c r="DA150" s="329"/>
      <c r="DB150" s="329"/>
      <c r="DC150" s="329"/>
      <c r="DD150" s="329"/>
      <c r="DE150" s="329"/>
      <c r="DF150" s="329"/>
      <c r="DG150" s="329"/>
      <c r="DH150" s="329"/>
      <c r="DI150" s="329"/>
      <c r="DJ150" s="329"/>
      <c r="DK150" s="329"/>
      <c r="DL150" s="329"/>
      <c r="DM150" s="329"/>
      <c r="DN150" s="329"/>
      <c r="DO150" s="329"/>
      <c r="DP150" s="329"/>
      <c r="DQ150" s="329"/>
      <c r="DR150" s="329"/>
      <c r="DS150" s="329"/>
      <c r="DT150" s="329"/>
      <c r="DU150" s="329"/>
      <c r="DV150" s="329"/>
      <c r="DW150" s="329"/>
      <c r="DX150" s="329"/>
      <c r="DY150" s="329"/>
      <c r="DZ150" s="329"/>
      <c r="EA150" s="329"/>
      <c r="EB150" s="329"/>
      <c r="EC150" s="329"/>
      <c r="ED150" s="329"/>
      <c r="EE150" s="329"/>
      <c r="EF150" s="329"/>
      <c r="EG150" s="329"/>
      <c r="EH150" s="329"/>
      <c r="EI150" s="329"/>
      <c r="EJ150" s="329"/>
      <c r="EK150" s="329"/>
      <c r="EL150" s="329"/>
      <c r="EM150" s="329"/>
      <c r="EN150" s="329"/>
      <c r="EO150" s="329"/>
      <c r="EP150" s="329"/>
      <c r="EQ150" s="329"/>
      <c r="ER150" s="329"/>
      <c r="ES150" s="329"/>
      <c r="ET150" s="329"/>
      <c r="EU150" s="329"/>
      <c r="EV150" s="329"/>
      <c r="EW150" s="329"/>
      <c r="EX150" s="329"/>
      <c r="EY150" s="329"/>
      <c r="EZ150" s="329"/>
      <c r="FA150" s="329"/>
      <c r="FB150" s="329"/>
      <c r="FC150" s="329"/>
      <c r="FD150" s="329"/>
      <c r="FE150" s="329"/>
      <c r="FF150" s="329"/>
      <c r="FG150" s="329"/>
      <c r="FH150" s="329"/>
      <c r="FI150" s="329"/>
      <c r="FJ150" s="329"/>
      <c r="FK150" s="329"/>
      <c r="FL150" s="329"/>
      <c r="FM150" s="329"/>
      <c r="FN150" s="329"/>
      <c r="FO150" s="329"/>
      <c r="FP150" s="329"/>
      <c r="FQ150" s="329"/>
      <c r="FR150" s="329"/>
      <c r="FS150" s="329"/>
      <c r="FT150" s="329"/>
      <c r="FU150" s="329"/>
      <c r="FV150" s="329"/>
      <c r="FW150" s="329"/>
      <c r="FX150" s="329"/>
      <c r="FY150" s="329"/>
      <c r="FZ150" s="329"/>
      <c r="GA150" s="329"/>
      <c r="GB150" s="329"/>
      <c r="GC150" s="329"/>
      <c r="GD150" s="329"/>
      <c r="GE150" s="329"/>
      <c r="GF150" s="329"/>
      <c r="GG150" s="329"/>
      <c r="GH150" s="329"/>
      <c r="GI150" s="329"/>
      <c r="GJ150" s="329"/>
      <c r="GK150" s="329"/>
      <c r="GL150" s="329"/>
      <c r="GM150" s="329"/>
      <c r="GN150" s="329"/>
      <c r="GO150" s="329"/>
      <c r="GP150" s="329"/>
      <c r="GQ150" s="329"/>
      <c r="GR150" s="329"/>
      <c r="GS150" s="329"/>
      <c r="GT150" s="329"/>
      <c r="GU150" s="329"/>
      <c r="GV150" s="329"/>
      <c r="GW150" s="329"/>
      <c r="GX150" s="329"/>
      <c r="GY150" s="329"/>
      <c r="GZ150" s="329"/>
      <c r="HA150" s="329"/>
      <c r="HB150" s="329"/>
      <c r="HC150" s="329"/>
      <c r="HD150" s="329"/>
      <c r="HE150" s="329"/>
      <c r="HF150" s="329"/>
      <c r="HG150" s="329"/>
      <c r="HH150" s="329"/>
      <c r="HI150" s="329"/>
      <c r="HJ150" s="329"/>
      <c r="HK150" s="329"/>
      <c r="HL150" s="329"/>
      <c r="HM150" s="329"/>
      <c r="HN150" s="329"/>
      <c r="HO150" s="329"/>
      <c r="HP150" s="329"/>
      <c r="HQ150" s="329"/>
      <c r="HR150" s="329"/>
      <c r="HS150" s="329"/>
      <c r="HT150" s="329"/>
      <c r="HU150" s="329"/>
      <c r="HV150" s="329"/>
      <c r="HW150" s="329"/>
      <c r="HX150" s="329"/>
      <c r="HY150" s="329"/>
      <c r="HZ150" s="329"/>
      <c r="IA150" s="329"/>
      <c r="IB150" s="329"/>
      <c r="IC150" s="329"/>
      <c r="ID150" s="329"/>
      <c r="IE150" s="329"/>
      <c r="IF150" s="329"/>
      <c r="IG150" s="329"/>
      <c r="IH150" s="329"/>
      <c r="II150" s="329"/>
      <c r="IJ150" s="329"/>
      <c r="IK150" s="329"/>
      <c r="IL150" s="329"/>
      <c r="IM150" s="329"/>
      <c r="IN150" s="329"/>
      <c r="IO150" s="329"/>
      <c r="IP150" s="329"/>
      <c r="IQ150" s="329"/>
      <c r="IR150" s="329"/>
      <c r="IS150" s="329"/>
      <c r="IT150" s="329"/>
      <c r="IU150" s="329"/>
      <c r="IV150" s="329"/>
      <c r="IW150" s="329"/>
      <c r="IX150" s="329"/>
      <c r="IY150" s="329"/>
      <c r="IZ150" s="329"/>
      <c r="JA150" s="329"/>
      <c r="JB150" s="329"/>
      <c r="JC150" s="329"/>
      <c r="JD150" s="329"/>
      <c r="JE150" s="329"/>
      <c r="JF150" s="329"/>
      <c r="JG150" s="329"/>
      <c r="JH150" s="329"/>
      <c r="JI150" s="329"/>
      <c r="JJ150" s="329"/>
      <c r="JK150" s="329"/>
      <c r="JL150" s="329"/>
      <c r="JM150" s="329"/>
      <c r="JN150" s="329"/>
      <c r="JO150" s="329"/>
      <c r="JP150" s="329"/>
      <c r="JQ150" s="329"/>
      <c r="JR150" s="329"/>
      <c r="JS150" s="329"/>
      <c r="JT150" s="329"/>
      <c r="JU150" s="329"/>
      <c r="JV150" s="329"/>
      <c r="JW150" s="329"/>
      <c r="JX150" s="329"/>
      <c r="JY150" s="329"/>
      <c r="JZ150" s="329"/>
      <c r="KA150" s="329"/>
      <c r="KB150" s="329"/>
      <c r="KC150" s="329"/>
      <c r="KD150" s="329"/>
      <c r="KE150" s="329"/>
      <c r="KF150" s="329"/>
      <c r="KG150" s="329"/>
      <c r="KH150" s="329"/>
      <c r="KI150" s="329"/>
      <c r="KJ150" s="329"/>
      <c r="KK150" s="329"/>
      <c r="KL150" s="329"/>
      <c r="KM150" s="329"/>
      <c r="KN150" s="329"/>
      <c r="KO150" s="329"/>
      <c r="KP150" s="329"/>
      <c r="KQ150" s="329"/>
      <c r="KR150" s="329"/>
      <c r="KS150" s="329"/>
      <c r="KT150" s="329"/>
      <c r="KU150" s="329"/>
      <c r="KV150" s="329"/>
      <c r="KW150" s="329"/>
      <c r="KX150" s="329"/>
      <c r="KY150" s="329"/>
      <c r="KZ150" s="329"/>
      <c r="LA150" s="329"/>
      <c r="LB150" s="329"/>
      <c r="LC150" s="329"/>
      <c r="LD150" s="329"/>
      <c r="LE150" s="329"/>
      <c r="LF150" s="329"/>
      <c r="LG150" s="329"/>
      <c r="LH150" s="329"/>
      <c r="LI150" s="329"/>
      <c r="LJ150" s="329"/>
      <c r="LK150" s="329"/>
      <c r="LL150" s="329"/>
      <c r="LM150" s="329"/>
      <c r="LN150" s="329"/>
      <c r="LO150" s="329"/>
      <c r="LP150" s="329"/>
      <c r="LQ150" s="329"/>
      <c r="LR150" s="329"/>
      <c r="LS150" s="329"/>
      <c r="LT150" s="329"/>
      <c r="LU150" s="329"/>
      <c r="LV150" s="329"/>
      <c r="LW150" s="329"/>
      <c r="LX150" s="329"/>
      <c r="LY150" s="329"/>
      <c r="LZ150" s="329"/>
      <c r="MA150" s="329"/>
      <c r="MB150" s="329"/>
      <c r="MC150" s="329"/>
      <c r="MD150" s="329"/>
      <c r="ME150" s="329"/>
      <c r="MF150" s="329"/>
      <c r="MG150" s="329"/>
      <c r="MH150" s="329"/>
      <c r="MI150" s="329"/>
      <c r="MJ150" s="329"/>
      <c r="MK150" s="329"/>
      <c r="ML150" s="329"/>
      <c r="MM150" s="329"/>
      <c r="MN150" s="329"/>
      <c r="MO150" s="329"/>
      <c r="MP150" s="329"/>
      <c r="MQ150" s="329"/>
      <c r="MR150" s="329"/>
      <c r="MS150" s="329"/>
      <c r="MT150" s="329"/>
      <c r="MU150" s="329"/>
      <c r="MV150" s="329"/>
      <c r="MW150" s="329"/>
      <c r="MX150" s="329"/>
      <c r="MY150" s="329"/>
      <c r="MZ150" s="329"/>
      <c r="NA150" s="329"/>
      <c r="NB150" s="329"/>
      <c r="NC150" s="329"/>
      <c r="ND150" s="329"/>
      <c r="NE150" s="329"/>
      <c r="NF150" s="329"/>
      <c r="NG150" s="329"/>
      <c r="NH150" s="329"/>
      <c r="NI150" s="329"/>
      <c r="NJ150" s="329"/>
      <c r="NK150" s="329"/>
      <c r="NL150" s="329"/>
      <c r="NM150" s="329"/>
      <c r="NN150" s="329"/>
      <c r="NO150" s="329"/>
      <c r="NP150" s="329"/>
      <c r="NQ150" s="329"/>
      <c r="NR150" s="329"/>
      <c r="NS150" s="329"/>
      <c r="NT150" s="329"/>
      <c r="NU150" s="329"/>
      <c r="NV150" s="329"/>
      <c r="NW150" s="329"/>
      <c r="NX150" s="329"/>
      <c r="NY150" s="329"/>
      <c r="NZ150" s="329"/>
      <c r="OA150" s="329"/>
      <c r="OB150" s="329"/>
      <c r="OC150" s="329"/>
      <c r="OD150" s="329"/>
      <c r="OE150" s="329"/>
      <c r="OF150" s="329"/>
      <c r="OG150" s="329"/>
      <c r="OH150" s="329"/>
      <c r="OI150" s="329"/>
      <c r="OJ150" s="329"/>
      <c r="OK150" s="329"/>
      <c r="OL150" s="329"/>
    </row>
    <row r="151" spans="1:402" s="328" customFormat="1" ht="17.25" customHeight="1">
      <c r="B151" s="354" t="s">
        <v>10</v>
      </c>
      <c r="C151" s="499">
        <v>1527931.1500000001</v>
      </c>
      <c r="D151" s="499">
        <v>304318.2</v>
      </c>
      <c r="E151" s="500" t="s">
        <v>213</v>
      </c>
      <c r="F151" s="499">
        <v>3792.75</v>
      </c>
      <c r="G151" s="499">
        <v>131.35</v>
      </c>
      <c r="H151" s="500" t="s">
        <v>213</v>
      </c>
      <c r="I151" s="501">
        <v>1836173.45</v>
      </c>
      <c r="J151" s="940"/>
      <c r="K151" s="940"/>
      <c r="BQ151" s="329"/>
      <c r="BR151" s="329"/>
      <c r="BS151" s="329"/>
      <c r="BT151" s="329"/>
      <c r="BU151" s="329"/>
      <c r="BV151" s="329"/>
      <c r="BW151" s="329"/>
      <c r="BX151" s="329"/>
      <c r="BY151" s="329"/>
      <c r="BZ151" s="329"/>
      <c r="CA151" s="329"/>
      <c r="CB151" s="329"/>
      <c r="CC151" s="329"/>
      <c r="CD151" s="329"/>
      <c r="CE151" s="329"/>
      <c r="CF151" s="329"/>
      <c r="CG151" s="329"/>
      <c r="CH151" s="329"/>
      <c r="CI151" s="329"/>
      <c r="CJ151" s="329"/>
      <c r="CK151" s="329"/>
      <c r="CL151" s="329"/>
      <c r="CM151" s="329"/>
      <c r="CN151" s="329"/>
      <c r="CO151" s="329"/>
      <c r="CP151" s="329"/>
      <c r="CQ151" s="329"/>
      <c r="CR151" s="329"/>
      <c r="CS151" s="329"/>
      <c r="CT151" s="329"/>
      <c r="CU151" s="329"/>
      <c r="CV151" s="329"/>
      <c r="CW151" s="329"/>
      <c r="CX151" s="329"/>
      <c r="CY151" s="329"/>
      <c r="CZ151" s="329"/>
      <c r="DA151" s="329"/>
      <c r="DB151" s="329"/>
      <c r="DC151" s="329"/>
      <c r="DD151" s="329"/>
      <c r="DE151" s="329"/>
      <c r="DF151" s="329"/>
      <c r="DG151" s="329"/>
      <c r="DH151" s="329"/>
      <c r="DI151" s="329"/>
      <c r="DJ151" s="329"/>
      <c r="DK151" s="329"/>
      <c r="DL151" s="329"/>
      <c r="DM151" s="329"/>
      <c r="DN151" s="329"/>
      <c r="DO151" s="329"/>
      <c r="DP151" s="329"/>
      <c r="DQ151" s="329"/>
      <c r="DR151" s="329"/>
      <c r="DS151" s="329"/>
      <c r="DT151" s="329"/>
      <c r="DU151" s="329"/>
      <c r="DV151" s="329"/>
      <c r="DW151" s="329"/>
      <c r="DX151" s="329"/>
      <c r="DY151" s="329"/>
      <c r="DZ151" s="329"/>
      <c r="EA151" s="329"/>
      <c r="EB151" s="329"/>
      <c r="EC151" s="329"/>
      <c r="ED151" s="329"/>
      <c r="EE151" s="329"/>
      <c r="EF151" s="329"/>
      <c r="EG151" s="329"/>
      <c r="EH151" s="329"/>
      <c r="EI151" s="329"/>
      <c r="EJ151" s="329"/>
      <c r="EK151" s="329"/>
      <c r="EL151" s="329"/>
      <c r="EM151" s="329"/>
      <c r="EN151" s="329"/>
      <c r="EO151" s="329"/>
      <c r="EP151" s="329"/>
      <c r="EQ151" s="329"/>
      <c r="ER151" s="329"/>
      <c r="ES151" s="329"/>
      <c r="ET151" s="329"/>
      <c r="EU151" s="329"/>
      <c r="EV151" s="329"/>
      <c r="EW151" s="329"/>
      <c r="EX151" s="329"/>
      <c r="EY151" s="329"/>
      <c r="EZ151" s="329"/>
      <c r="FA151" s="329"/>
      <c r="FB151" s="329"/>
      <c r="FC151" s="329"/>
      <c r="FD151" s="329"/>
      <c r="FE151" s="329"/>
      <c r="FF151" s="329"/>
      <c r="FG151" s="329"/>
      <c r="FH151" s="329"/>
      <c r="FI151" s="329"/>
      <c r="FJ151" s="329"/>
      <c r="FK151" s="329"/>
      <c r="FL151" s="329"/>
      <c r="FM151" s="329"/>
      <c r="FN151" s="329"/>
      <c r="FO151" s="329"/>
      <c r="FP151" s="329"/>
      <c r="FQ151" s="329"/>
      <c r="FR151" s="329"/>
      <c r="FS151" s="329"/>
      <c r="FT151" s="329"/>
      <c r="FU151" s="329"/>
      <c r="FV151" s="329"/>
      <c r="FW151" s="329"/>
      <c r="FX151" s="329"/>
      <c r="FY151" s="329"/>
      <c r="FZ151" s="329"/>
      <c r="GA151" s="329"/>
      <c r="GB151" s="329"/>
      <c r="GC151" s="329"/>
      <c r="GD151" s="329"/>
      <c r="GE151" s="329"/>
      <c r="GF151" s="329"/>
      <c r="GG151" s="329"/>
      <c r="GH151" s="329"/>
      <c r="GI151" s="329"/>
      <c r="GJ151" s="329"/>
      <c r="GK151" s="329"/>
      <c r="GL151" s="329"/>
      <c r="GM151" s="329"/>
      <c r="GN151" s="329"/>
      <c r="GO151" s="329"/>
      <c r="GP151" s="329"/>
      <c r="GQ151" s="329"/>
      <c r="GR151" s="329"/>
      <c r="GS151" s="329"/>
      <c r="GT151" s="329"/>
      <c r="GU151" s="329"/>
      <c r="GV151" s="329"/>
      <c r="GW151" s="329"/>
      <c r="GX151" s="329"/>
      <c r="GY151" s="329"/>
      <c r="GZ151" s="329"/>
      <c r="HA151" s="329"/>
      <c r="HB151" s="329"/>
      <c r="HC151" s="329"/>
      <c r="HD151" s="329"/>
      <c r="HE151" s="329"/>
      <c r="HF151" s="329"/>
      <c r="HG151" s="329"/>
      <c r="HH151" s="329"/>
      <c r="HI151" s="329"/>
      <c r="HJ151" s="329"/>
      <c r="HK151" s="329"/>
      <c r="HL151" s="329"/>
      <c r="HM151" s="329"/>
      <c r="HN151" s="329"/>
      <c r="HO151" s="329"/>
      <c r="HP151" s="329"/>
      <c r="HQ151" s="329"/>
      <c r="HR151" s="329"/>
      <c r="HS151" s="329"/>
      <c r="HT151" s="329"/>
      <c r="HU151" s="329"/>
      <c r="HV151" s="329"/>
      <c r="HW151" s="329"/>
      <c r="HX151" s="329"/>
      <c r="HY151" s="329"/>
      <c r="HZ151" s="329"/>
      <c r="IA151" s="329"/>
      <c r="IB151" s="329"/>
      <c r="IC151" s="329"/>
      <c r="ID151" s="329"/>
      <c r="IE151" s="329"/>
      <c r="IF151" s="329"/>
      <c r="IG151" s="329"/>
      <c r="IH151" s="329"/>
      <c r="II151" s="329"/>
      <c r="IJ151" s="329"/>
      <c r="IK151" s="329"/>
      <c r="IL151" s="329"/>
      <c r="IM151" s="329"/>
      <c r="IN151" s="329"/>
      <c r="IO151" s="329"/>
      <c r="IP151" s="329"/>
      <c r="IQ151" s="329"/>
      <c r="IR151" s="329"/>
      <c r="IS151" s="329"/>
      <c r="IT151" s="329"/>
      <c r="IU151" s="329"/>
      <c r="IV151" s="329"/>
      <c r="IW151" s="329"/>
      <c r="IX151" s="329"/>
      <c r="IY151" s="329"/>
      <c r="IZ151" s="329"/>
      <c r="JA151" s="329"/>
      <c r="JB151" s="329"/>
      <c r="JC151" s="329"/>
      <c r="JD151" s="329"/>
      <c r="JE151" s="329"/>
      <c r="JF151" s="329"/>
      <c r="JG151" s="329"/>
      <c r="JH151" s="329"/>
      <c r="JI151" s="329"/>
      <c r="JJ151" s="329"/>
      <c r="JK151" s="329"/>
      <c r="JL151" s="329"/>
      <c r="JM151" s="329"/>
      <c r="JN151" s="329"/>
      <c r="JO151" s="329"/>
      <c r="JP151" s="329"/>
      <c r="JQ151" s="329"/>
      <c r="JR151" s="329"/>
      <c r="JS151" s="329"/>
      <c r="JT151" s="329"/>
      <c r="JU151" s="329"/>
      <c r="JV151" s="329"/>
      <c r="JW151" s="329"/>
      <c r="JX151" s="329"/>
      <c r="JY151" s="329"/>
      <c r="JZ151" s="329"/>
      <c r="KA151" s="329"/>
      <c r="KB151" s="329"/>
      <c r="KC151" s="329"/>
      <c r="KD151" s="329"/>
      <c r="KE151" s="329"/>
      <c r="KF151" s="329"/>
      <c r="KG151" s="329"/>
      <c r="KH151" s="329"/>
      <c r="KI151" s="329"/>
      <c r="KJ151" s="329"/>
      <c r="KK151" s="329"/>
      <c r="KL151" s="329"/>
      <c r="KM151" s="329"/>
      <c r="KN151" s="329"/>
      <c r="KO151" s="329"/>
      <c r="KP151" s="329"/>
      <c r="KQ151" s="329"/>
      <c r="KR151" s="329"/>
      <c r="KS151" s="329"/>
      <c r="KT151" s="329"/>
      <c r="KU151" s="329"/>
      <c r="KV151" s="329"/>
      <c r="KW151" s="329"/>
      <c r="KX151" s="329"/>
      <c r="KY151" s="329"/>
      <c r="KZ151" s="329"/>
      <c r="LA151" s="329"/>
      <c r="LB151" s="329"/>
      <c r="LC151" s="329"/>
      <c r="LD151" s="329"/>
      <c r="LE151" s="329"/>
      <c r="LF151" s="329"/>
      <c r="LG151" s="329"/>
      <c r="LH151" s="329"/>
      <c r="LI151" s="329"/>
      <c r="LJ151" s="329"/>
      <c r="LK151" s="329"/>
      <c r="LL151" s="329"/>
      <c r="LM151" s="329"/>
      <c r="LN151" s="329"/>
      <c r="LO151" s="329"/>
      <c r="LP151" s="329"/>
      <c r="LQ151" s="329"/>
      <c r="LR151" s="329"/>
      <c r="LS151" s="329"/>
      <c r="LT151" s="329"/>
      <c r="LU151" s="329"/>
      <c r="LV151" s="329"/>
      <c r="LW151" s="329"/>
      <c r="LX151" s="329"/>
      <c r="LY151" s="329"/>
      <c r="LZ151" s="329"/>
      <c r="MA151" s="329"/>
      <c r="MB151" s="329"/>
      <c r="MC151" s="329"/>
      <c r="MD151" s="329"/>
      <c r="ME151" s="329"/>
      <c r="MF151" s="329"/>
      <c r="MG151" s="329"/>
      <c r="MH151" s="329"/>
      <c r="MI151" s="329"/>
      <c r="MJ151" s="329"/>
      <c r="MK151" s="329"/>
      <c r="ML151" s="329"/>
      <c r="MM151" s="329"/>
      <c r="MN151" s="329"/>
      <c r="MO151" s="329"/>
      <c r="MP151" s="329"/>
      <c r="MQ151" s="329"/>
      <c r="MR151" s="329"/>
      <c r="MS151" s="329"/>
      <c r="MT151" s="329"/>
      <c r="MU151" s="329"/>
      <c r="MV151" s="329"/>
      <c r="MW151" s="329"/>
      <c r="MX151" s="329"/>
      <c r="MY151" s="329"/>
      <c r="MZ151" s="329"/>
      <c r="NA151" s="329"/>
      <c r="NB151" s="329"/>
      <c r="NC151" s="329"/>
      <c r="ND151" s="329"/>
      <c r="NE151" s="329"/>
      <c r="NF151" s="329"/>
      <c r="NG151" s="329"/>
      <c r="NH151" s="329"/>
      <c r="NI151" s="329"/>
      <c r="NJ151" s="329"/>
      <c r="NK151" s="329"/>
      <c r="NL151" s="329"/>
      <c r="NM151" s="329"/>
      <c r="NN151" s="329"/>
      <c r="NO151" s="329"/>
      <c r="NP151" s="329"/>
      <c r="NQ151" s="329"/>
      <c r="NR151" s="329"/>
      <c r="NS151" s="329"/>
      <c r="NT151" s="329"/>
      <c r="NU151" s="329"/>
      <c r="NV151" s="329"/>
      <c r="NW151" s="329"/>
      <c r="NX151" s="329"/>
      <c r="NY151" s="329"/>
      <c r="NZ151" s="329"/>
      <c r="OA151" s="329"/>
      <c r="OB151" s="329"/>
      <c r="OC151" s="329"/>
      <c r="OD151" s="329"/>
      <c r="OE151" s="329"/>
      <c r="OF151" s="329"/>
      <c r="OG151" s="329"/>
      <c r="OH151" s="329"/>
      <c r="OI151" s="329"/>
      <c r="OJ151" s="329"/>
      <c r="OK151" s="329"/>
      <c r="OL151" s="329"/>
    </row>
    <row r="152" spans="1:402" s="328" customFormat="1" ht="17.25" customHeight="1">
      <c r="B152" s="354" t="s">
        <v>67</v>
      </c>
      <c r="C152" s="499">
        <v>1559711.55</v>
      </c>
      <c r="D152" s="499">
        <v>309770.59999999998</v>
      </c>
      <c r="E152" s="500" t="s">
        <v>213</v>
      </c>
      <c r="F152" s="499">
        <v>4210.1499999999996</v>
      </c>
      <c r="G152" s="499">
        <v>120.55</v>
      </c>
      <c r="H152" s="500" t="s">
        <v>213</v>
      </c>
      <c r="I152" s="501">
        <v>1873812.85</v>
      </c>
      <c r="J152" s="940"/>
      <c r="K152" s="940"/>
      <c r="BQ152" s="329"/>
      <c r="BR152" s="329"/>
      <c r="BS152" s="329"/>
      <c r="BT152" s="329"/>
      <c r="BU152" s="329"/>
      <c r="BV152" s="329"/>
      <c r="BW152" s="329"/>
      <c r="BX152" s="329"/>
      <c r="BY152" s="329"/>
      <c r="BZ152" s="329"/>
      <c r="CA152" s="329"/>
      <c r="CB152" s="329"/>
      <c r="CC152" s="329"/>
      <c r="CD152" s="329"/>
      <c r="CE152" s="329"/>
      <c r="CF152" s="329"/>
      <c r="CG152" s="329"/>
      <c r="CH152" s="329"/>
      <c r="CI152" s="329"/>
      <c r="CJ152" s="329"/>
      <c r="CK152" s="329"/>
      <c r="CL152" s="329"/>
      <c r="CM152" s="329"/>
      <c r="CN152" s="329"/>
      <c r="CO152" s="329"/>
      <c r="CP152" s="329"/>
      <c r="CQ152" s="329"/>
      <c r="CR152" s="329"/>
      <c r="CS152" s="329"/>
      <c r="CT152" s="329"/>
      <c r="CU152" s="329"/>
      <c r="CV152" s="329"/>
      <c r="CW152" s="329"/>
      <c r="CX152" s="329"/>
      <c r="CY152" s="329"/>
      <c r="CZ152" s="329"/>
      <c r="DA152" s="329"/>
      <c r="DB152" s="329"/>
      <c r="DC152" s="329"/>
      <c r="DD152" s="329"/>
      <c r="DE152" s="329"/>
      <c r="DF152" s="329"/>
      <c r="DG152" s="329"/>
      <c r="DH152" s="329"/>
      <c r="DI152" s="329"/>
      <c r="DJ152" s="329"/>
      <c r="DK152" s="329"/>
      <c r="DL152" s="329"/>
      <c r="DM152" s="329"/>
      <c r="DN152" s="329"/>
      <c r="DO152" s="329"/>
      <c r="DP152" s="329"/>
      <c r="DQ152" s="329"/>
      <c r="DR152" s="329"/>
      <c r="DS152" s="329"/>
      <c r="DT152" s="329"/>
      <c r="DU152" s="329"/>
      <c r="DV152" s="329"/>
      <c r="DW152" s="329"/>
      <c r="DX152" s="329"/>
      <c r="DY152" s="329"/>
      <c r="DZ152" s="329"/>
      <c r="EA152" s="329"/>
      <c r="EB152" s="329"/>
      <c r="EC152" s="329"/>
      <c r="ED152" s="329"/>
      <c r="EE152" s="329"/>
      <c r="EF152" s="329"/>
      <c r="EG152" s="329"/>
      <c r="EH152" s="329"/>
      <c r="EI152" s="329"/>
      <c r="EJ152" s="329"/>
      <c r="EK152" s="329"/>
      <c r="EL152" s="329"/>
      <c r="EM152" s="329"/>
      <c r="EN152" s="329"/>
      <c r="EO152" s="329"/>
      <c r="EP152" s="329"/>
      <c r="EQ152" s="329"/>
      <c r="ER152" s="329"/>
      <c r="ES152" s="329"/>
      <c r="ET152" s="329"/>
      <c r="EU152" s="329"/>
      <c r="EV152" s="329"/>
      <c r="EW152" s="329"/>
      <c r="EX152" s="329"/>
      <c r="EY152" s="329"/>
      <c r="EZ152" s="329"/>
      <c r="FA152" s="329"/>
      <c r="FB152" s="329"/>
      <c r="FC152" s="329"/>
      <c r="FD152" s="329"/>
      <c r="FE152" s="329"/>
      <c r="FF152" s="329"/>
      <c r="FG152" s="329"/>
      <c r="FH152" s="329"/>
      <c r="FI152" s="329"/>
      <c r="FJ152" s="329"/>
      <c r="FK152" s="329"/>
      <c r="FL152" s="329"/>
      <c r="FM152" s="329"/>
      <c r="FN152" s="329"/>
      <c r="FO152" s="329"/>
      <c r="FP152" s="329"/>
      <c r="FQ152" s="329"/>
      <c r="FR152" s="329"/>
      <c r="FS152" s="329"/>
      <c r="FT152" s="329"/>
      <c r="FU152" s="329"/>
      <c r="FV152" s="329"/>
      <c r="FW152" s="329"/>
      <c r="FX152" s="329"/>
      <c r="FY152" s="329"/>
      <c r="FZ152" s="329"/>
      <c r="GA152" s="329"/>
      <c r="GB152" s="329"/>
      <c r="GC152" s="329"/>
      <c r="GD152" s="329"/>
      <c r="GE152" s="329"/>
      <c r="GF152" s="329"/>
      <c r="GG152" s="329"/>
      <c r="GH152" s="329"/>
      <c r="GI152" s="329"/>
      <c r="GJ152" s="329"/>
      <c r="GK152" s="329"/>
      <c r="GL152" s="329"/>
      <c r="GM152" s="329"/>
      <c r="GN152" s="329"/>
      <c r="GO152" s="329"/>
      <c r="GP152" s="329"/>
      <c r="GQ152" s="329"/>
      <c r="GR152" s="329"/>
      <c r="GS152" s="329"/>
      <c r="GT152" s="329"/>
      <c r="GU152" s="329"/>
      <c r="GV152" s="329"/>
      <c r="GW152" s="329"/>
      <c r="GX152" s="329"/>
      <c r="GY152" s="329"/>
      <c r="GZ152" s="329"/>
      <c r="HA152" s="329"/>
      <c r="HB152" s="329"/>
      <c r="HC152" s="329"/>
      <c r="HD152" s="329"/>
      <c r="HE152" s="329"/>
      <c r="HF152" s="329"/>
      <c r="HG152" s="329"/>
      <c r="HH152" s="329"/>
      <c r="HI152" s="329"/>
      <c r="HJ152" s="329"/>
      <c r="HK152" s="329"/>
      <c r="HL152" s="329"/>
      <c r="HM152" s="329"/>
      <c r="HN152" s="329"/>
      <c r="HO152" s="329"/>
      <c r="HP152" s="329"/>
      <c r="HQ152" s="329"/>
      <c r="HR152" s="329"/>
      <c r="HS152" s="329"/>
      <c r="HT152" s="329"/>
      <c r="HU152" s="329"/>
      <c r="HV152" s="329"/>
      <c r="HW152" s="329"/>
      <c r="HX152" s="329"/>
      <c r="HY152" s="329"/>
      <c r="HZ152" s="329"/>
      <c r="IA152" s="329"/>
      <c r="IB152" s="329"/>
      <c r="IC152" s="329"/>
      <c r="ID152" s="329"/>
      <c r="IE152" s="329"/>
      <c r="IF152" s="329"/>
      <c r="IG152" s="329"/>
      <c r="IH152" s="329"/>
      <c r="II152" s="329"/>
      <c r="IJ152" s="329"/>
      <c r="IK152" s="329"/>
      <c r="IL152" s="329"/>
      <c r="IM152" s="329"/>
      <c r="IN152" s="329"/>
      <c r="IO152" s="329"/>
      <c r="IP152" s="329"/>
      <c r="IQ152" s="329"/>
      <c r="IR152" s="329"/>
      <c r="IS152" s="329"/>
      <c r="IT152" s="329"/>
      <c r="IU152" s="329"/>
      <c r="IV152" s="329"/>
      <c r="IW152" s="329"/>
      <c r="IX152" s="329"/>
      <c r="IY152" s="329"/>
      <c r="IZ152" s="329"/>
      <c r="JA152" s="329"/>
      <c r="JB152" s="329"/>
      <c r="JC152" s="329"/>
      <c r="JD152" s="329"/>
      <c r="JE152" s="329"/>
      <c r="JF152" s="329"/>
      <c r="JG152" s="329"/>
      <c r="JH152" s="329"/>
      <c r="JI152" s="329"/>
      <c r="JJ152" s="329"/>
      <c r="JK152" s="329"/>
      <c r="JL152" s="329"/>
      <c r="JM152" s="329"/>
      <c r="JN152" s="329"/>
      <c r="JO152" s="329"/>
      <c r="JP152" s="329"/>
      <c r="JQ152" s="329"/>
      <c r="JR152" s="329"/>
      <c r="JS152" s="329"/>
      <c r="JT152" s="329"/>
      <c r="JU152" s="329"/>
      <c r="JV152" s="329"/>
      <c r="JW152" s="329"/>
      <c r="JX152" s="329"/>
      <c r="JY152" s="329"/>
      <c r="JZ152" s="329"/>
      <c r="KA152" s="329"/>
      <c r="KB152" s="329"/>
      <c r="KC152" s="329"/>
      <c r="KD152" s="329"/>
      <c r="KE152" s="329"/>
      <c r="KF152" s="329"/>
      <c r="KG152" s="329"/>
      <c r="KH152" s="329"/>
      <c r="KI152" s="329"/>
      <c r="KJ152" s="329"/>
      <c r="KK152" s="329"/>
      <c r="KL152" s="329"/>
      <c r="KM152" s="329"/>
      <c r="KN152" s="329"/>
      <c r="KO152" s="329"/>
      <c r="KP152" s="329"/>
      <c r="KQ152" s="329"/>
      <c r="KR152" s="329"/>
      <c r="KS152" s="329"/>
      <c r="KT152" s="329"/>
      <c r="KU152" s="329"/>
      <c r="KV152" s="329"/>
      <c r="KW152" s="329"/>
      <c r="KX152" s="329"/>
      <c r="KY152" s="329"/>
      <c r="KZ152" s="329"/>
      <c r="LA152" s="329"/>
      <c r="LB152" s="329"/>
      <c r="LC152" s="329"/>
      <c r="LD152" s="329"/>
      <c r="LE152" s="329"/>
      <c r="LF152" s="329"/>
      <c r="LG152" s="329"/>
      <c r="LH152" s="329"/>
      <c r="LI152" s="329"/>
      <c r="LJ152" s="329"/>
      <c r="LK152" s="329"/>
      <c r="LL152" s="329"/>
      <c r="LM152" s="329"/>
      <c r="LN152" s="329"/>
      <c r="LO152" s="329"/>
      <c r="LP152" s="329"/>
      <c r="LQ152" s="329"/>
      <c r="LR152" s="329"/>
      <c r="LS152" s="329"/>
      <c r="LT152" s="329"/>
      <c r="LU152" s="329"/>
      <c r="LV152" s="329"/>
      <c r="LW152" s="329"/>
      <c r="LX152" s="329"/>
      <c r="LY152" s="329"/>
      <c r="LZ152" s="329"/>
      <c r="MA152" s="329"/>
      <c r="MB152" s="329"/>
      <c r="MC152" s="329"/>
      <c r="MD152" s="329"/>
      <c r="ME152" s="329"/>
      <c r="MF152" s="329"/>
      <c r="MG152" s="329"/>
      <c r="MH152" s="329"/>
      <c r="MI152" s="329"/>
      <c r="MJ152" s="329"/>
      <c r="MK152" s="329"/>
      <c r="ML152" s="329"/>
      <c r="MM152" s="329"/>
      <c r="MN152" s="329"/>
      <c r="MO152" s="329"/>
      <c r="MP152" s="329"/>
      <c r="MQ152" s="329"/>
      <c r="MR152" s="329"/>
      <c r="MS152" s="329"/>
      <c r="MT152" s="329"/>
      <c r="MU152" s="329"/>
      <c r="MV152" s="329"/>
      <c r="MW152" s="329"/>
      <c r="MX152" s="329"/>
      <c r="MY152" s="329"/>
      <c r="MZ152" s="329"/>
      <c r="NA152" s="329"/>
      <c r="NB152" s="329"/>
      <c r="NC152" s="329"/>
      <c r="ND152" s="329"/>
      <c r="NE152" s="329"/>
      <c r="NF152" s="329"/>
      <c r="NG152" s="329"/>
      <c r="NH152" s="329"/>
      <c r="NI152" s="329"/>
      <c r="NJ152" s="329"/>
      <c r="NK152" s="329"/>
      <c r="NL152" s="329"/>
      <c r="NM152" s="329"/>
      <c r="NN152" s="329"/>
      <c r="NO152" s="329"/>
      <c r="NP152" s="329"/>
      <c r="NQ152" s="329"/>
      <c r="NR152" s="329"/>
      <c r="NS152" s="329"/>
      <c r="NT152" s="329"/>
      <c r="NU152" s="329"/>
      <c r="NV152" s="329"/>
      <c r="NW152" s="329"/>
      <c r="NX152" s="329"/>
      <c r="NY152" s="329"/>
      <c r="NZ152" s="329"/>
      <c r="OA152" s="329"/>
      <c r="OB152" s="329"/>
      <c r="OC152" s="329"/>
      <c r="OD152" s="329"/>
      <c r="OE152" s="329"/>
      <c r="OF152" s="329"/>
      <c r="OG152" s="329"/>
      <c r="OH152" s="329"/>
      <c r="OI152" s="329"/>
      <c r="OJ152" s="329"/>
      <c r="OK152" s="329"/>
      <c r="OL152" s="329"/>
    </row>
    <row r="153" spans="1:402" s="328" customFormat="1" ht="17.25" customHeight="1">
      <c r="B153" s="354" t="s">
        <v>68</v>
      </c>
      <c r="C153" s="499">
        <v>1610493.6600000001</v>
      </c>
      <c r="D153" s="499">
        <v>315446.52</v>
      </c>
      <c r="E153" s="500" t="s">
        <v>213</v>
      </c>
      <c r="F153" s="499">
        <v>4565.66</v>
      </c>
      <c r="G153" s="499">
        <v>115.9</v>
      </c>
      <c r="H153" s="500" t="s">
        <v>213</v>
      </c>
      <c r="I153" s="501">
        <v>1930621.76</v>
      </c>
      <c r="J153" s="940"/>
      <c r="K153" s="940"/>
      <c r="BQ153" s="329"/>
      <c r="BR153" s="329"/>
      <c r="BS153" s="329"/>
      <c r="BT153" s="329"/>
      <c r="BU153" s="329"/>
      <c r="BV153" s="329"/>
      <c r="BW153" s="329"/>
      <c r="BX153" s="329"/>
      <c r="BY153" s="329"/>
      <c r="BZ153" s="329"/>
      <c r="CA153" s="329"/>
      <c r="CB153" s="329"/>
      <c r="CC153" s="329"/>
      <c r="CD153" s="329"/>
      <c r="CE153" s="329"/>
      <c r="CF153" s="329"/>
      <c r="CG153" s="329"/>
      <c r="CH153" s="329"/>
      <c r="CI153" s="329"/>
      <c r="CJ153" s="329"/>
      <c r="CK153" s="329"/>
      <c r="CL153" s="329"/>
      <c r="CM153" s="329"/>
      <c r="CN153" s="329"/>
      <c r="CO153" s="329"/>
      <c r="CP153" s="329"/>
      <c r="CQ153" s="329"/>
      <c r="CR153" s="329"/>
      <c r="CS153" s="329"/>
      <c r="CT153" s="329"/>
      <c r="CU153" s="329"/>
      <c r="CV153" s="329"/>
      <c r="CW153" s="329"/>
      <c r="CX153" s="329"/>
      <c r="CY153" s="329"/>
      <c r="CZ153" s="329"/>
      <c r="DA153" s="329"/>
      <c r="DB153" s="329"/>
      <c r="DC153" s="329"/>
      <c r="DD153" s="329"/>
      <c r="DE153" s="329"/>
      <c r="DF153" s="329"/>
      <c r="DG153" s="329"/>
      <c r="DH153" s="329"/>
      <c r="DI153" s="329"/>
      <c r="DJ153" s="329"/>
      <c r="DK153" s="329"/>
      <c r="DL153" s="329"/>
      <c r="DM153" s="329"/>
      <c r="DN153" s="329"/>
      <c r="DO153" s="329"/>
      <c r="DP153" s="329"/>
      <c r="DQ153" s="329"/>
      <c r="DR153" s="329"/>
      <c r="DS153" s="329"/>
      <c r="DT153" s="329"/>
      <c r="DU153" s="329"/>
      <c r="DV153" s="329"/>
      <c r="DW153" s="329"/>
      <c r="DX153" s="329"/>
      <c r="DY153" s="329"/>
      <c r="DZ153" s="329"/>
      <c r="EA153" s="329"/>
      <c r="EB153" s="329"/>
      <c r="EC153" s="329"/>
      <c r="ED153" s="329"/>
      <c r="EE153" s="329"/>
      <c r="EF153" s="329"/>
      <c r="EG153" s="329"/>
      <c r="EH153" s="329"/>
      <c r="EI153" s="329"/>
      <c r="EJ153" s="329"/>
      <c r="EK153" s="329"/>
      <c r="EL153" s="329"/>
      <c r="EM153" s="329"/>
      <c r="EN153" s="329"/>
      <c r="EO153" s="329"/>
      <c r="EP153" s="329"/>
      <c r="EQ153" s="329"/>
      <c r="ER153" s="329"/>
      <c r="ES153" s="329"/>
      <c r="ET153" s="329"/>
      <c r="EU153" s="329"/>
      <c r="EV153" s="329"/>
      <c r="EW153" s="329"/>
      <c r="EX153" s="329"/>
      <c r="EY153" s="329"/>
      <c r="EZ153" s="329"/>
      <c r="FA153" s="329"/>
      <c r="FB153" s="329"/>
      <c r="FC153" s="329"/>
      <c r="FD153" s="329"/>
      <c r="FE153" s="329"/>
      <c r="FF153" s="329"/>
      <c r="FG153" s="329"/>
      <c r="FH153" s="329"/>
      <c r="FI153" s="329"/>
      <c r="FJ153" s="329"/>
      <c r="FK153" s="329"/>
      <c r="FL153" s="329"/>
      <c r="FM153" s="329"/>
      <c r="FN153" s="329"/>
      <c r="FO153" s="329"/>
      <c r="FP153" s="329"/>
      <c r="FQ153" s="329"/>
      <c r="FR153" s="329"/>
      <c r="FS153" s="329"/>
      <c r="FT153" s="329"/>
      <c r="FU153" s="329"/>
      <c r="FV153" s="329"/>
      <c r="FW153" s="329"/>
      <c r="FX153" s="329"/>
      <c r="FY153" s="329"/>
      <c r="FZ153" s="329"/>
      <c r="GA153" s="329"/>
      <c r="GB153" s="329"/>
      <c r="GC153" s="329"/>
      <c r="GD153" s="329"/>
      <c r="GE153" s="329"/>
      <c r="GF153" s="329"/>
      <c r="GG153" s="329"/>
      <c r="GH153" s="329"/>
      <c r="GI153" s="329"/>
      <c r="GJ153" s="329"/>
      <c r="GK153" s="329"/>
      <c r="GL153" s="329"/>
      <c r="GM153" s="329"/>
      <c r="GN153" s="329"/>
      <c r="GO153" s="329"/>
      <c r="GP153" s="329"/>
      <c r="GQ153" s="329"/>
      <c r="GR153" s="329"/>
      <c r="GS153" s="329"/>
      <c r="GT153" s="329"/>
      <c r="GU153" s="329"/>
      <c r="GV153" s="329"/>
      <c r="GW153" s="329"/>
      <c r="GX153" s="329"/>
      <c r="GY153" s="329"/>
      <c r="GZ153" s="329"/>
      <c r="HA153" s="329"/>
      <c r="HB153" s="329"/>
      <c r="HC153" s="329"/>
      <c r="HD153" s="329"/>
      <c r="HE153" s="329"/>
      <c r="HF153" s="329"/>
      <c r="HG153" s="329"/>
      <c r="HH153" s="329"/>
      <c r="HI153" s="329"/>
      <c r="HJ153" s="329"/>
      <c r="HK153" s="329"/>
      <c r="HL153" s="329"/>
      <c r="HM153" s="329"/>
      <c r="HN153" s="329"/>
      <c r="HO153" s="329"/>
      <c r="HP153" s="329"/>
      <c r="HQ153" s="329"/>
      <c r="HR153" s="329"/>
      <c r="HS153" s="329"/>
      <c r="HT153" s="329"/>
      <c r="HU153" s="329"/>
      <c r="HV153" s="329"/>
      <c r="HW153" s="329"/>
      <c r="HX153" s="329"/>
      <c r="HY153" s="329"/>
      <c r="HZ153" s="329"/>
      <c r="IA153" s="329"/>
      <c r="IB153" s="329"/>
      <c r="IC153" s="329"/>
      <c r="ID153" s="329"/>
      <c r="IE153" s="329"/>
      <c r="IF153" s="329"/>
      <c r="IG153" s="329"/>
      <c r="IH153" s="329"/>
      <c r="II153" s="329"/>
      <c r="IJ153" s="329"/>
      <c r="IK153" s="329"/>
      <c r="IL153" s="329"/>
      <c r="IM153" s="329"/>
      <c r="IN153" s="329"/>
      <c r="IO153" s="329"/>
      <c r="IP153" s="329"/>
      <c r="IQ153" s="329"/>
      <c r="IR153" s="329"/>
      <c r="IS153" s="329"/>
      <c r="IT153" s="329"/>
      <c r="IU153" s="329"/>
      <c r="IV153" s="329"/>
      <c r="IW153" s="329"/>
      <c r="IX153" s="329"/>
      <c r="IY153" s="329"/>
      <c r="IZ153" s="329"/>
      <c r="JA153" s="329"/>
      <c r="JB153" s="329"/>
      <c r="JC153" s="329"/>
      <c r="JD153" s="329"/>
      <c r="JE153" s="329"/>
      <c r="JF153" s="329"/>
      <c r="JG153" s="329"/>
      <c r="JH153" s="329"/>
      <c r="JI153" s="329"/>
      <c r="JJ153" s="329"/>
      <c r="JK153" s="329"/>
      <c r="JL153" s="329"/>
      <c r="JM153" s="329"/>
      <c r="JN153" s="329"/>
      <c r="JO153" s="329"/>
      <c r="JP153" s="329"/>
      <c r="JQ153" s="329"/>
      <c r="JR153" s="329"/>
      <c r="JS153" s="329"/>
      <c r="JT153" s="329"/>
      <c r="JU153" s="329"/>
      <c r="JV153" s="329"/>
      <c r="JW153" s="329"/>
      <c r="JX153" s="329"/>
      <c r="JY153" s="329"/>
      <c r="JZ153" s="329"/>
      <c r="KA153" s="329"/>
      <c r="KB153" s="329"/>
      <c r="KC153" s="329"/>
      <c r="KD153" s="329"/>
      <c r="KE153" s="329"/>
      <c r="KF153" s="329"/>
      <c r="KG153" s="329"/>
      <c r="KH153" s="329"/>
      <c r="KI153" s="329"/>
      <c r="KJ153" s="329"/>
      <c r="KK153" s="329"/>
      <c r="KL153" s="329"/>
      <c r="KM153" s="329"/>
      <c r="KN153" s="329"/>
      <c r="KO153" s="329"/>
      <c r="KP153" s="329"/>
      <c r="KQ153" s="329"/>
      <c r="KR153" s="329"/>
      <c r="KS153" s="329"/>
      <c r="KT153" s="329"/>
      <c r="KU153" s="329"/>
      <c r="KV153" s="329"/>
      <c r="KW153" s="329"/>
      <c r="KX153" s="329"/>
      <c r="KY153" s="329"/>
      <c r="KZ153" s="329"/>
      <c r="LA153" s="329"/>
      <c r="LB153" s="329"/>
      <c r="LC153" s="329"/>
      <c r="LD153" s="329"/>
      <c r="LE153" s="329"/>
      <c r="LF153" s="329"/>
      <c r="LG153" s="329"/>
      <c r="LH153" s="329"/>
      <c r="LI153" s="329"/>
      <c r="LJ153" s="329"/>
      <c r="LK153" s="329"/>
      <c r="LL153" s="329"/>
      <c r="LM153" s="329"/>
      <c r="LN153" s="329"/>
      <c r="LO153" s="329"/>
      <c r="LP153" s="329"/>
      <c r="LQ153" s="329"/>
      <c r="LR153" s="329"/>
      <c r="LS153" s="329"/>
      <c r="LT153" s="329"/>
      <c r="LU153" s="329"/>
      <c r="LV153" s="329"/>
      <c r="LW153" s="329"/>
      <c r="LX153" s="329"/>
      <c r="LY153" s="329"/>
      <c r="LZ153" s="329"/>
      <c r="MA153" s="329"/>
      <c r="MB153" s="329"/>
      <c r="MC153" s="329"/>
      <c r="MD153" s="329"/>
      <c r="ME153" s="329"/>
      <c r="MF153" s="329"/>
      <c r="MG153" s="329"/>
      <c r="MH153" s="329"/>
      <c r="MI153" s="329"/>
      <c r="MJ153" s="329"/>
      <c r="MK153" s="329"/>
      <c r="ML153" s="329"/>
      <c r="MM153" s="329"/>
      <c r="MN153" s="329"/>
      <c r="MO153" s="329"/>
      <c r="MP153" s="329"/>
      <c r="MQ153" s="329"/>
      <c r="MR153" s="329"/>
      <c r="MS153" s="329"/>
      <c r="MT153" s="329"/>
      <c r="MU153" s="329"/>
      <c r="MV153" s="329"/>
      <c r="MW153" s="329"/>
      <c r="MX153" s="329"/>
      <c r="MY153" s="329"/>
      <c r="MZ153" s="329"/>
      <c r="NA153" s="329"/>
      <c r="NB153" s="329"/>
      <c r="NC153" s="329"/>
      <c r="ND153" s="329"/>
      <c r="NE153" s="329"/>
      <c r="NF153" s="329"/>
      <c r="NG153" s="329"/>
      <c r="NH153" s="329"/>
      <c r="NI153" s="329"/>
      <c r="NJ153" s="329"/>
      <c r="NK153" s="329"/>
      <c r="NL153" s="329"/>
      <c r="NM153" s="329"/>
      <c r="NN153" s="329"/>
      <c r="NO153" s="329"/>
      <c r="NP153" s="329"/>
      <c r="NQ153" s="329"/>
      <c r="NR153" s="329"/>
      <c r="NS153" s="329"/>
      <c r="NT153" s="329"/>
      <c r="NU153" s="329"/>
      <c r="NV153" s="329"/>
      <c r="NW153" s="329"/>
      <c r="NX153" s="329"/>
      <c r="NY153" s="329"/>
      <c r="NZ153" s="329"/>
      <c r="OA153" s="329"/>
      <c r="OB153" s="329"/>
      <c r="OC153" s="329"/>
      <c r="OD153" s="329"/>
      <c r="OE153" s="329"/>
      <c r="OF153" s="329"/>
      <c r="OG153" s="329"/>
      <c r="OH153" s="329"/>
      <c r="OI153" s="329"/>
      <c r="OJ153" s="329"/>
      <c r="OK153" s="329"/>
      <c r="OL153" s="329"/>
    </row>
    <row r="154" spans="1:402" s="328" customFormat="1" ht="17.25" customHeight="1">
      <c r="B154" s="354" t="s">
        <v>69</v>
      </c>
      <c r="C154" s="499">
        <v>1679106.17</v>
      </c>
      <c r="D154" s="499">
        <v>320166.95</v>
      </c>
      <c r="E154" s="502" t="s">
        <v>213</v>
      </c>
      <c r="F154" s="499">
        <v>4671.95</v>
      </c>
      <c r="G154" s="499">
        <v>116.45</v>
      </c>
      <c r="H154" s="502" t="s">
        <v>213</v>
      </c>
      <c r="I154" s="501">
        <v>2004061.54</v>
      </c>
      <c r="J154" s="940"/>
      <c r="K154" s="940"/>
      <c r="BQ154" s="329"/>
      <c r="BR154" s="329"/>
      <c r="BS154" s="329"/>
      <c r="BT154" s="329"/>
      <c r="BU154" s="329"/>
      <c r="BV154" s="329"/>
      <c r="BW154" s="329"/>
      <c r="BX154" s="329"/>
      <c r="BY154" s="329"/>
      <c r="BZ154" s="329"/>
      <c r="CA154" s="329"/>
      <c r="CB154" s="329"/>
      <c r="CC154" s="329"/>
      <c r="CD154" s="329"/>
      <c r="CE154" s="329"/>
      <c r="CF154" s="329"/>
      <c r="CG154" s="329"/>
      <c r="CH154" s="329"/>
      <c r="CI154" s="329"/>
      <c r="CJ154" s="329"/>
      <c r="CK154" s="329"/>
      <c r="CL154" s="329"/>
      <c r="CM154" s="329"/>
      <c r="CN154" s="329"/>
      <c r="CO154" s="329"/>
      <c r="CP154" s="329"/>
      <c r="CQ154" s="329"/>
      <c r="CR154" s="329"/>
      <c r="CS154" s="329"/>
      <c r="CT154" s="329"/>
      <c r="CU154" s="329"/>
      <c r="CV154" s="329"/>
      <c r="CW154" s="329"/>
      <c r="CX154" s="329"/>
      <c r="CY154" s="329"/>
      <c r="CZ154" s="329"/>
      <c r="DA154" s="329"/>
      <c r="DB154" s="329"/>
      <c r="DC154" s="329"/>
      <c r="DD154" s="329"/>
      <c r="DE154" s="329"/>
      <c r="DF154" s="329"/>
      <c r="DG154" s="329"/>
      <c r="DH154" s="329"/>
      <c r="DI154" s="329"/>
      <c r="DJ154" s="329"/>
      <c r="DK154" s="329"/>
      <c r="DL154" s="329"/>
      <c r="DM154" s="329"/>
      <c r="DN154" s="329"/>
      <c r="DO154" s="329"/>
      <c r="DP154" s="329"/>
      <c r="DQ154" s="329"/>
      <c r="DR154" s="329"/>
      <c r="DS154" s="329"/>
      <c r="DT154" s="329"/>
      <c r="DU154" s="329"/>
      <c r="DV154" s="329"/>
      <c r="DW154" s="329"/>
      <c r="DX154" s="329"/>
      <c r="DY154" s="329"/>
      <c r="DZ154" s="329"/>
      <c r="EA154" s="329"/>
      <c r="EB154" s="329"/>
      <c r="EC154" s="329"/>
      <c r="ED154" s="329"/>
      <c r="EE154" s="329"/>
      <c r="EF154" s="329"/>
      <c r="EG154" s="329"/>
      <c r="EH154" s="329"/>
      <c r="EI154" s="329"/>
      <c r="EJ154" s="329"/>
      <c r="EK154" s="329"/>
      <c r="EL154" s="329"/>
      <c r="EM154" s="329"/>
      <c r="EN154" s="329"/>
      <c r="EO154" s="329"/>
      <c r="EP154" s="329"/>
      <c r="EQ154" s="329"/>
      <c r="ER154" s="329"/>
      <c r="ES154" s="329"/>
      <c r="ET154" s="329"/>
      <c r="EU154" s="329"/>
      <c r="EV154" s="329"/>
      <c r="EW154" s="329"/>
      <c r="EX154" s="329"/>
      <c r="EY154" s="329"/>
      <c r="EZ154" s="329"/>
      <c r="FA154" s="329"/>
      <c r="FB154" s="329"/>
      <c r="FC154" s="329"/>
      <c r="FD154" s="329"/>
      <c r="FE154" s="329"/>
      <c r="FF154" s="329"/>
      <c r="FG154" s="329"/>
      <c r="FH154" s="329"/>
      <c r="FI154" s="329"/>
      <c r="FJ154" s="329"/>
      <c r="FK154" s="329"/>
      <c r="FL154" s="329"/>
      <c r="FM154" s="329"/>
      <c r="FN154" s="329"/>
      <c r="FO154" s="329"/>
      <c r="FP154" s="329"/>
      <c r="FQ154" s="329"/>
      <c r="FR154" s="329"/>
      <c r="FS154" s="329"/>
      <c r="FT154" s="329"/>
      <c r="FU154" s="329"/>
      <c r="FV154" s="329"/>
      <c r="FW154" s="329"/>
      <c r="FX154" s="329"/>
      <c r="FY154" s="329"/>
      <c r="FZ154" s="329"/>
      <c r="GA154" s="329"/>
      <c r="GB154" s="329"/>
      <c r="GC154" s="329"/>
      <c r="GD154" s="329"/>
      <c r="GE154" s="329"/>
      <c r="GF154" s="329"/>
      <c r="GG154" s="329"/>
      <c r="GH154" s="329"/>
      <c r="GI154" s="329"/>
      <c r="GJ154" s="329"/>
      <c r="GK154" s="329"/>
      <c r="GL154" s="329"/>
      <c r="GM154" s="329"/>
      <c r="GN154" s="329"/>
      <c r="GO154" s="329"/>
      <c r="GP154" s="329"/>
      <c r="GQ154" s="329"/>
      <c r="GR154" s="329"/>
      <c r="GS154" s="329"/>
      <c r="GT154" s="329"/>
      <c r="GU154" s="329"/>
      <c r="GV154" s="329"/>
      <c r="GW154" s="329"/>
      <c r="GX154" s="329"/>
      <c r="GY154" s="329"/>
      <c r="GZ154" s="329"/>
      <c r="HA154" s="329"/>
      <c r="HB154" s="329"/>
      <c r="HC154" s="329"/>
      <c r="HD154" s="329"/>
      <c r="HE154" s="329"/>
      <c r="HF154" s="329"/>
      <c r="HG154" s="329"/>
      <c r="HH154" s="329"/>
      <c r="HI154" s="329"/>
      <c r="HJ154" s="329"/>
      <c r="HK154" s="329"/>
      <c r="HL154" s="329"/>
      <c r="HM154" s="329"/>
      <c r="HN154" s="329"/>
      <c r="HO154" s="329"/>
      <c r="HP154" s="329"/>
      <c r="HQ154" s="329"/>
      <c r="HR154" s="329"/>
      <c r="HS154" s="329"/>
      <c r="HT154" s="329"/>
      <c r="HU154" s="329"/>
      <c r="HV154" s="329"/>
      <c r="HW154" s="329"/>
      <c r="HX154" s="329"/>
      <c r="HY154" s="329"/>
      <c r="HZ154" s="329"/>
      <c r="IA154" s="329"/>
      <c r="IB154" s="329"/>
      <c r="IC154" s="329"/>
      <c r="ID154" s="329"/>
      <c r="IE154" s="329"/>
      <c r="IF154" s="329"/>
      <c r="IG154" s="329"/>
      <c r="IH154" s="329"/>
      <c r="II154" s="329"/>
      <c r="IJ154" s="329"/>
      <c r="IK154" s="329"/>
      <c r="IL154" s="329"/>
      <c r="IM154" s="329"/>
      <c r="IN154" s="329"/>
      <c r="IO154" s="329"/>
      <c r="IP154" s="329"/>
      <c r="IQ154" s="329"/>
      <c r="IR154" s="329"/>
      <c r="IS154" s="329"/>
      <c r="IT154" s="329"/>
      <c r="IU154" s="329"/>
      <c r="IV154" s="329"/>
      <c r="IW154" s="329"/>
      <c r="IX154" s="329"/>
      <c r="IY154" s="329"/>
      <c r="IZ154" s="329"/>
      <c r="JA154" s="329"/>
      <c r="JB154" s="329"/>
      <c r="JC154" s="329"/>
      <c r="JD154" s="329"/>
      <c r="JE154" s="329"/>
      <c r="JF154" s="329"/>
      <c r="JG154" s="329"/>
      <c r="JH154" s="329"/>
      <c r="JI154" s="329"/>
      <c r="JJ154" s="329"/>
      <c r="JK154" s="329"/>
      <c r="JL154" s="329"/>
      <c r="JM154" s="329"/>
      <c r="JN154" s="329"/>
      <c r="JO154" s="329"/>
      <c r="JP154" s="329"/>
      <c r="JQ154" s="329"/>
      <c r="JR154" s="329"/>
      <c r="JS154" s="329"/>
      <c r="JT154" s="329"/>
      <c r="JU154" s="329"/>
      <c r="JV154" s="329"/>
      <c r="JW154" s="329"/>
      <c r="JX154" s="329"/>
      <c r="JY154" s="329"/>
      <c r="JZ154" s="329"/>
      <c r="KA154" s="329"/>
      <c r="KB154" s="329"/>
      <c r="KC154" s="329"/>
      <c r="KD154" s="329"/>
      <c r="KE154" s="329"/>
      <c r="KF154" s="329"/>
      <c r="KG154" s="329"/>
      <c r="KH154" s="329"/>
      <c r="KI154" s="329"/>
      <c r="KJ154" s="329"/>
      <c r="KK154" s="329"/>
      <c r="KL154" s="329"/>
      <c r="KM154" s="329"/>
      <c r="KN154" s="329"/>
      <c r="KO154" s="329"/>
      <c r="KP154" s="329"/>
      <c r="KQ154" s="329"/>
      <c r="KR154" s="329"/>
      <c r="KS154" s="329"/>
      <c r="KT154" s="329"/>
      <c r="KU154" s="329"/>
      <c r="KV154" s="329"/>
      <c r="KW154" s="329"/>
      <c r="KX154" s="329"/>
      <c r="KY154" s="329"/>
      <c r="KZ154" s="329"/>
      <c r="LA154" s="329"/>
      <c r="LB154" s="329"/>
      <c r="LC154" s="329"/>
      <c r="LD154" s="329"/>
      <c r="LE154" s="329"/>
      <c r="LF154" s="329"/>
      <c r="LG154" s="329"/>
      <c r="LH154" s="329"/>
      <c r="LI154" s="329"/>
      <c r="LJ154" s="329"/>
      <c r="LK154" s="329"/>
      <c r="LL154" s="329"/>
      <c r="LM154" s="329"/>
      <c r="LN154" s="329"/>
      <c r="LO154" s="329"/>
      <c r="LP154" s="329"/>
      <c r="LQ154" s="329"/>
      <c r="LR154" s="329"/>
      <c r="LS154" s="329"/>
      <c r="LT154" s="329"/>
      <c r="LU154" s="329"/>
      <c r="LV154" s="329"/>
      <c r="LW154" s="329"/>
      <c r="LX154" s="329"/>
      <c r="LY154" s="329"/>
      <c r="LZ154" s="329"/>
      <c r="MA154" s="329"/>
      <c r="MB154" s="329"/>
      <c r="MC154" s="329"/>
      <c r="MD154" s="329"/>
      <c r="ME154" s="329"/>
      <c r="MF154" s="329"/>
      <c r="MG154" s="329"/>
      <c r="MH154" s="329"/>
      <c r="MI154" s="329"/>
      <c r="MJ154" s="329"/>
      <c r="MK154" s="329"/>
      <c r="ML154" s="329"/>
      <c r="MM154" s="329"/>
      <c r="MN154" s="329"/>
      <c r="MO154" s="329"/>
      <c r="MP154" s="329"/>
      <c r="MQ154" s="329"/>
      <c r="MR154" s="329"/>
      <c r="MS154" s="329"/>
      <c r="MT154" s="329"/>
      <c r="MU154" s="329"/>
      <c r="MV154" s="329"/>
      <c r="MW154" s="329"/>
      <c r="MX154" s="329"/>
      <c r="MY154" s="329"/>
      <c r="MZ154" s="329"/>
      <c r="NA154" s="329"/>
      <c r="NB154" s="329"/>
      <c r="NC154" s="329"/>
      <c r="ND154" s="329"/>
      <c r="NE154" s="329"/>
      <c r="NF154" s="329"/>
      <c r="NG154" s="329"/>
      <c r="NH154" s="329"/>
      <c r="NI154" s="329"/>
      <c r="NJ154" s="329"/>
      <c r="NK154" s="329"/>
      <c r="NL154" s="329"/>
      <c r="NM154" s="329"/>
      <c r="NN154" s="329"/>
      <c r="NO154" s="329"/>
      <c r="NP154" s="329"/>
      <c r="NQ154" s="329"/>
      <c r="NR154" s="329"/>
      <c r="NS154" s="329"/>
      <c r="NT154" s="329"/>
      <c r="NU154" s="329"/>
      <c r="NV154" s="329"/>
      <c r="NW154" s="329"/>
      <c r="NX154" s="329"/>
      <c r="NY154" s="329"/>
      <c r="NZ154" s="329"/>
      <c r="OA154" s="329"/>
      <c r="OB154" s="329"/>
      <c r="OC154" s="329"/>
      <c r="OD154" s="329"/>
      <c r="OE154" s="329"/>
      <c r="OF154" s="329"/>
      <c r="OG154" s="329"/>
      <c r="OH154" s="329"/>
      <c r="OI154" s="329"/>
      <c r="OJ154" s="329"/>
      <c r="OK154" s="329"/>
      <c r="OL154" s="329"/>
    </row>
    <row r="155" spans="1:402" s="328" customFormat="1" ht="17.25" customHeight="1">
      <c r="B155" s="360" t="s">
        <v>70</v>
      </c>
      <c r="C155" s="503">
        <v>1697734.3699999999</v>
      </c>
      <c r="D155" s="503">
        <v>323848.19</v>
      </c>
      <c r="E155" s="504" t="s">
        <v>213</v>
      </c>
      <c r="F155" s="503">
        <v>4864.04</v>
      </c>
      <c r="G155" s="503">
        <v>112.71</v>
      </c>
      <c r="H155" s="504" t="s">
        <v>213</v>
      </c>
      <c r="I155" s="505">
        <v>2026559.33</v>
      </c>
      <c r="J155" s="940"/>
      <c r="K155" s="940"/>
      <c r="BQ155" s="329"/>
      <c r="BR155" s="329"/>
      <c r="BS155" s="329"/>
      <c r="BT155" s="329"/>
      <c r="BU155" s="329"/>
      <c r="BV155" s="329"/>
      <c r="BW155" s="329"/>
      <c r="BX155" s="329"/>
      <c r="BY155" s="329"/>
      <c r="BZ155" s="329"/>
      <c r="CA155" s="329"/>
      <c r="CB155" s="329"/>
      <c r="CC155" s="329"/>
      <c r="CD155" s="329"/>
      <c r="CE155" s="329"/>
      <c r="CF155" s="329"/>
      <c r="CG155" s="329"/>
      <c r="CH155" s="329"/>
      <c r="CI155" s="329"/>
      <c r="CJ155" s="329"/>
      <c r="CK155" s="329"/>
      <c r="CL155" s="329"/>
      <c r="CM155" s="329"/>
      <c r="CN155" s="329"/>
      <c r="CO155" s="329"/>
      <c r="CP155" s="329"/>
      <c r="CQ155" s="329"/>
      <c r="CR155" s="329"/>
      <c r="CS155" s="329"/>
      <c r="CT155" s="329"/>
      <c r="CU155" s="329"/>
      <c r="CV155" s="329"/>
      <c r="CW155" s="329"/>
      <c r="CX155" s="329"/>
      <c r="CY155" s="329"/>
      <c r="CZ155" s="329"/>
      <c r="DA155" s="329"/>
      <c r="DB155" s="329"/>
      <c r="DC155" s="329"/>
      <c r="DD155" s="329"/>
      <c r="DE155" s="329"/>
      <c r="DF155" s="329"/>
      <c r="DG155" s="329"/>
      <c r="DH155" s="329"/>
      <c r="DI155" s="329"/>
      <c r="DJ155" s="329"/>
      <c r="DK155" s="329"/>
      <c r="DL155" s="329"/>
      <c r="DM155" s="329"/>
      <c r="DN155" s="329"/>
      <c r="DO155" s="329"/>
      <c r="DP155" s="329"/>
      <c r="DQ155" s="329"/>
      <c r="DR155" s="329"/>
      <c r="DS155" s="329"/>
      <c r="DT155" s="329"/>
      <c r="DU155" s="329"/>
      <c r="DV155" s="329"/>
      <c r="DW155" s="329"/>
      <c r="DX155" s="329"/>
      <c r="DY155" s="329"/>
      <c r="DZ155" s="329"/>
      <c r="EA155" s="329"/>
      <c r="EB155" s="329"/>
      <c r="EC155" s="329"/>
      <c r="ED155" s="329"/>
      <c r="EE155" s="329"/>
      <c r="EF155" s="329"/>
      <c r="EG155" s="329"/>
      <c r="EH155" s="329"/>
      <c r="EI155" s="329"/>
      <c r="EJ155" s="329"/>
      <c r="EK155" s="329"/>
      <c r="EL155" s="329"/>
      <c r="EM155" s="329"/>
      <c r="EN155" s="329"/>
      <c r="EO155" s="329"/>
      <c r="EP155" s="329"/>
      <c r="EQ155" s="329"/>
      <c r="ER155" s="329"/>
      <c r="ES155" s="329"/>
      <c r="ET155" s="329"/>
      <c r="EU155" s="329"/>
      <c r="EV155" s="329"/>
      <c r="EW155" s="329"/>
      <c r="EX155" s="329"/>
      <c r="EY155" s="329"/>
      <c r="EZ155" s="329"/>
      <c r="FA155" s="329"/>
      <c r="FB155" s="329"/>
      <c r="FC155" s="329"/>
      <c r="FD155" s="329"/>
      <c r="FE155" s="329"/>
      <c r="FF155" s="329"/>
      <c r="FG155" s="329"/>
      <c r="FH155" s="329"/>
      <c r="FI155" s="329"/>
      <c r="FJ155" s="329"/>
      <c r="FK155" s="329"/>
      <c r="FL155" s="329"/>
      <c r="FM155" s="329"/>
      <c r="FN155" s="329"/>
      <c r="FO155" s="329"/>
      <c r="FP155" s="329"/>
      <c r="FQ155" s="329"/>
      <c r="FR155" s="329"/>
      <c r="FS155" s="329"/>
      <c r="FT155" s="329"/>
      <c r="FU155" s="329"/>
      <c r="FV155" s="329"/>
      <c r="FW155" s="329"/>
      <c r="FX155" s="329"/>
      <c r="FY155" s="329"/>
      <c r="FZ155" s="329"/>
      <c r="GA155" s="329"/>
      <c r="GB155" s="329"/>
      <c r="GC155" s="329"/>
      <c r="GD155" s="329"/>
      <c r="GE155" s="329"/>
      <c r="GF155" s="329"/>
      <c r="GG155" s="329"/>
      <c r="GH155" s="329"/>
      <c r="GI155" s="329"/>
      <c r="GJ155" s="329"/>
      <c r="GK155" s="329"/>
      <c r="GL155" s="329"/>
      <c r="GM155" s="329"/>
      <c r="GN155" s="329"/>
      <c r="GO155" s="329"/>
      <c r="GP155" s="329"/>
      <c r="GQ155" s="329"/>
      <c r="GR155" s="329"/>
      <c r="GS155" s="329"/>
      <c r="GT155" s="329"/>
      <c r="GU155" s="329"/>
      <c r="GV155" s="329"/>
      <c r="GW155" s="329"/>
      <c r="GX155" s="329"/>
      <c r="GY155" s="329"/>
      <c r="GZ155" s="329"/>
      <c r="HA155" s="329"/>
      <c r="HB155" s="329"/>
      <c r="HC155" s="329"/>
      <c r="HD155" s="329"/>
      <c r="HE155" s="329"/>
      <c r="HF155" s="329"/>
      <c r="HG155" s="329"/>
      <c r="HH155" s="329"/>
      <c r="HI155" s="329"/>
      <c r="HJ155" s="329"/>
      <c r="HK155" s="329"/>
      <c r="HL155" s="329"/>
      <c r="HM155" s="329"/>
      <c r="HN155" s="329"/>
      <c r="HO155" s="329"/>
      <c r="HP155" s="329"/>
      <c r="HQ155" s="329"/>
      <c r="HR155" s="329"/>
      <c r="HS155" s="329"/>
      <c r="HT155" s="329"/>
      <c r="HU155" s="329"/>
      <c r="HV155" s="329"/>
      <c r="HW155" s="329"/>
      <c r="HX155" s="329"/>
      <c r="HY155" s="329"/>
      <c r="HZ155" s="329"/>
      <c r="IA155" s="329"/>
      <c r="IB155" s="329"/>
      <c r="IC155" s="329"/>
      <c r="ID155" s="329"/>
      <c r="IE155" s="329"/>
      <c r="IF155" s="329"/>
      <c r="IG155" s="329"/>
      <c r="IH155" s="329"/>
      <c r="II155" s="329"/>
      <c r="IJ155" s="329"/>
      <c r="IK155" s="329"/>
      <c r="IL155" s="329"/>
      <c r="IM155" s="329"/>
      <c r="IN155" s="329"/>
      <c r="IO155" s="329"/>
      <c r="IP155" s="329"/>
      <c r="IQ155" s="329"/>
      <c r="IR155" s="329"/>
      <c r="IS155" s="329"/>
      <c r="IT155" s="329"/>
      <c r="IU155" s="329"/>
      <c r="IV155" s="329"/>
      <c r="IW155" s="329"/>
      <c r="IX155" s="329"/>
      <c r="IY155" s="329"/>
      <c r="IZ155" s="329"/>
      <c r="JA155" s="329"/>
      <c r="JB155" s="329"/>
      <c r="JC155" s="329"/>
      <c r="JD155" s="329"/>
      <c r="JE155" s="329"/>
      <c r="JF155" s="329"/>
      <c r="JG155" s="329"/>
      <c r="JH155" s="329"/>
      <c r="JI155" s="329"/>
      <c r="JJ155" s="329"/>
      <c r="JK155" s="329"/>
      <c r="JL155" s="329"/>
      <c r="JM155" s="329"/>
      <c r="JN155" s="329"/>
      <c r="JO155" s="329"/>
      <c r="JP155" s="329"/>
      <c r="JQ155" s="329"/>
      <c r="JR155" s="329"/>
      <c r="JS155" s="329"/>
      <c r="JT155" s="329"/>
      <c r="JU155" s="329"/>
      <c r="JV155" s="329"/>
      <c r="JW155" s="329"/>
      <c r="JX155" s="329"/>
      <c r="JY155" s="329"/>
      <c r="JZ155" s="329"/>
      <c r="KA155" s="329"/>
      <c r="KB155" s="329"/>
      <c r="KC155" s="329"/>
      <c r="KD155" s="329"/>
      <c r="KE155" s="329"/>
      <c r="KF155" s="329"/>
      <c r="KG155" s="329"/>
      <c r="KH155" s="329"/>
      <c r="KI155" s="329"/>
      <c r="KJ155" s="329"/>
      <c r="KK155" s="329"/>
      <c r="KL155" s="329"/>
      <c r="KM155" s="329"/>
      <c r="KN155" s="329"/>
      <c r="KO155" s="329"/>
      <c r="KP155" s="329"/>
      <c r="KQ155" s="329"/>
      <c r="KR155" s="329"/>
      <c r="KS155" s="329"/>
      <c r="KT155" s="329"/>
      <c r="KU155" s="329"/>
      <c r="KV155" s="329"/>
      <c r="KW155" s="329"/>
      <c r="KX155" s="329"/>
      <c r="KY155" s="329"/>
      <c r="KZ155" s="329"/>
      <c r="LA155" s="329"/>
      <c r="LB155" s="329"/>
      <c r="LC155" s="329"/>
      <c r="LD155" s="329"/>
      <c r="LE155" s="329"/>
      <c r="LF155" s="329"/>
      <c r="LG155" s="329"/>
      <c r="LH155" s="329"/>
      <c r="LI155" s="329"/>
      <c r="LJ155" s="329"/>
      <c r="LK155" s="329"/>
      <c r="LL155" s="329"/>
      <c r="LM155" s="329"/>
      <c r="LN155" s="329"/>
      <c r="LO155" s="329"/>
      <c r="LP155" s="329"/>
      <c r="LQ155" s="329"/>
      <c r="LR155" s="329"/>
      <c r="LS155" s="329"/>
      <c r="LT155" s="329"/>
      <c r="LU155" s="329"/>
      <c r="LV155" s="329"/>
      <c r="LW155" s="329"/>
      <c r="LX155" s="329"/>
      <c r="LY155" s="329"/>
      <c r="LZ155" s="329"/>
      <c r="MA155" s="329"/>
      <c r="MB155" s="329"/>
      <c r="MC155" s="329"/>
      <c r="MD155" s="329"/>
      <c r="ME155" s="329"/>
      <c r="MF155" s="329"/>
      <c r="MG155" s="329"/>
      <c r="MH155" s="329"/>
      <c r="MI155" s="329"/>
      <c r="MJ155" s="329"/>
      <c r="MK155" s="329"/>
      <c r="ML155" s="329"/>
      <c r="MM155" s="329"/>
      <c r="MN155" s="329"/>
      <c r="MO155" s="329"/>
      <c r="MP155" s="329"/>
      <c r="MQ155" s="329"/>
      <c r="MR155" s="329"/>
      <c r="MS155" s="329"/>
      <c r="MT155" s="329"/>
      <c r="MU155" s="329"/>
      <c r="MV155" s="329"/>
      <c r="MW155" s="329"/>
      <c r="MX155" s="329"/>
      <c r="MY155" s="329"/>
      <c r="MZ155" s="329"/>
      <c r="NA155" s="329"/>
      <c r="NB155" s="329"/>
      <c r="NC155" s="329"/>
      <c r="ND155" s="329"/>
      <c r="NE155" s="329"/>
      <c r="NF155" s="329"/>
      <c r="NG155" s="329"/>
      <c r="NH155" s="329"/>
      <c r="NI155" s="329"/>
      <c r="NJ155" s="329"/>
      <c r="NK155" s="329"/>
      <c r="NL155" s="329"/>
      <c r="NM155" s="329"/>
      <c r="NN155" s="329"/>
      <c r="NO155" s="329"/>
      <c r="NP155" s="329"/>
      <c r="NQ155" s="329"/>
      <c r="NR155" s="329"/>
      <c r="NS155" s="329"/>
      <c r="NT155" s="329"/>
      <c r="NU155" s="329"/>
      <c r="NV155" s="329"/>
      <c r="NW155" s="329"/>
      <c r="NX155" s="329"/>
      <c r="NY155" s="329"/>
      <c r="NZ155" s="329"/>
      <c r="OA155" s="329"/>
      <c r="OB155" s="329"/>
      <c r="OC155" s="329"/>
      <c r="OD155" s="329"/>
      <c r="OE155" s="329"/>
      <c r="OF155" s="329"/>
      <c r="OG155" s="329"/>
      <c r="OH155" s="329"/>
      <c r="OI155" s="329"/>
      <c r="OJ155" s="329"/>
      <c r="OK155" s="329"/>
      <c r="OL155" s="329"/>
    </row>
    <row r="156" spans="1:402" s="328" customFormat="1" ht="17.25" customHeight="1">
      <c r="A156" s="322"/>
      <c r="B156" s="366" t="s">
        <v>71</v>
      </c>
      <c r="C156" s="506">
        <v>1690762.08</v>
      </c>
      <c r="D156" s="506">
        <v>324471.18</v>
      </c>
      <c r="E156" s="507" t="s">
        <v>213</v>
      </c>
      <c r="F156" s="506">
        <v>5103.8100000000004</v>
      </c>
      <c r="G156" s="506">
        <v>92.54</v>
      </c>
      <c r="H156" s="507" t="s">
        <v>213</v>
      </c>
      <c r="I156" s="508">
        <v>2020429.63</v>
      </c>
      <c r="BQ156" s="329"/>
      <c r="BR156" s="329"/>
      <c r="BS156" s="329"/>
      <c r="BT156" s="329"/>
      <c r="BU156" s="329"/>
      <c r="BV156" s="329"/>
      <c r="BW156" s="329"/>
      <c r="BX156" s="329"/>
      <c r="BY156" s="329"/>
      <c r="BZ156" s="329"/>
      <c r="CA156" s="329"/>
      <c r="CB156" s="329"/>
      <c r="CC156" s="329"/>
      <c r="CD156" s="329"/>
      <c r="CE156" s="329"/>
      <c r="CF156" s="329"/>
      <c r="CG156" s="329"/>
      <c r="CH156" s="329"/>
      <c r="CI156" s="329"/>
      <c r="CJ156" s="329"/>
      <c r="CK156" s="329"/>
      <c r="CL156" s="329"/>
      <c r="CM156" s="329"/>
      <c r="CN156" s="329"/>
      <c r="CO156" s="329"/>
      <c r="CP156" s="329"/>
      <c r="CQ156" s="329"/>
      <c r="CR156" s="329"/>
      <c r="CS156" s="329"/>
      <c r="CT156" s="329"/>
      <c r="CU156" s="329"/>
      <c r="CV156" s="329"/>
      <c r="CW156" s="329"/>
      <c r="CX156" s="329"/>
      <c r="CY156" s="329"/>
      <c r="CZ156" s="329"/>
      <c r="DA156" s="329"/>
      <c r="DB156" s="329"/>
      <c r="DC156" s="329"/>
      <c r="DD156" s="329"/>
      <c r="DE156" s="329"/>
      <c r="DF156" s="329"/>
      <c r="DG156" s="329"/>
      <c r="DH156" s="329"/>
      <c r="DI156" s="329"/>
      <c r="DJ156" s="329"/>
      <c r="DK156" s="329"/>
      <c r="DL156" s="329"/>
      <c r="DM156" s="329"/>
      <c r="DN156" s="329"/>
      <c r="DO156" s="329"/>
      <c r="DP156" s="329"/>
      <c r="DQ156" s="329"/>
      <c r="DR156" s="329"/>
      <c r="DS156" s="329"/>
      <c r="DT156" s="329"/>
      <c r="DU156" s="329"/>
      <c r="DV156" s="329"/>
      <c r="DW156" s="329"/>
      <c r="DX156" s="329"/>
      <c r="DY156" s="329"/>
      <c r="DZ156" s="329"/>
      <c r="EA156" s="329"/>
      <c r="EB156" s="329"/>
      <c r="EC156" s="329"/>
      <c r="ED156" s="329"/>
      <c r="EE156" s="329"/>
      <c r="EF156" s="329"/>
      <c r="EG156" s="329"/>
      <c r="EH156" s="329"/>
      <c r="EI156" s="329"/>
      <c r="EJ156" s="329"/>
      <c r="EK156" s="329"/>
      <c r="EL156" s="329"/>
      <c r="EM156" s="329"/>
      <c r="EN156" s="329"/>
      <c r="EO156" s="329"/>
      <c r="EP156" s="329"/>
      <c r="EQ156" s="329"/>
      <c r="ER156" s="329"/>
      <c r="ES156" s="329"/>
      <c r="ET156" s="329"/>
      <c r="EU156" s="329"/>
      <c r="EV156" s="329"/>
      <c r="EW156" s="329"/>
      <c r="EX156" s="329"/>
      <c r="EY156" s="329"/>
      <c r="EZ156" s="329"/>
      <c r="FA156" s="329"/>
      <c r="FB156" s="329"/>
      <c r="FC156" s="329"/>
      <c r="FD156" s="329"/>
      <c r="FE156" s="329"/>
      <c r="FF156" s="329"/>
      <c r="FG156" s="329"/>
      <c r="FH156" s="329"/>
      <c r="FI156" s="329"/>
      <c r="FJ156" s="329"/>
      <c r="FK156" s="329"/>
      <c r="FL156" s="329"/>
      <c r="FM156" s="329"/>
      <c r="FN156" s="329"/>
      <c r="FO156" s="329"/>
      <c r="FP156" s="329"/>
      <c r="FQ156" s="329"/>
      <c r="FR156" s="329"/>
      <c r="FS156" s="329"/>
      <c r="FT156" s="329"/>
      <c r="FU156" s="329"/>
      <c r="FV156" s="329"/>
      <c r="FW156" s="329"/>
      <c r="FX156" s="329"/>
      <c r="FY156" s="329"/>
      <c r="FZ156" s="329"/>
      <c r="GA156" s="329"/>
      <c r="GB156" s="329"/>
      <c r="GC156" s="329"/>
      <c r="GD156" s="329"/>
      <c r="GE156" s="329"/>
      <c r="GF156" s="329"/>
      <c r="GG156" s="329"/>
      <c r="GH156" s="329"/>
      <c r="GI156" s="329"/>
      <c r="GJ156" s="329"/>
      <c r="GK156" s="329"/>
      <c r="GL156" s="329"/>
      <c r="GM156" s="329"/>
      <c r="GN156" s="329"/>
      <c r="GO156" s="329"/>
      <c r="GP156" s="329"/>
      <c r="GQ156" s="329"/>
      <c r="GR156" s="329"/>
      <c r="GS156" s="329"/>
      <c r="GT156" s="329"/>
      <c r="GU156" s="329"/>
      <c r="GV156" s="329"/>
      <c r="GW156" s="329"/>
      <c r="GX156" s="329"/>
      <c r="GY156" s="329"/>
      <c r="GZ156" s="329"/>
      <c r="HA156" s="329"/>
      <c r="HB156" s="329"/>
      <c r="HC156" s="329"/>
      <c r="HD156" s="329"/>
      <c r="HE156" s="329"/>
      <c r="HF156" s="329"/>
      <c r="HG156" s="329"/>
      <c r="HH156" s="329"/>
      <c r="HI156" s="329"/>
      <c r="HJ156" s="329"/>
      <c r="HK156" s="329"/>
      <c r="HL156" s="329"/>
      <c r="HM156" s="329"/>
      <c r="HN156" s="329"/>
      <c r="HO156" s="329"/>
      <c r="HP156" s="329"/>
      <c r="HQ156" s="329"/>
      <c r="HR156" s="329"/>
      <c r="HS156" s="329"/>
      <c r="HT156" s="329"/>
      <c r="HU156" s="329"/>
      <c r="HV156" s="329"/>
      <c r="HW156" s="329"/>
      <c r="HX156" s="329"/>
      <c r="HY156" s="329"/>
      <c r="HZ156" s="329"/>
      <c r="IA156" s="329"/>
      <c r="IB156" s="329"/>
      <c r="IC156" s="329"/>
      <c r="ID156" s="329"/>
      <c r="IE156" s="329"/>
      <c r="IF156" s="329"/>
      <c r="IG156" s="329"/>
      <c r="IH156" s="329"/>
      <c r="II156" s="329"/>
      <c r="IJ156" s="329"/>
      <c r="IK156" s="329"/>
      <c r="IL156" s="329"/>
      <c r="IM156" s="329"/>
      <c r="IN156" s="329"/>
      <c r="IO156" s="329"/>
      <c r="IP156" s="329"/>
      <c r="IQ156" s="329"/>
      <c r="IR156" s="329"/>
      <c r="IS156" s="329"/>
      <c r="IT156" s="329"/>
      <c r="IU156" s="329"/>
      <c r="IV156" s="329"/>
      <c r="IW156" s="329"/>
      <c r="IX156" s="329"/>
      <c r="IY156" s="329"/>
      <c r="IZ156" s="329"/>
      <c r="JA156" s="329"/>
      <c r="JB156" s="329"/>
      <c r="JC156" s="329"/>
      <c r="JD156" s="329"/>
      <c r="JE156" s="329"/>
      <c r="JF156" s="329"/>
      <c r="JG156" s="329"/>
      <c r="JH156" s="329"/>
      <c r="JI156" s="329"/>
      <c r="JJ156" s="329"/>
      <c r="JK156" s="329"/>
      <c r="JL156" s="329"/>
      <c r="JM156" s="329"/>
      <c r="JN156" s="329"/>
      <c r="JO156" s="329"/>
      <c r="JP156" s="329"/>
      <c r="JQ156" s="329"/>
      <c r="JR156" s="329"/>
      <c r="JS156" s="329"/>
      <c r="JT156" s="329"/>
      <c r="JU156" s="329"/>
      <c r="JV156" s="329"/>
      <c r="JW156" s="329"/>
      <c r="JX156" s="329"/>
      <c r="JY156" s="329"/>
      <c r="JZ156" s="329"/>
      <c r="KA156" s="329"/>
      <c r="KB156" s="329"/>
      <c r="KC156" s="329"/>
      <c r="KD156" s="329"/>
      <c r="KE156" s="329"/>
      <c r="KF156" s="329"/>
      <c r="KG156" s="329"/>
      <c r="KH156" s="329"/>
      <c r="KI156" s="329"/>
      <c r="KJ156" s="329"/>
      <c r="KK156" s="329"/>
      <c r="KL156" s="329"/>
      <c r="KM156" s="329"/>
      <c r="KN156" s="329"/>
      <c r="KO156" s="329"/>
      <c r="KP156" s="329"/>
      <c r="KQ156" s="329"/>
      <c r="KR156" s="329"/>
      <c r="KS156" s="329"/>
      <c r="KT156" s="329"/>
      <c r="KU156" s="329"/>
      <c r="KV156" s="329"/>
      <c r="KW156" s="329"/>
      <c r="KX156" s="329"/>
      <c r="KY156" s="329"/>
      <c r="KZ156" s="329"/>
      <c r="LA156" s="329"/>
      <c r="LB156" s="329"/>
      <c r="LC156" s="329"/>
      <c r="LD156" s="329"/>
      <c r="LE156" s="329"/>
      <c r="LF156" s="329"/>
      <c r="LG156" s="329"/>
      <c r="LH156" s="329"/>
      <c r="LI156" s="329"/>
      <c r="LJ156" s="329"/>
      <c r="LK156" s="329"/>
      <c r="LL156" s="329"/>
      <c r="LM156" s="329"/>
      <c r="LN156" s="329"/>
      <c r="LO156" s="329"/>
      <c r="LP156" s="329"/>
      <c r="LQ156" s="329"/>
      <c r="LR156" s="329"/>
      <c r="LS156" s="329"/>
      <c r="LT156" s="329"/>
      <c r="LU156" s="329"/>
      <c r="LV156" s="329"/>
      <c r="LW156" s="329"/>
      <c r="LX156" s="329"/>
      <c r="LY156" s="329"/>
      <c r="LZ156" s="329"/>
      <c r="MA156" s="329"/>
      <c r="MB156" s="329"/>
      <c r="MC156" s="329"/>
      <c r="MD156" s="329"/>
      <c r="ME156" s="329"/>
      <c r="MF156" s="329"/>
      <c r="MG156" s="329"/>
      <c r="MH156" s="329"/>
      <c r="MI156" s="329"/>
      <c r="MJ156" s="329"/>
      <c r="MK156" s="329"/>
      <c r="ML156" s="329"/>
      <c r="MM156" s="329"/>
      <c r="MN156" s="329"/>
      <c r="MO156" s="329"/>
      <c r="MP156" s="329"/>
      <c r="MQ156" s="329"/>
      <c r="MR156" s="329"/>
      <c r="MS156" s="329"/>
      <c r="MT156" s="329"/>
      <c r="MU156" s="329"/>
      <c r="MV156" s="329"/>
      <c r="MW156" s="329"/>
      <c r="MX156" s="329"/>
      <c r="MY156" s="329"/>
      <c r="MZ156" s="329"/>
      <c r="NA156" s="329"/>
      <c r="NB156" s="329"/>
      <c r="NC156" s="329"/>
      <c r="ND156" s="329"/>
      <c r="NE156" s="329"/>
      <c r="NF156" s="329"/>
      <c r="NG156" s="329"/>
      <c r="NH156" s="329"/>
      <c r="NI156" s="329"/>
      <c r="NJ156" s="329"/>
      <c r="NK156" s="329"/>
      <c r="NL156" s="329"/>
      <c r="NM156" s="329"/>
      <c r="NN156" s="329"/>
      <c r="NO156" s="329"/>
      <c r="NP156" s="329"/>
      <c r="NQ156" s="329"/>
      <c r="NR156" s="329"/>
      <c r="NS156" s="329"/>
      <c r="NT156" s="329"/>
      <c r="NU156" s="329"/>
      <c r="NV156" s="329"/>
      <c r="NW156" s="329"/>
      <c r="NX156" s="329"/>
      <c r="NY156" s="329"/>
      <c r="NZ156" s="329"/>
      <c r="OA156" s="329"/>
      <c r="OB156" s="329"/>
      <c r="OC156" s="329"/>
      <c r="OD156" s="329"/>
      <c r="OE156" s="329"/>
      <c r="OF156" s="329"/>
      <c r="OG156" s="329"/>
      <c r="OH156" s="329"/>
      <c r="OI156" s="329"/>
      <c r="OJ156" s="329"/>
      <c r="OK156" s="329"/>
      <c r="OL156" s="329"/>
    </row>
    <row r="157" spans="1:402" s="328" customFormat="1" ht="17.25" customHeight="1">
      <c r="A157" s="322"/>
      <c r="B157" s="366" t="s">
        <v>72</v>
      </c>
      <c r="C157" s="506">
        <v>1658595.76</v>
      </c>
      <c r="D157" s="506">
        <v>323507.36</v>
      </c>
      <c r="E157" s="507" t="s">
        <v>213</v>
      </c>
      <c r="F157" s="506">
        <v>5013.72</v>
      </c>
      <c r="G157" s="506">
        <v>90.54</v>
      </c>
      <c r="H157" s="507" t="s">
        <v>213</v>
      </c>
      <c r="I157" s="508">
        <v>1987207.4</v>
      </c>
      <c r="BQ157" s="329"/>
      <c r="BR157" s="329"/>
      <c r="BS157" s="329"/>
      <c r="BT157" s="329"/>
      <c r="BU157" s="329"/>
      <c r="BV157" s="329"/>
      <c r="BW157" s="329"/>
      <c r="BX157" s="329"/>
      <c r="BY157" s="329"/>
      <c r="BZ157" s="329"/>
      <c r="CA157" s="329"/>
      <c r="CB157" s="329"/>
      <c r="CC157" s="329"/>
      <c r="CD157" s="329"/>
      <c r="CE157" s="329"/>
      <c r="CF157" s="329"/>
      <c r="CG157" s="329"/>
      <c r="CH157" s="329"/>
      <c r="CI157" s="329"/>
      <c r="CJ157" s="329"/>
      <c r="CK157" s="329"/>
      <c r="CL157" s="329"/>
      <c r="CM157" s="329"/>
      <c r="CN157" s="329"/>
      <c r="CO157" s="329"/>
      <c r="CP157" s="329"/>
      <c r="CQ157" s="329"/>
      <c r="CR157" s="329"/>
      <c r="CS157" s="329"/>
      <c r="CT157" s="329"/>
      <c r="CU157" s="329"/>
      <c r="CV157" s="329"/>
      <c r="CW157" s="329"/>
      <c r="CX157" s="329"/>
      <c r="CY157" s="329"/>
      <c r="CZ157" s="329"/>
      <c r="DA157" s="329"/>
      <c r="DB157" s="329"/>
      <c r="DC157" s="329"/>
      <c r="DD157" s="329"/>
      <c r="DE157" s="329"/>
      <c r="DF157" s="329"/>
      <c r="DG157" s="329"/>
      <c r="DH157" s="329"/>
      <c r="DI157" s="329"/>
      <c r="DJ157" s="329"/>
      <c r="DK157" s="329"/>
      <c r="DL157" s="329"/>
      <c r="DM157" s="329"/>
      <c r="DN157" s="329"/>
      <c r="DO157" s="329"/>
      <c r="DP157" s="329"/>
      <c r="DQ157" s="329"/>
      <c r="DR157" s="329"/>
      <c r="DS157" s="329"/>
      <c r="DT157" s="329"/>
      <c r="DU157" s="329"/>
      <c r="DV157" s="329"/>
      <c r="DW157" s="329"/>
      <c r="DX157" s="329"/>
      <c r="DY157" s="329"/>
      <c r="DZ157" s="329"/>
      <c r="EA157" s="329"/>
      <c r="EB157" s="329"/>
      <c r="EC157" s="329"/>
      <c r="ED157" s="329"/>
      <c r="EE157" s="329"/>
      <c r="EF157" s="329"/>
      <c r="EG157" s="329"/>
      <c r="EH157" s="329"/>
      <c r="EI157" s="329"/>
      <c r="EJ157" s="329"/>
      <c r="EK157" s="329"/>
      <c r="EL157" s="329"/>
      <c r="EM157" s="329"/>
      <c r="EN157" s="329"/>
      <c r="EO157" s="329"/>
      <c r="EP157" s="329"/>
      <c r="EQ157" s="329"/>
      <c r="ER157" s="329"/>
      <c r="ES157" s="329"/>
      <c r="ET157" s="329"/>
      <c r="EU157" s="329"/>
      <c r="EV157" s="329"/>
      <c r="EW157" s="329"/>
      <c r="EX157" s="329"/>
      <c r="EY157" s="329"/>
      <c r="EZ157" s="329"/>
      <c r="FA157" s="329"/>
      <c r="FB157" s="329"/>
      <c r="FC157" s="329"/>
      <c r="FD157" s="329"/>
      <c r="FE157" s="329"/>
      <c r="FF157" s="329"/>
      <c r="FG157" s="329"/>
      <c r="FH157" s="329"/>
      <c r="FI157" s="329"/>
      <c r="FJ157" s="329"/>
      <c r="FK157" s="329"/>
      <c r="FL157" s="329"/>
      <c r="FM157" s="329"/>
      <c r="FN157" s="329"/>
      <c r="FO157" s="329"/>
      <c r="FP157" s="329"/>
      <c r="FQ157" s="329"/>
      <c r="FR157" s="329"/>
      <c r="FS157" s="329"/>
      <c r="FT157" s="329"/>
      <c r="FU157" s="329"/>
      <c r="FV157" s="329"/>
      <c r="FW157" s="329"/>
      <c r="FX157" s="329"/>
      <c r="FY157" s="329"/>
      <c r="FZ157" s="329"/>
      <c r="GA157" s="329"/>
      <c r="GB157" s="329"/>
      <c r="GC157" s="329"/>
      <c r="GD157" s="329"/>
      <c r="GE157" s="329"/>
      <c r="GF157" s="329"/>
      <c r="GG157" s="329"/>
      <c r="GH157" s="329"/>
      <c r="GI157" s="329"/>
      <c r="GJ157" s="329"/>
      <c r="GK157" s="329"/>
      <c r="GL157" s="329"/>
      <c r="GM157" s="329"/>
      <c r="GN157" s="329"/>
      <c r="GO157" s="329"/>
      <c r="GP157" s="329"/>
      <c r="GQ157" s="329"/>
      <c r="GR157" s="329"/>
      <c r="GS157" s="329"/>
      <c r="GT157" s="329"/>
      <c r="GU157" s="329"/>
      <c r="GV157" s="329"/>
      <c r="GW157" s="329"/>
      <c r="GX157" s="329"/>
      <c r="GY157" s="329"/>
      <c r="GZ157" s="329"/>
      <c r="HA157" s="329"/>
      <c r="HB157" s="329"/>
      <c r="HC157" s="329"/>
      <c r="HD157" s="329"/>
      <c r="HE157" s="329"/>
      <c r="HF157" s="329"/>
      <c r="HG157" s="329"/>
      <c r="HH157" s="329"/>
      <c r="HI157" s="329"/>
      <c r="HJ157" s="329"/>
      <c r="HK157" s="329"/>
      <c r="HL157" s="329"/>
      <c r="HM157" s="329"/>
      <c r="HN157" s="329"/>
      <c r="HO157" s="329"/>
      <c r="HP157" s="329"/>
      <c r="HQ157" s="329"/>
      <c r="HR157" s="329"/>
      <c r="HS157" s="329"/>
      <c r="HT157" s="329"/>
      <c r="HU157" s="329"/>
      <c r="HV157" s="329"/>
      <c r="HW157" s="329"/>
      <c r="HX157" s="329"/>
      <c r="HY157" s="329"/>
      <c r="HZ157" s="329"/>
      <c r="IA157" s="329"/>
      <c r="IB157" s="329"/>
      <c r="IC157" s="329"/>
      <c r="ID157" s="329"/>
      <c r="IE157" s="329"/>
      <c r="IF157" s="329"/>
      <c r="IG157" s="329"/>
      <c r="IH157" s="329"/>
      <c r="II157" s="329"/>
      <c r="IJ157" s="329"/>
      <c r="IK157" s="329"/>
      <c r="IL157" s="329"/>
      <c r="IM157" s="329"/>
      <c r="IN157" s="329"/>
      <c r="IO157" s="329"/>
      <c r="IP157" s="329"/>
      <c r="IQ157" s="329"/>
      <c r="IR157" s="329"/>
      <c r="IS157" s="329"/>
      <c r="IT157" s="329"/>
      <c r="IU157" s="329"/>
      <c r="IV157" s="329"/>
      <c r="IW157" s="329"/>
      <c r="IX157" s="329"/>
      <c r="IY157" s="329"/>
      <c r="IZ157" s="329"/>
      <c r="JA157" s="329"/>
      <c r="JB157" s="329"/>
      <c r="JC157" s="329"/>
      <c r="JD157" s="329"/>
      <c r="JE157" s="329"/>
      <c r="JF157" s="329"/>
      <c r="JG157" s="329"/>
      <c r="JH157" s="329"/>
      <c r="JI157" s="329"/>
      <c r="JJ157" s="329"/>
      <c r="JK157" s="329"/>
      <c r="JL157" s="329"/>
      <c r="JM157" s="329"/>
      <c r="JN157" s="329"/>
      <c r="JO157" s="329"/>
      <c r="JP157" s="329"/>
      <c r="JQ157" s="329"/>
      <c r="JR157" s="329"/>
      <c r="JS157" s="329"/>
      <c r="JT157" s="329"/>
      <c r="JU157" s="329"/>
      <c r="JV157" s="329"/>
      <c r="JW157" s="329"/>
      <c r="JX157" s="329"/>
      <c r="JY157" s="329"/>
      <c r="JZ157" s="329"/>
      <c r="KA157" s="329"/>
      <c r="KB157" s="329"/>
      <c r="KC157" s="329"/>
      <c r="KD157" s="329"/>
      <c r="KE157" s="329"/>
      <c r="KF157" s="329"/>
      <c r="KG157" s="329"/>
      <c r="KH157" s="329"/>
      <c r="KI157" s="329"/>
      <c r="KJ157" s="329"/>
      <c r="KK157" s="329"/>
      <c r="KL157" s="329"/>
      <c r="KM157" s="329"/>
      <c r="KN157" s="329"/>
      <c r="KO157" s="329"/>
      <c r="KP157" s="329"/>
      <c r="KQ157" s="329"/>
      <c r="KR157" s="329"/>
      <c r="KS157" s="329"/>
      <c r="KT157" s="329"/>
      <c r="KU157" s="329"/>
      <c r="KV157" s="329"/>
      <c r="KW157" s="329"/>
      <c r="KX157" s="329"/>
      <c r="KY157" s="329"/>
      <c r="KZ157" s="329"/>
      <c r="LA157" s="329"/>
      <c r="LB157" s="329"/>
      <c r="LC157" s="329"/>
      <c r="LD157" s="329"/>
      <c r="LE157" s="329"/>
      <c r="LF157" s="329"/>
      <c r="LG157" s="329"/>
      <c r="LH157" s="329"/>
      <c r="LI157" s="329"/>
      <c r="LJ157" s="329"/>
      <c r="LK157" s="329"/>
      <c r="LL157" s="329"/>
      <c r="LM157" s="329"/>
      <c r="LN157" s="329"/>
      <c r="LO157" s="329"/>
      <c r="LP157" s="329"/>
      <c r="LQ157" s="329"/>
      <c r="LR157" s="329"/>
      <c r="LS157" s="329"/>
      <c r="LT157" s="329"/>
      <c r="LU157" s="329"/>
      <c r="LV157" s="329"/>
      <c r="LW157" s="329"/>
      <c r="LX157" s="329"/>
      <c r="LY157" s="329"/>
      <c r="LZ157" s="329"/>
      <c r="MA157" s="329"/>
      <c r="MB157" s="329"/>
      <c r="MC157" s="329"/>
      <c r="MD157" s="329"/>
      <c r="ME157" s="329"/>
      <c r="MF157" s="329"/>
      <c r="MG157" s="329"/>
      <c r="MH157" s="329"/>
      <c r="MI157" s="329"/>
      <c r="MJ157" s="329"/>
      <c r="MK157" s="329"/>
      <c r="ML157" s="329"/>
      <c r="MM157" s="329"/>
      <c r="MN157" s="329"/>
      <c r="MO157" s="329"/>
      <c r="MP157" s="329"/>
      <c r="MQ157" s="329"/>
      <c r="MR157" s="329"/>
      <c r="MS157" s="329"/>
      <c r="MT157" s="329"/>
      <c r="MU157" s="329"/>
      <c r="MV157" s="329"/>
      <c r="MW157" s="329"/>
      <c r="MX157" s="329"/>
      <c r="MY157" s="329"/>
      <c r="MZ157" s="329"/>
      <c r="NA157" s="329"/>
      <c r="NB157" s="329"/>
      <c r="NC157" s="329"/>
      <c r="ND157" s="329"/>
      <c r="NE157" s="329"/>
      <c r="NF157" s="329"/>
      <c r="NG157" s="329"/>
      <c r="NH157" s="329"/>
      <c r="NI157" s="329"/>
      <c r="NJ157" s="329"/>
      <c r="NK157" s="329"/>
      <c r="NL157" s="329"/>
      <c r="NM157" s="329"/>
      <c r="NN157" s="329"/>
      <c r="NO157" s="329"/>
      <c r="NP157" s="329"/>
      <c r="NQ157" s="329"/>
      <c r="NR157" s="329"/>
      <c r="NS157" s="329"/>
      <c r="NT157" s="329"/>
      <c r="NU157" s="329"/>
      <c r="NV157" s="329"/>
      <c r="NW157" s="329"/>
      <c r="NX157" s="329"/>
      <c r="NY157" s="329"/>
      <c r="NZ157" s="329"/>
      <c r="OA157" s="329"/>
      <c r="OB157" s="329"/>
      <c r="OC157" s="329"/>
      <c r="OD157" s="329"/>
      <c r="OE157" s="329"/>
      <c r="OF157" s="329"/>
      <c r="OG157" s="329"/>
      <c r="OH157" s="329"/>
      <c r="OI157" s="329"/>
      <c r="OJ157" s="329"/>
      <c r="OK157" s="329"/>
      <c r="OL157" s="329"/>
    </row>
    <row r="158" spans="1:402" s="328" customFormat="1" ht="17.25" customHeight="1">
      <c r="A158" s="322"/>
      <c r="B158" s="366" t="s">
        <v>79</v>
      </c>
      <c r="C158" s="506">
        <v>1663616.7999999998</v>
      </c>
      <c r="D158" s="506">
        <v>324637.05</v>
      </c>
      <c r="E158" s="507" t="s">
        <v>213</v>
      </c>
      <c r="F158" s="506">
        <v>4867.3500000000004</v>
      </c>
      <c r="G158" s="506">
        <v>88.4</v>
      </c>
      <c r="H158" s="507" t="s">
        <v>213</v>
      </c>
      <c r="I158" s="508">
        <v>1993209.6</v>
      </c>
      <c r="BQ158" s="329"/>
      <c r="BR158" s="329"/>
      <c r="BS158" s="329"/>
      <c r="BT158" s="329"/>
      <c r="BU158" s="329"/>
      <c r="BV158" s="329"/>
      <c r="BW158" s="329"/>
      <c r="BX158" s="329"/>
      <c r="BY158" s="329"/>
      <c r="BZ158" s="329"/>
      <c r="CA158" s="329"/>
      <c r="CB158" s="329"/>
      <c r="CC158" s="329"/>
      <c r="CD158" s="329"/>
      <c r="CE158" s="329"/>
      <c r="CF158" s="329"/>
      <c r="CG158" s="329"/>
      <c r="CH158" s="329"/>
      <c r="CI158" s="329"/>
      <c r="CJ158" s="329"/>
      <c r="CK158" s="329"/>
      <c r="CL158" s="329"/>
      <c r="CM158" s="329"/>
      <c r="CN158" s="329"/>
      <c r="CO158" s="329"/>
      <c r="CP158" s="329"/>
      <c r="CQ158" s="329"/>
      <c r="CR158" s="329"/>
      <c r="CS158" s="329"/>
      <c r="CT158" s="329"/>
      <c r="CU158" s="329"/>
      <c r="CV158" s="329"/>
      <c r="CW158" s="329"/>
      <c r="CX158" s="329"/>
      <c r="CY158" s="329"/>
      <c r="CZ158" s="329"/>
      <c r="DA158" s="329"/>
      <c r="DB158" s="329"/>
      <c r="DC158" s="329"/>
      <c r="DD158" s="329"/>
      <c r="DE158" s="329"/>
      <c r="DF158" s="329"/>
      <c r="DG158" s="329"/>
      <c r="DH158" s="329"/>
      <c r="DI158" s="329"/>
      <c r="DJ158" s="329"/>
      <c r="DK158" s="329"/>
      <c r="DL158" s="329"/>
      <c r="DM158" s="329"/>
      <c r="DN158" s="329"/>
      <c r="DO158" s="329"/>
      <c r="DP158" s="329"/>
      <c r="DQ158" s="329"/>
      <c r="DR158" s="329"/>
      <c r="DS158" s="329"/>
      <c r="DT158" s="329"/>
      <c r="DU158" s="329"/>
      <c r="DV158" s="329"/>
      <c r="DW158" s="329"/>
      <c r="DX158" s="329"/>
      <c r="DY158" s="329"/>
      <c r="DZ158" s="329"/>
      <c r="EA158" s="329"/>
      <c r="EB158" s="329"/>
      <c r="EC158" s="329"/>
      <c r="ED158" s="329"/>
      <c r="EE158" s="329"/>
      <c r="EF158" s="329"/>
      <c r="EG158" s="329"/>
      <c r="EH158" s="329"/>
      <c r="EI158" s="329"/>
      <c r="EJ158" s="329"/>
      <c r="EK158" s="329"/>
      <c r="EL158" s="329"/>
      <c r="EM158" s="329"/>
      <c r="EN158" s="329"/>
      <c r="EO158" s="329"/>
      <c r="EP158" s="329"/>
      <c r="EQ158" s="329"/>
      <c r="ER158" s="329"/>
      <c r="ES158" s="329"/>
      <c r="ET158" s="329"/>
      <c r="EU158" s="329"/>
      <c r="EV158" s="329"/>
      <c r="EW158" s="329"/>
      <c r="EX158" s="329"/>
      <c r="EY158" s="329"/>
      <c r="EZ158" s="329"/>
      <c r="FA158" s="329"/>
      <c r="FB158" s="329"/>
      <c r="FC158" s="329"/>
      <c r="FD158" s="329"/>
      <c r="FE158" s="329"/>
      <c r="FF158" s="329"/>
      <c r="FG158" s="329"/>
      <c r="FH158" s="329"/>
      <c r="FI158" s="329"/>
      <c r="FJ158" s="329"/>
      <c r="FK158" s="329"/>
      <c r="FL158" s="329"/>
      <c r="FM158" s="329"/>
      <c r="FN158" s="329"/>
      <c r="FO158" s="329"/>
      <c r="FP158" s="329"/>
      <c r="FQ158" s="329"/>
      <c r="FR158" s="329"/>
      <c r="FS158" s="329"/>
      <c r="FT158" s="329"/>
      <c r="FU158" s="329"/>
      <c r="FV158" s="329"/>
      <c r="FW158" s="329"/>
      <c r="FX158" s="329"/>
      <c r="FY158" s="329"/>
      <c r="FZ158" s="329"/>
      <c r="GA158" s="329"/>
      <c r="GB158" s="329"/>
      <c r="GC158" s="329"/>
      <c r="GD158" s="329"/>
      <c r="GE158" s="329"/>
      <c r="GF158" s="329"/>
      <c r="GG158" s="329"/>
      <c r="GH158" s="329"/>
      <c r="GI158" s="329"/>
      <c r="GJ158" s="329"/>
      <c r="GK158" s="329"/>
      <c r="GL158" s="329"/>
      <c r="GM158" s="329"/>
      <c r="GN158" s="329"/>
      <c r="GO158" s="329"/>
      <c r="GP158" s="329"/>
      <c r="GQ158" s="329"/>
      <c r="GR158" s="329"/>
      <c r="GS158" s="329"/>
      <c r="GT158" s="329"/>
      <c r="GU158" s="329"/>
      <c r="GV158" s="329"/>
      <c r="GW158" s="329"/>
      <c r="GX158" s="329"/>
      <c r="GY158" s="329"/>
      <c r="GZ158" s="329"/>
      <c r="HA158" s="329"/>
      <c r="HB158" s="329"/>
      <c r="HC158" s="329"/>
      <c r="HD158" s="329"/>
      <c r="HE158" s="329"/>
      <c r="HF158" s="329"/>
      <c r="HG158" s="329"/>
      <c r="HH158" s="329"/>
      <c r="HI158" s="329"/>
      <c r="HJ158" s="329"/>
      <c r="HK158" s="329"/>
      <c r="HL158" s="329"/>
      <c r="HM158" s="329"/>
      <c r="HN158" s="329"/>
      <c r="HO158" s="329"/>
      <c r="HP158" s="329"/>
      <c r="HQ158" s="329"/>
      <c r="HR158" s="329"/>
      <c r="HS158" s="329"/>
      <c r="HT158" s="329"/>
      <c r="HU158" s="329"/>
      <c r="HV158" s="329"/>
      <c r="HW158" s="329"/>
      <c r="HX158" s="329"/>
      <c r="HY158" s="329"/>
      <c r="HZ158" s="329"/>
      <c r="IA158" s="329"/>
      <c r="IB158" s="329"/>
      <c r="IC158" s="329"/>
      <c r="ID158" s="329"/>
      <c r="IE158" s="329"/>
      <c r="IF158" s="329"/>
      <c r="IG158" s="329"/>
      <c r="IH158" s="329"/>
      <c r="II158" s="329"/>
      <c r="IJ158" s="329"/>
      <c r="IK158" s="329"/>
      <c r="IL158" s="329"/>
      <c r="IM158" s="329"/>
      <c r="IN158" s="329"/>
      <c r="IO158" s="329"/>
      <c r="IP158" s="329"/>
      <c r="IQ158" s="329"/>
      <c r="IR158" s="329"/>
      <c r="IS158" s="329"/>
      <c r="IT158" s="329"/>
      <c r="IU158" s="329"/>
      <c r="IV158" s="329"/>
      <c r="IW158" s="329"/>
      <c r="IX158" s="329"/>
      <c r="IY158" s="329"/>
      <c r="IZ158" s="329"/>
      <c r="JA158" s="329"/>
      <c r="JB158" s="329"/>
      <c r="JC158" s="329"/>
      <c r="JD158" s="329"/>
      <c r="JE158" s="329"/>
      <c r="JF158" s="329"/>
      <c r="JG158" s="329"/>
      <c r="JH158" s="329"/>
      <c r="JI158" s="329"/>
      <c r="JJ158" s="329"/>
      <c r="JK158" s="329"/>
      <c r="JL158" s="329"/>
      <c r="JM158" s="329"/>
      <c r="JN158" s="329"/>
      <c r="JO158" s="329"/>
      <c r="JP158" s="329"/>
      <c r="JQ158" s="329"/>
      <c r="JR158" s="329"/>
      <c r="JS158" s="329"/>
      <c r="JT158" s="329"/>
      <c r="JU158" s="329"/>
      <c r="JV158" s="329"/>
      <c r="JW158" s="329"/>
      <c r="JX158" s="329"/>
      <c r="JY158" s="329"/>
      <c r="JZ158" s="329"/>
      <c r="KA158" s="329"/>
      <c r="KB158" s="329"/>
      <c r="KC158" s="329"/>
      <c r="KD158" s="329"/>
      <c r="KE158" s="329"/>
      <c r="KF158" s="329"/>
      <c r="KG158" s="329"/>
      <c r="KH158" s="329"/>
      <c r="KI158" s="329"/>
      <c r="KJ158" s="329"/>
      <c r="KK158" s="329"/>
      <c r="KL158" s="329"/>
      <c r="KM158" s="329"/>
      <c r="KN158" s="329"/>
      <c r="KO158" s="329"/>
      <c r="KP158" s="329"/>
      <c r="KQ158" s="329"/>
      <c r="KR158" s="329"/>
      <c r="KS158" s="329"/>
      <c r="KT158" s="329"/>
      <c r="KU158" s="329"/>
      <c r="KV158" s="329"/>
      <c r="KW158" s="329"/>
      <c r="KX158" s="329"/>
      <c r="KY158" s="329"/>
      <c r="KZ158" s="329"/>
      <c r="LA158" s="329"/>
      <c r="LB158" s="329"/>
      <c r="LC158" s="329"/>
      <c r="LD158" s="329"/>
      <c r="LE158" s="329"/>
      <c r="LF158" s="329"/>
      <c r="LG158" s="329"/>
      <c r="LH158" s="329"/>
      <c r="LI158" s="329"/>
      <c r="LJ158" s="329"/>
      <c r="LK158" s="329"/>
      <c r="LL158" s="329"/>
      <c r="LM158" s="329"/>
      <c r="LN158" s="329"/>
      <c r="LO158" s="329"/>
      <c r="LP158" s="329"/>
      <c r="LQ158" s="329"/>
      <c r="LR158" s="329"/>
      <c r="LS158" s="329"/>
      <c r="LT158" s="329"/>
      <c r="LU158" s="329"/>
      <c r="LV158" s="329"/>
      <c r="LW158" s="329"/>
      <c r="LX158" s="329"/>
      <c r="LY158" s="329"/>
      <c r="LZ158" s="329"/>
      <c r="MA158" s="329"/>
      <c r="MB158" s="329"/>
      <c r="MC158" s="329"/>
      <c r="MD158" s="329"/>
      <c r="ME158" s="329"/>
      <c r="MF158" s="329"/>
      <c r="MG158" s="329"/>
      <c r="MH158" s="329"/>
      <c r="MI158" s="329"/>
      <c r="MJ158" s="329"/>
      <c r="MK158" s="329"/>
      <c r="ML158" s="329"/>
      <c r="MM158" s="329"/>
      <c r="MN158" s="329"/>
      <c r="MO158" s="329"/>
      <c r="MP158" s="329"/>
      <c r="MQ158" s="329"/>
      <c r="MR158" s="329"/>
      <c r="MS158" s="329"/>
      <c r="MT158" s="329"/>
      <c r="MU158" s="329"/>
      <c r="MV158" s="329"/>
      <c r="MW158" s="329"/>
      <c r="MX158" s="329"/>
      <c r="MY158" s="329"/>
      <c r="MZ158" s="329"/>
      <c r="NA158" s="329"/>
      <c r="NB158" s="329"/>
      <c r="NC158" s="329"/>
      <c r="ND158" s="329"/>
      <c r="NE158" s="329"/>
      <c r="NF158" s="329"/>
      <c r="NG158" s="329"/>
      <c r="NH158" s="329"/>
      <c r="NI158" s="329"/>
      <c r="NJ158" s="329"/>
      <c r="NK158" s="329"/>
      <c r="NL158" s="329"/>
      <c r="NM158" s="329"/>
      <c r="NN158" s="329"/>
      <c r="NO158" s="329"/>
      <c r="NP158" s="329"/>
      <c r="NQ158" s="329"/>
      <c r="NR158" s="329"/>
      <c r="NS158" s="329"/>
      <c r="NT158" s="329"/>
      <c r="NU158" s="329"/>
      <c r="NV158" s="329"/>
      <c r="NW158" s="329"/>
      <c r="NX158" s="329"/>
      <c r="NY158" s="329"/>
      <c r="NZ158" s="329"/>
      <c r="OA158" s="329"/>
      <c r="OB158" s="329"/>
      <c r="OC158" s="329"/>
      <c r="OD158" s="329"/>
      <c r="OE158" s="329"/>
      <c r="OF158" s="329"/>
      <c r="OG158" s="329"/>
      <c r="OH158" s="329"/>
      <c r="OI158" s="329"/>
      <c r="OJ158" s="329"/>
      <c r="OK158" s="329"/>
      <c r="OL158" s="329"/>
    </row>
    <row r="159" spans="1:402" s="328" customFormat="1" ht="17.25" customHeight="1">
      <c r="A159" s="322"/>
      <c r="B159" s="366" t="s">
        <v>80</v>
      </c>
      <c r="C159" s="506">
        <v>1679274.6300000001</v>
      </c>
      <c r="D159" s="506">
        <v>326529.13</v>
      </c>
      <c r="E159" s="507" t="s">
        <v>213</v>
      </c>
      <c r="F159" s="506">
        <v>4753.8999999999996</v>
      </c>
      <c r="G159" s="506">
        <v>76.36</v>
      </c>
      <c r="H159" s="507" t="s">
        <v>213</v>
      </c>
      <c r="I159" s="508">
        <v>2010634.04</v>
      </c>
      <c r="BQ159" s="329"/>
      <c r="BR159" s="329"/>
      <c r="BS159" s="329"/>
      <c r="BT159" s="329"/>
      <c r="BU159" s="329"/>
      <c r="BV159" s="329"/>
      <c r="BW159" s="329"/>
      <c r="BX159" s="329"/>
      <c r="BY159" s="329"/>
      <c r="BZ159" s="329"/>
      <c r="CA159" s="329"/>
      <c r="CB159" s="329"/>
      <c r="CC159" s="329"/>
      <c r="CD159" s="329"/>
      <c r="CE159" s="329"/>
      <c r="CF159" s="329"/>
      <c r="CG159" s="329"/>
      <c r="CH159" s="329"/>
      <c r="CI159" s="329"/>
      <c r="CJ159" s="329"/>
      <c r="CK159" s="329"/>
      <c r="CL159" s="329"/>
      <c r="CM159" s="329"/>
      <c r="CN159" s="329"/>
      <c r="CO159" s="329"/>
      <c r="CP159" s="329"/>
      <c r="CQ159" s="329"/>
      <c r="CR159" s="329"/>
      <c r="CS159" s="329"/>
      <c r="CT159" s="329"/>
      <c r="CU159" s="329"/>
      <c r="CV159" s="329"/>
      <c r="CW159" s="329"/>
      <c r="CX159" s="329"/>
      <c r="CY159" s="329"/>
      <c r="CZ159" s="329"/>
      <c r="DA159" s="329"/>
      <c r="DB159" s="329"/>
      <c r="DC159" s="329"/>
      <c r="DD159" s="329"/>
      <c r="DE159" s="329"/>
      <c r="DF159" s="329"/>
      <c r="DG159" s="329"/>
      <c r="DH159" s="329"/>
      <c r="DI159" s="329"/>
      <c r="DJ159" s="329"/>
      <c r="DK159" s="329"/>
      <c r="DL159" s="329"/>
      <c r="DM159" s="329"/>
      <c r="DN159" s="329"/>
      <c r="DO159" s="329"/>
      <c r="DP159" s="329"/>
      <c r="DQ159" s="329"/>
      <c r="DR159" s="329"/>
      <c r="DS159" s="329"/>
      <c r="DT159" s="329"/>
      <c r="DU159" s="329"/>
      <c r="DV159" s="329"/>
      <c r="DW159" s="329"/>
      <c r="DX159" s="329"/>
      <c r="DY159" s="329"/>
      <c r="DZ159" s="329"/>
      <c r="EA159" s="329"/>
      <c r="EB159" s="329"/>
      <c r="EC159" s="329"/>
      <c r="ED159" s="329"/>
      <c r="EE159" s="329"/>
      <c r="EF159" s="329"/>
      <c r="EG159" s="329"/>
      <c r="EH159" s="329"/>
      <c r="EI159" s="329"/>
      <c r="EJ159" s="329"/>
      <c r="EK159" s="329"/>
      <c r="EL159" s="329"/>
      <c r="EM159" s="329"/>
      <c r="EN159" s="329"/>
      <c r="EO159" s="329"/>
      <c r="EP159" s="329"/>
      <c r="EQ159" s="329"/>
      <c r="ER159" s="329"/>
      <c r="ES159" s="329"/>
      <c r="ET159" s="329"/>
      <c r="EU159" s="329"/>
      <c r="EV159" s="329"/>
      <c r="EW159" s="329"/>
      <c r="EX159" s="329"/>
      <c r="EY159" s="329"/>
      <c r="EZ159" s="329"/>
      <c r="FA159" s="329"/>
      <c r="FB159" s="329"/>
      <c r="FC159" s="329"/>
      <c r="FD159" s="329"/>
      <c r="FE159" s="329"/>
      <c r="FF159" s="329"/>
      <c r="FG159" s="329"/>
      <c r="FH159" s="329"/>
      <c r="FI159" s="329"/>
      <c r="FJ159" s="329"/>
      <c r="FK159" s="329"/>
      <c r="FL159" s="329"/>
      <c r="FM159" s="329"/>
      <c r="FN159" s="329"/>
      <c r="FO159" s="329"/>
      <c r="FP159" s="329"/>
      <c r="FQ159" s="329"/>
      <c r="FR159" s="329"/>
      <c r="FS159" s="329"/>
      <c r="FT159" s="329"/>
      <c r="FU159" s="329"/>
      <c r="FV159" s="329"/>
      <c r="FW159" s="329"/>
      <c r="FX159" s="329"/>
      <c r="FY159" s="329"/>
      <c r="FZ159" s="329"/>
      <c r="GA159" s="329"/>
      <c r="GB159" s="329"/>
      <c r="GC159" s="329"/>
      <c r="GD159" s="329"/>
      <c r="GE159" s="329"/>
      <c r="GF159" s="329"/>
      <c r="GG159" s="329"/>
      <c r="GH159" s="329"/>
      <c r="GI159" s="329"/>
      <c r="GJ159" s="329"/>
      <c r="GK159" s="329"/>
      <c r="GL159" s="329"/>
      <c r="GM159" s="329"/>
      <c r="GN159" s="329"/>
      <c r="GO159" s="329"/>
      <c r="GP159" s="329"/>
      <c r="GQ159" s="329"/>
      <c r="GR159" s="329"/>
      <c r="GS159" s="329"/>
      <c r="GT159" s="329"/>
      <c r="GU159" s="329"/>
      <c r="GV159" s="329"/>
      <c r="GW159" s="329"/>
      <c r="GX159" s="329"/>
      <c r="GY159" s="329"/>
      <c r="GZ159" s="329"/>
      <c r="HA159" s="329"/>
      <c r="HB159" s="329"/>
      <c r="HC159" s="329"/>
      <c r="HD159" s="329"/>
      <c r="HE159" s="329"/>
      <c r="HF159" s="329"/>
      <c r="HG159" s="329"/>
      <c r="HH159" s="329"/>
      <c r="HI159" s="329"/>
      <c r="HJ159" s="329"/>
      <c r="HK159" s="329"/>
      <c r="HL159" s="329"/>
      <c r="HM159" s="329"/>
      <c r="HN159" s="329"/>
      <c r="HO159" s="329"/>
      <c r="HP159" s="329"/>
      <c r="HQ159" s="329"/>
      <c r="HR159" s="329"/>
      <c r="HS159" s="329"/>
      <c r="HT159" s="329"/>
      <c r="HU159" s="329"/>
      <c r="HV159" s="329"/>
      <c r="HW159" s="329"/>
      <c r="HX159" s="329"/>
      <c r="HY159" s="329"/>
      <c r="HZ159" s="329"/>
      <c r="IA159" s="329"/>
      <c r="IB159" s="329"/>
      <c r="IC159" s="329"/>
      <c r="ID159" s="329"/>
      <c r="IE159" s="329"/>
      <c r="IF159" s="329"/>
      <c r="IG159" s="329"/>
      <c r="IH159" s="329"/>
      <c r="II159" s="329"/>
      <c r="IJ159" s="329"/>
      <c r="IK159" s="329"/>
      <c r="IL159" s="329"/>
      <c r="IM159" s="329"/>
      <c r="IN159" s="329"/>
      <c r="IO159" s="329"/>
      <c r="IP159" s="329"/>
      <c r="IQ159" s="329"/>
      <c r="IR159" s="329"/>
      <c r="IS159" s="329"/>
      <c r="IT159" s="329"/>
      <c r="IU159" s="329"/>
      <c r="IV159" s="329"/>
      <c r="IW159" s="329"/>
      <c r="IX159" s="329"/>
      <c r="IY159" s="329"/>
      <c r="IZ159" s="329"/>
      <c r="JA159" s="329"/>
      <c r="JB159" s="329"/>
      <c r="JC159" s="329"/>
      <c r="JD159" s="329"/>
      <c r="JE159" s="329"/>
      <c r="JF159" s="329"/>
      <c r="JG159" s="329"/>
      <c r="JH159" s="329"/>
      <c r="JI159" s="329"/>
      <c r="JJ159" s="329"/>
      <c r="JK159" s="329"/>
      <c r="JL159" s="329"/>
      <c r="JM159" s="329"/>
      <c r="JN159" s="329"/>
      <c r="JO159" s="329"/>
      <c r="JP159" s="329"/>
      <c r="JQ159" s="329"/>
      <c r="JR159" s="329"/>
      <c r="JS159" s="329"/>
      <c r="JT159" s="329"/>
      <c r="JU159" s="329"/>
      <c r="JV159" s="329"/>
      <c r="JW159" s="329"/>
      <c r="JX159" s="329"/>
      <c r="JY159" s="329"/>
      <c r="JZ159" s="329"/>
      <c r="KA159" s="329"/>
      <c r="KB159" s="329"/>
      <c r="KC159" s="329"/>
      <c r="KD159" s="329"/>
      <c r="KE159" s="329"/>
      <c r="KF159" s="329"/>
      <c r="KG159" s="329"/>
      <c r="KH159" s="329"/>
      <c r="KI159" s="329"/>
      <c r="KJ159" s="329"/>
      <c r="KK159" s="329"/>
      <c r="KL159" s="329"/>
      <c r="KM159" s="329"/>
      <c r="KN159" s="329"/>
      <c r="KO159" s="329"/>
      <c r="KP159" s="329"/>
      <c r="KQ159" s="329"/>
      <c r="KR159" s="329"/>
      <c r="KS159" s="329"/>
      <c r="KT159" s="329"/>
      <c r="KU159" s="329"/>
      <c r="KV159" s="329"/>
      <c r="KW159" s="329"/>
      <c r="KX159" s="329"/>
      <c r="KY159" s="329"/>
      <c r="KZ159" s="329"/>
      <c r="LA159" s="329"/>
      <c r="LB159" s="329"/>
      <c r="LC159" s="329"/>
      <c r="LD159" s="329"/>
      <c r="LE159" s="329"/>
      <c r="LF159" s="329"/>
      <c r="LG159" s="329"/>
      <c r="LH159" s="329"/>
      <c r="LI159" s="329"/>
      <c r="LJ159" s="329"/>
      <c r="LK159" s="329"/>
      <c r="LL159" s="329"/>
      <c r="LM159" s="329"/>
      <c r="LN159" s="329"/>
      <c r="LO159" s="329"/>
      <c r="LP159" s="329"/>
      <c r="LQ159" s="329"/>
      <c r="LR159" s="329"/>
      <c r="LS159" s="329"/>
      <c r="LT159" s="329"/>
      <c r="LU159" s="329"/>
      <c r="LV159" s="329"/>
      <c r="LW159" s="329"/>
      <c r="LX159" s="329"/>
      <c r="LY159" s="329"/>
      <c r="LZ159" s="329"/>
      <c r="MA159" s="329"/>
      <c r="MB159" s="329"/>
      <c r="MC159" s="329"/>
      <c r="MD159" s="329"/>
      <c r="ME159" s="329"/>
      <c r="MF159" s="329"/>
      <c r="MG159" s="329"/>
      <c r="MH159" s="329"/>
      <c r="MI159" s="329"/>
      <c r="MJ159" s="329"/>
      <c r="MK159" s="329"/>
      <c r="ML159" s="329"/>
      <c r="MM159" s="329"/>
      <c r="MN159" s="329"/>
      <c r="MO159" s="329"/>
      <c r="MP159" s="329"/>
      <c r="MQ159" s="329"/>
      <c r="MR159" s="329"/>
      <c r="MS159" s="329"/>
      <c r="MT159" s="329"/>
      <c r="MU159" s="329"/>
      <c r="MV159" s="329"/>
      <c r="MW159" s="329"/>
      <c r="MX159" s="329"/>
      <c r="MY159" s="329"/>
      <c r="MZ159" s="329"/>
      <c r="NA159" s="329"/>
      <c r="NB159" s="329"/>
      <c r="NC159" s="329"/>
      <c r="ND159" s="329"/>
      <c r="NE159" s="329"/>
      <c r="NF159" s="329"/>
      <c r="NG159" s="329"/>
      <c r="NH159" s="329"/>
      <c r="NI159" s="329"/>
      <c r="NJ159" s="329"/>
      <c r="NK159" s="329"/>
      <c r="NL159" s="329"/>
      <c r="NM159" s="329"/>
      <c r="NN159" s="329"/>
      <c r="NO159" s="329"/>
      <c r="NP159" s="329"/>
      <c r="NQ159" s="329"/>
      <c r="NR159" s="329"/>
      <c r="NS159" s="329"/>
      <c r="NT159" s="329"/>
      <c r="NU159" s="329"/>
      <c r="NV159" s="329"/>
      <c r="NW159" s="329"/>
      <c r="NX159" s="329"/>
      <c r="NY159" s="329"/>
      <c r="NZ159" s="329"/>
      <c r="OA159" s="329"/>
      <c r="OB159" s="329"/>
      <c r="OC159" s="329"/>
      <c r="OD159" s="329"/>
      <c r="OE159" s="329"/>
      <c r="OF159" s="329"/>
      <c r="OG159" s="329"/>
      <c r="OH159" s="329"/>
      <c r="OI159" s="329"/>
      <c r="OJ159" s="329"/>
      <c r="OK159" s="329"/>
      <c r="OL159" s="329"/>
    </row>
    <row r="160" spans="1:402" s="328" customFormat="1" ht="17.25" customHeight="1">
      <c r="A160" s="322"/>
      <c r="B160" s="366" t="s">
        <v>81</v>
      </c>
      <c r="C160" s="506">
        <v>1650745.41</v>
      </c>
      <c r="D160" s="506">
        <v>325855.8</v>
      </c>
      <c r="E160" s="507" t="s">
        <v>213</v>
      </c>
      <c r="F160" s="506">
        <v>4410.1400000000003</v>
      </c>
      <c r="G160" s="506">
        <v>68.95</v>
      </c>
      <c r="H160" s="507" t="s">
        <v>213</v>
      </c>
      <c r="I160" s="508">
        <v>1981080.33</v>
      </c>
      <c r="BQ160" s="329"/>
      <c r="BR160" s="329"/>
      <c r="BS160" s="329"/>
      <c r="BT160" s="329"/>
      <c r="BU160" s="329"/>
      <c r="BV160" s="329"/>
      <c r="BW160" s="329"/>
      <c r="BX160" s="329"/>
      <c r="BY160" s="329"/>
      <c r="BZ160" s="329"/>
      <c r="CA160" s="329"/>
      <c r="CB160" s="329"/>
      <c r="CC160" s="329"/>
      <c r="CD160" s="329"/>
      <c r="CE160" s="329"/>
      <c r="CF160" s="329"/>
      <c r="CG160" s="329"/>
      <c r="CH160" s="329"/>
      <c r="CI160" s="329"/>
      <c r="CJ160" s="329"/>
      <c r="CK160" s="329"/>
      <c r="CL160" s="329"/>
      <c r="CM160" s="329"/>
      <c r="CN160" s="329"/>
      <c r="CO160" s="329"/>
      <c r="CP160" s="329"/>
      <c r="CQ160" s="329"/>
      <c r="CR160" s="329"/>
      <c r="CS160" s="329"/>
      <c r="CT160" s="329"/>
      <c r="CU160" s="329"/>
      <c r="CV160" s="329"/>
      <c r="CW160" s="329"/>
      <c r="CX160" s="329"/>
      <c r="CY160" s="329"/>
      <c r="CZ160" s="329"/>
      <c r="DA160" s="329"/>
      <c r="DB160" s="329"/>
      <c r="DC160" s="329"/>
      <c r="DD160" s="329"/>
      <c r="DE160" s="329"/>
      <c r="DF160" s="329"/>
      <c r="DG160" s="329"/>
      <c r="DH160" s="329"/>
      <c r="DI160" s="329"/>
      <c r="DJ160" s="329"/>
      <c r="DK160" s="329"/>
      <c r="DL160" s="329"/>
      <c r="DM160" s="329"/>
      <c r="DN160" s="329"/>
      <c r="DO160" s="329"/>
      <c r="DP160" s="329"/>
      <c r="DQ160" s="329"/>
      <c r="DR160" s="329"/>
      <c r="DS160" s="329"/>
      <c r="DT160" s="329"/>
      <c r="DU160" s="329"/>
      <c r="DV160" s="329"/>
      <c r="DW160" s="329"/>
      <c r="DX160" s="329"/>
      <c r="DY160" s="329"/>
      <c r="DZ160" s="329"/>
      <c r="EA160" s="329"/>
      <c r="EB160" s="329"/>
      <c r="EC160" s="329"/>
      <c r="ED160" s="329"/>
      <c r="EE160" s="329"/>
      <c r="EF160" s="329"/>
      <c r="EG160" s="329"/>
      <c r="EH160" s="329"/>
      <c r="EI160" s="329"/>
      <c r="EJ160" s="329"/>
      <c r="EK160" s="329"/>
      <c r="EL160" s="329"/>
      <c r="EM160" s="329"/>
      <c r="EN160" s="329"/>
      <c r="EO160" s="329"/>
      <c r="EP160" s="329"/>
      <c r="EQ160" s="329"/>
      <c r="ER160" s="329"/>
      <c r="ES160" s="329"/>
      <c r="ET160" s="329"/>
      <c r="EU160" s="329"/>
      <c r="EV160" s="329"/>
      <c r="EW160" s="329"/>
      <c r="EX160" s="329"/>
      <c r="EY160" s="329"/>
      <c r="EZ160" s="329"/>
      <c r="FA160" s="329"/>
      <c r="FB160" s="329"/>
      <c r="FC160" s="329"/>
      <c r="FD160" s="329"/>
      <c r="FE160" s="329"/>
      <c r="FF160" s="329"/>
      <c r="FG160" s="329"/>
      <c r="FH160" s="329"/>
      <c r="FI160" s="329"/>
      <c r="FJ160" s="329"/>
      <c r="FK160" s="329"/>
      <c r="FL160" s="329"/>
      <c r="FM160" s="329"/>
      <c r="FN160" s="329"/>
      <c r="FO160" s="329"/>
      <c r="FP160" s="329"/>
      <c r="FQ160" s="329"/>
      <c r="FR160" s="329"/>
      <c r="FS160" s="329"/>
      <c r="FT160" s="329"/>
      <c r="FU160" s="329"/>
      <c r="FV160" s="329"/>
      <c r="FW160" s="329"/>
      <c r="FX160" s="329"/>
      <c r="FY160" s="329"/>
      <c r="FZ160" s="329"/>
      <c r="GA160" s="329"/>
      <c r="GB160" s="329"/>
      <c r="GC160" s="329"/>
      <c r="GD160" s="329"/>
      <c r="GE160" s="329"/>
      <c r="GF160" s="329"/>
      <c r="GG160" s="329"/>
      <c r="GH160" s="329"/>
      <c r="GI160" s="329"/>
      <c r="GJ160" s="329"/>
      <c r="GK160" s="329"/>
      <c r="GL160" s="329"/>
      <c r="GM160" s="329"/>
      <c r="GN160" s="329"/>
      <c r="GO160" s="329"/>
      <c r="GP160" s="329"/>
      <c r="GQ160" s="329"/>
      <c r="GR160" s="329"/>
      <c r="GS160" s="329"/>
      <c r="GT160" s="329"/>
      <c r="GU160" s="329"/>
      <c r="GV160" s="329"/>
      <c r="GW160" s="329"/>
      <c r="GX160" s="329"/>
      <c r="GY160" s="329"/>
      <c r="GZ160" s="329"/>
      <c r="HA160" s="329"/>
      <c r="HB160" s="329"/>
      <c r="HC160" s="329"/>
      <c r="HD160" s="329"/>
      <c r="HE160" s="329"/>
      <c r="HF160" s="329"/>
      <c r="HG160" s="329"/>
      <c r="HH160" s="329"/>
      <c r="HI160" s="329"/>
      <c r="HJ160" s="329"/>
      <c r="HK160" s="329"/>
      <c r="HL160" s="329"/>
      <c r="HM160" s="329"/>
      <c r="HN160" s="329"/>
      <c r="HO160" s="329"/>
      <c r="HP160" s="329"/>
      <c r="HQ160" s="329"/>
      <c r="HR160" s="329"/>
      <c r="HS160" s="329"/>
      <c r="HT160" s="329"/>
      <c r="HU160" s="329"/>
      <c r="HV160" s="329"/>
      <c r="HW160" s="329"/>
      <c r="HX160" s="329"/>
      <c r="HY160" s="329"/>
      <c r="HZ160" s="329"/>
      <c r="IA160" s="329"/>
      <c r="IB160" s="329"/>
      <c r="IC160" s="329"/>
      <c r="ID160" s="329"/>
      <c r="IE160" s="329"/>
      <c r="IF160" s="329"/>
      <c r="IG160" s="329"/>
      <c r="IH160" s="329"/>
      <c r="II160" s="329"/>
      <c r="IJ160" s="329"/>
      <c r="IK160" s="329"/>
      <c r="IL160" s="329"/>
      <c r="IM160" s="329"/>
      <c r="IN160" s="329"/>
      <c r="IO160" s="329"/>
      <c r="IP160" s="329"/>
      <c r="IQ160" s="329"/>
      <c r="IR160" s="329"/>
      <c r="IS160" s="329"/>
      <c r="IT160" s="329"/>
      <c r="IU160" s="329"/>
      <c r="IV160" s="329"/>
      <c r="IW160" s="329"/>
      <c r="IX160" s="329"/>
      <c r="IY160" s="329"/>
      <c r="IZ160" s="329"/>
      <c r="JA160" s="329"/>
      <c r="JB160" s="329"/>
      <c r="JC160" s="329"/>
      <c r="JD160" s="329"/>
      <c r="JE160" s="329"/>
      <c r="JF160" s="329"/>
      <c r="JG160" s="329"/>
      <c r="JH160" s="329"/>
      <c r="JI160" s="329"/>
      <c r="JJ160" s="329"/>
      <c r="JK160" s="329"/>
      <c r="JL160" s="329"/>
      <c r="JM160" s="329"/>
      <c r="JN160" s="329"/>
      <c r="JO160" s="329"/>
      <c r="JP160" s="329"/>
      <c r="JQ160" s="329"/>
      <c r="JR160" s="329"/>
      <c r="JS160" s="329"/>
      <c r="JT160" s="329"/>
      <c r="JU160" s="329"/>
      <c r="JV160" s="329"/>
      <c r="JW160" s="329"/>
      <c r="JX160" s="329"/>
      <c r="JY160" s="329"/>
      <c r="JZ160" s="329"/>
      <c r="KA160" s="329"/>
      <c r="KB160" s="329"/>
      <c r="KC160" s="329"/>
      <c r="KD160" s="329"/>
      <c r="KE160" s="329"/>
      <c r="KF160" s="329"/>
      <c r="KG160" s="329"/>
      <c r="KH160" s="329"/>
      <c r="KI160" s="329"/>
      <c r="KJ160" s="329"/>
      <c r="KK160" s="329"/>
      <c r="KL160" s="329"/>
      <c r="KM160" s="329"/>
      <c r="KN160" s="329"/>
      <c r="KO160" s="329"/>
      <c r="KP160" s="329"/>
      <c r="KQ160" s="329"/>
      <c r="KR160" s="329"/>
      <c r="KS160" s="329"/>
      <c r="KT160" s="329"/>
      <c r="KU160" s="329"/>
      <c r="KV160" s="329"/>
      <c r="KW160" s="329"/>
      <c r="KX160" s="329"/>
      <c r="KY160" s="329"/>
      <c r="KZ160" s="329"/>
      <c r="LA160" s="329"/>
      <c r="LB160" s="329"/>
      <c r="LC160" s="329"/>
      <c r="LD160" s="329"/>
      <c r="LE160" s="329"/>
      <c r="LF160" s="329"/>
      <c r="LG160" s="329"/>
      <c r="LH160" s="329"/>
      <c r="LI160" s="329"/>
      <c r="LJ160" s="329"/>
      <c r="LK160" s="329"/>
      <c r="LL160" s="329"/>
      <c r="LM160" s="329"/>
      <c r="LN160" s="329"/>
      <c r="LO160" s="329"/>
      <c r="LP160" s="329"/>
      <c r="LQ160" s="329"/>
      <c r="LR160" s="329"/>
      <c r="LS160" s="329"/>
      <c r="LT160" s="329"/>
      <c r="LU160" s="329"/>
      <c r="LV160" s="329"/>
      <c r="LW160" s="329"/>
      <c r="LX160" s="329"/>
      <c r="LY160" s="329"/>
      <c r="LZ160" s="329"/>
      <c r="MA160" s="329"/>
      <c r="MB160" s="329"/>
      <c r="MC160" s="329"/>
      <c r="MD160" s="329"/>
      <c r="ME160" s="329"/>
      <c r="MF160" s="329"/>
      <c r="MG160" s="329"/>
      <c r="MH160" s="329"/>
      <c r="MI160" s="329"/>
      <c r="MJ160" s="329"/>
      <c r="MK160" s="329"/>
      <c r="ML160" s="329"/>
      <c r="MM160" s="329"/>
      <c r="MN160" s="329"/>
      <c r="MO160" s="329"/>
      <c r="MP160" s="329"/>
      <c r="MQ160" s="329"/>
      <c r="MR160" s="329"/>
      <c r="MS160" s="329"/>
      <c r="MT160" s="329"/>
      <c r="MU160" s="329"/>
      <c r="MV160" s="329"/>
      <c r="MW160" s="329"/>
      <c r="MX160" s="329"/>
      <c r="MY160" s="329"/>
      <c r="MZ160" s="329"/>
      <c r="NA160" s="329"/>
      <c r="NB160" s="329"/>
      <c r="NC160" s="329"/>
      <c r="ND160" s="329"/>
      <c r="NE160" s="329"/>
      <c r="NF160" s="329"/>
      <c r="NG160" s="329"/>
      <c r="NH160" s="329"/>
      <c r="NI160" s="329"/>
      <c r="NJ160" s="329"/>
      <c r="NK160" s="329"/>
      <c r="NL160" s="329"/>
      <c r="NM160" s="329"/>
      <c r="NN160" s="329"/>
      <c r="NO160" s="329"/>
      <c r="NP160" s="329"/>
      <c r="NQ160" s="329"/>
      <c r="NR160" s="329"/>
      <c r="NS160" s="329"/>
      <c r="NT160" s="329"/>
      <c r="NU160" s="329"/>
      <c r="NV160" s="329"/>
      <c r="NW160" s="329"/>
      <c r="NX160" s="329"/>
      <c r="NY160" s="329"/>
      <c r="NZ160" s="329"/>
      <c r="OA160" s="329"/>
      <c r="OB160" s="329"/>
      <c r="OC160" s="329"/>
      <c r="OD160" s="329"/>
      <c r="OE160" s="329"/>
      <c r="OF160" s="329"/>
      <c r="OG160" s="329"/>
      <c r="OH160" s="329"/>
      <c r="OI160" s="329"/>
      <c r="OJ160" s="329"/>
      <c r="OK160" s="329"/>
      <c r="OL160" s="329"/>
    </row>
    <row r="161" spans="1:402" s="460" customFormat="1" ht="17.25" customHeight="1">
      <c r="A161" s="325"/>
      <c r="B161" s="366" t="s">
        <v>82</v>
      </c>
      <c r="C161" s="506">
        <v>1662670.6400000001</v>
      </c>
      <c r="D161" s="506">
        <v>326376.11</v>
      </c>
      <c r="E161" s="507" t="s">
        <v>213</v>
      </c>
      <c r="F161" s="506">
        <v>3734.7</v>
      </c>
      <c r="G161" s="506">
        <v>67.52</v>
      </c>
      <c r="H161" s="507" t="s">
        <v>213</v>
      </c>
      <c r="I161" s="508">
        <v>1992849</v>
      </c>
      <c r="BQ161" s="481"/>
      <c r="BR161" s="481"/>
      <c r="BS161" s="481"/>
      <c r="BT161" s="481"/>
      <c r="BU161" s="481"/>
      <c r="BV161" s="481"/>
      <c r="BW161" s="481"/>
      <c r="BX161" s="481"/>
      <c r="BY161" s="481"/>
      <c r="BZ161" s="481"/>
      <c r="CA161" s="481"/>
      <c r="CB161" s="481"/>
      <c r="CC161" s="481"/>
      <c r="CD161" s="481"/>
      <c r="CE161" s="481"/>
      <c r="CF161" s="481"/>
      <c r="CG161" s="481"/>
      <c r="CH161" s="481"/>
      <c r="CI161" s="481"/>
      <c r="CJ161" s="481"/>
      <c r="CK161" s="481"/>
      <c r="CL161" s="481"/>
      <c r="CM161" s="481"/>
      <c r="CN161" s="481"/>
      <c r="CO161" s="481"/>
      <c r="CP161" s="481"/>
      <c r="CQ161" s="481"/>
      <c r="CR161" s="481"/>
      <c r="CS161" s="481"/>
      <c r="CT161" s="481"/>
      <c r="CU161" s="481"/>
      <c r="CV161" s="481"/>
      <c r="CW161" s="481"/>
      <c r="CX161" s="481"/>
      <c r="CY161" s="481"/>
      <c r="CZ161" s="481"/>
      <c r="DA161" s="481"/>
      <c r="DB161" s="481"/>
      <c r="DC161" s="481"/>
      <c r="DD161" s="481"/>
      <c r="DE161" s="481"/>
      <c r="DF161" s="481"/>
      <c r="DG161" s="481"/>
      <c r="DH161" s="481"/>
      <c r="DI161" s="481"/>
      <c r="DJ161" s="481"/>
      <c r="DK161" s="481"/>
      <c r="DL161" s="481"/>
      <c r="DM161" s="481"/>
      <c r="DN161" s="481"/>
      <c r="DO161" s="481"/>
      <c r="DP161" s="481"/>
      <c r="DQ161" s="481"/>
      <c r="DR161" s="481"/>
      <c r="DS161" s="481"/>
      <c r="DT161" s="481"/>
      <c r="DU161" s="481"/>
      <c r="DV161" s="481"/>
      <c r="DW161" s="481"/>
      <c r="DX161" s="481"/>
      <c r="DY161" s="481"/>
      <c r="DZ161" s="481"/>
      <c r="EA161" s="481"/>
      <c r="EB161" s="481"/>
      <c r="EC161" s="481"/>
      <c r="ED161" s="481"/>
      <c r="EE161" s="481"/>
      <c r="EF161" s="481"/>
      <c r="EG161" s="481"/>
      <c r="EH161" s="481"/>
      <c r="EI161" s="481"/>
      <c r="EJ161" s="481"/>
      <c r="EK161" s="481"/>
      <c r="EL161" s="481"/>
      <c r="EM161" s="481"/>
      <c r="EN161" s="481"/>
      <c r="EO161" s="481"/>
      <c r="EP161" s="481"/>
      <c r="EQ161" s="481"/>
      <c r="ER161" s="481"/>
      <c r="ES161" s="481"/>
      <c r="ET161" s="481"/>
      <c r="EU161" s="481"/>
      <c r="EV161" s="481"/>
      <c r="EW161" s="481"/>
      <c r="EX161" s="481"/>
      <c r="EY161" s="481"/>
      <c r="EZ161" s="481"/>
      <c r="FA161" s="481"/>
      <c r="FB161" s="481"/>
      <c r="FC161" s="481"/>
      <c r="FD161" s="481"/>
      <c r="FE161" s="481"/>
      <c r="FF161" s="481"/>
      <c r="FG161" s="481"/>
      <c r="FH161" s="481"/>
      <c r="FI161" s="481"/>
      <c r="FJ161" s="481"/>
      <c r="FK161" s="481"/>
      <c r="FL161" s="481"/>
      <c r="FM161" s="481"/>
      <c r="FN161" s="481"/>
      <c r="FO161" s="481"/>
      <c r="FP161" s="481"/>
      <c r="FQ161" s="481"/>
      <c r="FR161" s="481"/>
      <c r="FS161" s="481"/>
      <c r="FT161" s="481"/>
      <c r="FU161" s="481"/>
      <c r="FV161" s="481"/>
      <c r="FW161" s="481"/>
      <c r="FX161" s="481"/>
      <c r="FY161" s="481"/>
      <c r="FZ161" s="481"/>
      <c r="GA161" s="481"/>
      <c r="GB161" s="481"/>
      <c r="GC161" s="481"/>
      <c r="GD161" s="481"/>
      <c r="GE161" s="481"/>
      <c r="GF161" s="481"/>
      <c r="GG161" s="481"/>
      <c r="GH161" s="481"/>
      <c r="GI161" s="481"/>
      <c r="GJ161" s="481"/>
      <c r="GK161" s="481"/>
      <c r="GL161" s="481"/>
      <c r="GM161" s="481"/>
      <c r="GN161" s="481"/>
      <c r="GO161" s="481"/>
      <c r="GP161" s="481"/>
      <c r="GQ161" s="481"/>
      <c r="GR161" s="481"/>
      <c r="GS161" s="481"/>
      <c r="GT161" s="481"/>
      <c r="GU161" s="481"/>
      <c r="GV161" s="481"/>
      <c r="GW161" s="481"/>
      <c r="GX161" s="481"/>
      <c r="GY161" s="481"/>
      <c r="GZ161" s="481"/>
      <c r="HA161" s="481"/>
      <c r="HB161" s="481"/>
      <c r="HC161" s="481"/>
      <c r="HD161" s="481"/>
      <c r="HE161" s="481"/>
      <c r="HF161" s="481"/>
      <c r="HG161" s="481"/>
      <c r="HH161" s="481"/>
      <c r="HI161" s="481"/>
      <c r="HJ161" s="481"/>
      <c r="HK161" s="481"/>
      <c r="HL161" s="481"/>
      <c r="HM161" s="481"/>
      <c r="HN161" s="481"/>
      <c r="HO161" s="481"/>
      <c r="HP161" s="481"/>
      <c r="HQ161" s="481"/>
      <c r="HR161" s="481"/>
      <c r="HS161" s="481"/>
      <c r="HT161" s="481"/>
      <c r="HU161" s="481"/>
      <c r="HV161" s="481"/>
      <c r="HW161" s="481"/>
      <c r="HX161" s="481"/>
      <c r="HY161" s="481"/>
      <c r="HZ161" s="481"/>
      <c r="IA161" s="481"/>
      <c r="IB161" s="481"/>
      <c r="IC161" s="481"/>
      <c r="ID161" s="481"/>
      <c r="IE161" s="481"/>
      <c r="IF161" s="481"/>
      <c r="IG161" s="481"/>
      <c r="IH161" s="481"/>
      <c r="II161" s="481"/>
      <c r="IJ161" s="481"/>
      <c r="IK161" s="481"/>
      <c r="IL161" s="481"/>
      <c r="IM161" s="481"/>
      <c r="IN161" s="481"/>
      <c r="IO161" s="481"/>
      <c r="IP161" s="481"/>
      <c r="IQ161" s="481"/>
      <c r="IR161" s="481"/>
      <c r="IS161" s="481"/>
      <c r="IT161" s="481"/>
      <c r="IU161" s="481"/>
      <c r="IV161" s="481"/>
      <c r="IW161" s="481"/>
      <c r="IX161" s="481"/>
      <c r="IY161" s="481"/>
      <c r="IZ161" s="481"/>
      <c r="JA161" s="481"/>
      <c r="JB161" s="481"/>
      <c r="JC161" s="481"/>
      <c r="JD161" s="481"/>
      <c r="JE161" s="481"/>
      <c r="JF161" s="481"/>
      <c r="JG161" s="481"/>
      <c r="JH161" s="481"/>
      <c r="JI161" s="481"/>
      <c r="JJ161" s="481"/>
      <c r="JK161" s="481"/>
      <c r="JL161" s="481"/>
      <c r="JM161" s="481"/>
      <c r="JN161" s="481"/>
      <c r="JO161" s="481"/>
      <c r="JP161" s="481"/>
      <c r="JQ161" s="481"/>
      <c r="JR161" s="481"/>
      <c r="JS161" s="481"/>
      <c r="JT161" s="481"/>
      <c r="JU161" s="481"/>
      <c r="JV161" s="481"/>
      <c r="JW161" s="481"/>
      <c r="JX161" s="481"/>
      <c r="JY161" s="481"/>
      <c r="JZ161" s="481"/>
      <c r="KA161" s="481"/>
      <c r="KB161" s="481"/>
      <c r="KC161" s="481"/>
      <c r="KD161" s="481"/>
      <c r="KE161" s="481"/>
      <c r="KF161" s="481"/>
      <c r="KG161" s="481"/>
      <c r="KH161" s="481"/>
      <c r="KI161" s="481"/>
      <c r="KJ161" s="481"/>
      <c r="KK161" s="481"/>
      <c r="KL161" s="481"/>
      <c r="KM161" s="481"/>
      <c r="KN161" s="481"/>
      <c r="KO161" s="481"/>
      <c r="KP161" s="481"/>
      <c r="KQ161" s="481"/>
      <c r="KR161" s="481"/>
      <c r="KS161" s="481"/>
      <c r="KT161" s="481"/>
      <c r="KU161" s="481"/>
      <c r="KV161" s="481"/>
      <c r="KW161" s="481"/>
      <c r="KX161" s="481"/>
      <c r="KY161" s="481"/>
      <c r="KZ161" s="481"/>
      <c r="LA161" s="481"/>
      <c r="LB161" s="481"/>
      <c r="LC161" s="481"/>
      <c r="LD161" s="481"/>
      <c r="LE161" s="481"/>
      <c r="LF161" s="481"/>
      <c r="LG161" s="481"/>
      <c r="LH161" s="481"/>
      <c r="LI161" s="481"/>
      <c r="LJ161" s="481"/>
      <c r="LK161" s="481"/>
      <c r="LL161" s="481"/>
      <c r="LM161" s="481"/>
      <c r="LN161" s="481"/>
      <c r="LO161" s="481"/>
      <c r="LP161" s="481"/>
      <c r="LQ161" s="481"/>
      <c r="LR161" s="481"/>
      <c r="LS161" s="481"/>
      <c r="LT161" s="481"/>
      <c r="LU161" s="481"/>
      <c r="LV161" s="481"/>
      <c r="LW161" s="481"/>
      <c r="LX161" s="481"/>
      <c r="LY161" s="481"/>
      <c r="LZ161" s="481"/>
      <c r="MA161" s="481"/>
      <c r="MB161" s="481"/>
      <c r="MC161" s="481"/>
      <c r="MD161" s="481"/>
      <c r="ME161" s="481"/>
      <c r="MF161" s="481"/>
      <c r="MG161" s="481"/>
      <c r="MH161" s="481"/>
      <c r="MI161" s="481"/>
      <c r="MJ161" s="481"/>
      <c r="MK161" s="481"/>
      <c r="ML161" s="481"/>
      <c r="MM161" s="481"/>
      <c r="MN161" s="481"/>
      <c r="MO161" s="481"/>
      <c r="MP161" s="481"/>
      <c r="MQ161" s="481"/>
      <c r="MR161" s="481"/>
      <c r="MS161" s="481"/>
      <c r="MT161" s="481"/>
      <c r="MU161" s="481"/>
      <c r="MV161" s="481"/>
      <c r="MW161" s="481"/>
      <c r="MX161" s="481"/>
      <c r="MY161" s="481"/>
      <c r="MZ161" s="481"/>
      <c r="NA161" s="481"/>
      <c r="NB161" s="481"/>
      <c r="NC161" s="481"/>
      <c r="ND161" s="481"/>
      <c r="NE161" s="481"/>
      <c r="NF161" s="481"/>
      <c r="NG161" s="481"/>
      <c r="NH161" s="481"/>
      <c r="NI161" s="481"/>
      <c r="NJ161" s="481"/>
      <c r="NK161" s="481"/>
      <c r="NL161" s="481"/>
      <c r="NM161" s="481"/>
      <c r="NN161" s="481"/>
      <c r="NO161" s="481"/>
      <c r="NP161" s="481"/>
      <c r="NQ161" s="481"/>
      <c r="NR161" s="481"/>
      <c r="NS161" s="481"/>
      <c r="NT161" s="481"/>
      <c r="NU161" s="481"/>
      <c r="NV161" s="481"/>
      <c r="NW161" s="481"/>
      <c r="NX161" s="481"/>
      <c r="NY161" s="481"/>
      <c r="NZ161" s="481"/>
      <c r="OA161" s="481"/>
      <c r="OB161" s="481"/>
      <c r="OC161" s="481"/>
      <c r="OD161" s="481"/>
      <c r="OE161" s="481"/>
      <c r="OF161" s="481"/>
      <c r="OG161" s="481"/>
      <c r="OH161" s="481"/>
      <c r="OI161" s="481"/>
      <c r="OJ161" s="481"/>
      <c r="OK161" s="481"/>
      <c r="OL161" s="481"/>
    </row>
    <row r="162" spans="1:402" s="460" customFormat="1" ht="17.25" customHeight="1">
      <c r="A162" s="328"/>
      <c r="B162" s="509">
        <v>2019</v>
      </c>
      <c r="C162" s="506"/>
      <c r="D162" s="506"/>
      <c r="E162" s="507"/>
      <c r="F162" s="506"/>
      <c r="G162" s="506"/>
      <c r="H162" s="507"/>
      <c r="I162" s="508"/>
      <c r="BQ162" s="481"/>
      <c r="BR162" s="481"/>
      <c r="BS162" s="481"/>
      <c r="BT162" s="481"/>
      <c r="BU162" s="481"/>
      <c r="BV162" s="481"/>
      <c r="BW162" s="481"/>
      <c r="BX162" s="481"/>
      <c r="BY162" s="481"/>
      <c r="BZ162" s="481"/>
      <c r="CA162" s="481"/>
      <c r="CB162" s="481"/>
      <c r="CC162" s="481"/>
      <c r="CD162" s="481"/>
      <c r="CE162" s="481"/>
      <c r="CF162" s="481"/>
      <c r="CG162" s="481"/>
      <c r="CH162" s="481"/>
      <c r="CI162" s="481"/>
      <c r="CJ162" s="481"/>
      <c r="CK162" s="481"/>
      <c r="CL162" s="481"/>
      <c r="CM162" s="481"/>
      <c r="CN162" s="481"/>
      <c r="CO162" s="481"/>
      <c r="CP162" s="481"/>
      <c r="CQ162" s="481"/>
      <c r="CR162" s="481"/>
      <c r="CS162" s="481"/>
      <c r="CT162" s="481"/>
      <c r="CU162" s="481"/>
      <c r="CV162" s="481"/>
      <c r="CW162" s="481"/>
      <c r="CX162" s="481"/>
      <c r="CY162" s="481"/>
      <c r="CZ162" s="481"/>
      <c r="DA162" s="481"/>
      <c r="DB162" s="481"/>
      <c r="DC162" s="481"/>
      <c r="DD162" s="481"/>
      <c r="DE162" s="481"/>
      <c r="DF162" s="481"/>
      <c r="DG162" s="481"/>
      <c r="DH162" s="481"/>
      <c r="DI162" s="481"/>
      <c r="DJ162" s="481"/>
      <c r="DK162" s="481"/>
      <c r="DL162" s="481"/>
      <c r="DM162" s="481"/>
      <c r="DN162" s="481"/>
      <c r="DO162" s="481"/>
      <c r="DP162" s="481"/>
      <c r="DQ162" s="481"/>
      <c r="DR162" s="481"/>
      <c r="DS162" s="481"/>
      <c r="DT162" s="481"/>
      <c r="DU162" s="481"/>
      <c r="DV162" s="481"/>
      <c r="DW162" s="481"/>
      <c r="DX162" s="481"/>
      <c r="DY162" s="481"/>
      <c r="DZ162" s="481"/>
      <c r="EA162" s="481"/>
      <c r="EB162" s="481"/>
      <c r="EC162" s="481"/>
      <c r="ED162" s="481"/>
      <c r="EE162" s="481"/>
      <c r="EF162" s="481"/>
      <c r="EG162" s="481"/>
      <c r="EH162" s="481"/>
      <c r="EI162" s="481"/>
      <c r="EJ162" s="481"/>
      <c r="EK162" s="481"/>
      <c r="EL162" s="481"/>
      <c r="EM162" s="481"/>
      <c r="EN162" s="481"/>
      <c r="EO162" s="481"/>
      <c r="EP162" s="481"/>
      <c r="EQ162" s="481"/>
      <c r="ER162" s="481"/>
      <c r="ES162" s="481"/>
      <c r="ET162" s="481"/>
      <c r="EU162" s="481"/>
      <c r="EV162" s="481"/>
      <c r="EW162" s="481"/>
      <c r="EX162" s="481"/>
      <c r="EY162" s="481"/>
      <c r="EZ162" s="481"/>
      <c r="FA162" s="481"/>
      <c r="FB162" s="481"/>
      <c r="FC162" s="481"/>
      <c r="FD162" s="481"/>
      <c r="FE162" s="481"/>
      <c r="FF162" s="481"/>
      <c r="FG162" s="481"/>
      <c r="FH162" s="481"/>
      <c r="FI162" s="481"/>
      <c r="FJ162" s="481"/>
      <c r="FK162" s="481"/>
      <c r="FL162" s="481"/>
      <c r="FM162" s="481"/>
      <c r="FN162" s="481"/>
      <c r="FO162" s="481"/>
      <c r="FP162" s="481"/>
      <c r="FQ162" s="481"/>
      <c r="FR162" s="481"/>
      <c r="FS162" s="481"/>
      <c r="FT162" s="481"/>
      <c r="FU162" s="481"/>
      <c r="FV162" s="481"/>
      <c r="FW162" s="481"/>
      <c r="FX162" s="481"/>
      <c r="FY162" s="481"/>
      <c r="FZ162" s="481"/>
      <c r="GA162" s="481"/>
      <c r="GB162" s="481"/>
      <c r="GC162" s="481"/>
      <c r="GD162" s="481"/>
      <c r="GE162" s="481"/>
      <c r="GF162" s="481"/>
      <c r="GG162" s="481"/>
      <c r="GH162" s="481"/>
      <c r="GI162" s="481"/>
      <c r="GJ162" s="481"/>
      <c r="GK162" s="481"/>
      <c r="GL162" s="481"/>
      <c r="GM162" s="481"/>
      <c r="GN162" s="481"/>
      <c r="GO162" s="481"/>
      <c r="GP162" s="481"/>
      <c r="GQ162" s="481"/>
      <c r="GR162" s="481"/>
      <c r="GS162" s="481"/>
      <c r="GT162" s="481"/>
      <c r="GU162" s="481"/>
      <c r="GV162" s="481"/>
      <c r="GW162" s="481"/>
      <c r="GX162" s="481"/>
      <c r="GY162" s="481"/>
      <c r="GZ162" s="481"/>
      <c r="HA162" s="481"/>
      <c r="HB162" s="481"/>
      <c r="HC162" s="481"/>
      <c r="HD162" s="481"/>
      <c r="HE162" s="481"/>
      <c r="HF162" s="481"/>
      <c r="HG162" s="481"/>
      <c r="HH162" s="481"/>
      <c r="HI162" s="481"/>
      <c r="HJ162" s="481"/>
      <c r="HK162" s="481"/>
      <c r="HL162" s="481"/>
      <c r="HM162" s="481"/>
      <c r="HN162" s="481"/>
      <c r="HO162" s="481"/>
      <c r="HP162" s="481"/>
      <c r="HQ162" s="481"/>
      <c r="HR162" s="481"/>
      <c r="HS162" s="481"/>
      <c r="HT162" s="481"/>
      <c r="HU162" s="481"/>
      <c r="HV162" s="481"/>
      <c r="HW162" s="481"/>
      <c r="HX162" s="481"/>
      <c r="HY162" s="481"/>
      <c r="HZ162" s="481"/>
      <c r="IA162" s="481"/>
      <c r="IB162" s="481"/>
      <c r="IC162" s="481"/>
      <c r="ID162" s="481"/>
      <c r="IE162" s="481"/>
      <c r="IF162" s="481"/>
      <c r="IG162" s="481"/>
      <c r="IH162" s="481"/>
      <c r="II162" s="481"/>
      <c r="IJ162" s="481"/>
      <c r="IK162" s="481"/>
      <c r="IL162" s="481"/>
      <c r="IM162" s="481"/>
      <c r="IN162" s="481"/>
      <c r="IO162" s="481"/>
      <c r="IP162" s="481"/>
      <c r="IQ162" s="481"/>
      <c r="IR162" s="481"/>
      <c r="IS162" s="481"/>
      <c r="IT162" s="481"/>
      <c r="IU162" s="481"/>
      <c r="IV162" s="481"/>
      <c r="IW162" s="481"/>
      <c r="IX162" s="481"/>
      <c r="IY162" s="481"/>
      <c r="IZ162" s="481"/>
      <c r="JA162" s="481"/>
      <c r="JB162" s="481"/>
      <c r="JC162" s="481"/>
      <c r="JD162" s="481"/>
      <c r="JE162" s="481"/>
      <c r="JF162" s="481"/>
      <c r="JG162" s="481"/>
      <c r="JH162" s="481"/>
      <c r="JI162" s="481"/>
      <c r="JJ162" s="481"/>
      <c r="JK162" s="481"/>
      <c r="JL162" s="481"/>
      <c r="JM162" s="481"/>
      <c r="JN162" s="481"/>
      <c r="JO162" s="481"/>
      <c r="JP162" s="481"/>
      <c r="JQ162" s="481"/>
      <c r="JR162" s="481"/>
      <c r="JS162" s="481"/>
      <c r="JT162" s="481"/>
      <c r="JU162" s="481"/>
      <c r="JV162" s="481"/>
      <c r="JW162" s="481"/>
      <c r="JX162" s="481"/>
      <c r="JY162" s="481"/>
      <c r="JZ162" s="481"/>
      <c r="KA162" s="481"/>
      <c r="KB162" s="481"/>
      <c r="KC162" s="481"/>
      <c r="KD162" s="481"/>
      <c r="KE162" s="481"/>
      <c r="KF162" s="481"/>
      <c r="KG162" s="481"/>
      <c r="KH162" s="481"/>
      <c r="KI162" s="481"/>
      <c r="KJ162" s="481"/>
      <c r="KK162" s="481"/>
      <c r="KL162" s="481"/>
      <c r="KM162" s="481"/>
      <c r="KN162" s="481"/>
      <c r="KO162" s="481"/>
      <c r="KP162" s="481"/>
      <c r="KQ162" s="481"/>
      <c r="KR162" s="481"/>
      <c r="KS162" s="481"/>
      <c r="KT162" s="481"/>
      <c r="KU162" s="481"/>
      <c r="KV162" s="481"/>
      <c r="KW162" s="481"/>
      <c r="KX162" s="481"/>
      <c r="KY162" s="481"/>
      <c r="KZ162" s="481"/>
      <c r="LA162" s="481"/>
      <c r="LB162" s="481"/>
      <c r="LC162" s="481"/>
      <c r="LD162" s="481"/>
      <c r="LE162" s="481"/>
      <c r="LF162" s="481"/>
      <c r="LG162" s="481"/>
      <c r="LH162" s="481"/>
      <c r="LI162" s="481"/>
      <c r="LJ162" s="481"/>
      <c r="LK162" s="481"/>
      <c r="LL162" s="481"/>
      <c r="LM162" s="481"/>
      <c r="LN162" s="481"/>
      <c r="LO162" s="481"/>
      <c r="LP162" s="481"/>
      <c r="LQ162" s="481"/>
      <c r="LR162" s="481"/>
      <c r="LS162" s="481"/>
      <c r="LT162" s="481"/>
      <c r="LU162" s="481"/>
      <c r="LV162" s="481"/>
      <c r="LW162" s="481"/>
      <c r="LX162" s="481"/>
      <c r="LY162" s="481"/>
      <c r="LZ162" s="481"/>
      <c r="MA162" s="481"/>
      <c r="MB162" s="481"/>
      <c r="MC162" s="481"/>
      <c r="MD162" s="481"/>
      <c r="ME162" s="481"/>
      <c r="MF162" s="481"/>
      <c r="MG162" s="481"/>
      <c r="MH162" s="481"/>
      <c r="MI162" s="481"/>
      <c r="MJ162" s="481"/>
      <c r="MK162" s="481"/>
      <c r="ML162" s="481"/>
      <c r="MM162" s="481"/>
      <c r="MN162" s="481"/>
      <c r="MO162" s="481"/>
      <c r="MP162" s="481"/>
      <c r="MQ162" s="481"/>
      <c r="MR162" s="481"/>
      <c r="MS162" s="481"/>
      <c r="MT162" s="481"/>
      <c r="MU162" s="481"/>
      <c r="MV162" s="481"/>
      <c r="MW162" s="481"/>
      <c r="MX162" s="481"/>
      <c r="MY162" s="481"/>
      <c r="MZ162" s="481"/>
      <c r="NA162" s="481"/>
      <c r="NB162" s="481"/>
      <c r="NC162" s="481"/>
      <c r="ND162" s="481"/>
      <c r="NE162" s="481"/>
      <c r="NF162" s="481"/>
      <c r="NG162" s="481"/>
      <c r="NH162" s="481"/>
      <c r="NI162" s="481"/>
      <c r="NJ162" s="481"/>
      <c r="NK162" s="481"/>
      <c r="NL162" s="481"/>
      <c r="NM162" s="481"/>
      <c r="NN162" s="481"/>
      <c r="NO162" s="481"/>
      <c r="NP162" s="481"/>
      <c r="NQ162" s="481"/>
      <c r="NR162" s="481"/>
      <c r="NS162" s="481"/>
      <c r="NT162" s="481"/>
      <c r="NU162" s="481"/>
      <c r="NV162" s="481"/>
      <c r="NW162" s="481"/>
      <c r="NX162" s="481"/>
      <c r="NY162" s="481"/>
      <c r="NZ162" s="481"/>
      <c r="OA162" s="481"/>
      <c r="OB162" s="481"/>
      <c r="OC162" s="481"/>
      <c r="OD162" s="481"/>
      <c r="OE162" s="481"/>
      <c r="OF162" s="481"/>
      <c r="OG162" s="481"/>
      <c r="OH162" s="481"/>
      <c r="OI162" s="481"/>
      <c r="OJ162" s="481"/>
      <c r="OK162" s="481"/>
      <c r="OL162" s="481"/>
    </row>
    <row r="163" spans="1:402" s="328" customFormat="1" ht="17.25" customHeight="1">
      <c r="B163" s="354" t="s">
        <v>9</v>
      </c>
      <c r="C163" s="510">
        <v>1638322.7099999997</v>
      </c>
      <c r="D163" s="510">
        <v>324701.81</v>
      </c>
      <c r="E163" s="511" t="s">
        <v>213</v>
      </c>
      <c r="F163" s="510">
        <v>3609.54</v>
      </c>
      <c r="G163" s="510">
        <v>64.5</v>
      </c>
      <c r="H163" s="511" t="s">
        <v>213</v>
      </c>
      <c r="I163" s="512">
        <v>1966698.59</v>
      </c>
      <c r="L163" s="944"/>
      <c r="M163" s="944"/>
      <c r="N163" s="944"/>
      <c r="O163" s="944"/>
      <c r="P163" s="944"/>
      <c r="BQ163" s="329"/>
      <c r="BR163" s="329"/>
      <c r="BS163" s="329"/>
      <c r="BT163" s="329"/>
      <c r="BU163" s="329"/>
      <c r="BV163" s="329"/>
      <c r="BW163" s="329"/>
      <c r="BX163" s="329"/>
      <c r="BY163" s="329"/>
      <c r="BZ163" s="329"/>
      <c r="CA163" s="329"/>
      <c r="CB163" s="329"/>
      <c r="CC163" s="329"/>
      <c r="CD163" s="329"/>
      <c r="CE163" s="329"/>
      <c r="CF163" s="329"/>
      <c r="CG163" s="329"/>
      <c r="CH163" s="329"/>
      <c r="CI163" s="329"/>
      <c r="CJ163" s="329"/>
      <c r="CK163" s="329"/>
      <c r="CL163" s="329"/>
      <c r="CM163" s="329"/>
      <c r="CN163" s="329"/>
      <c r="CO163" s="329"/>
      <c r="CP163" s="329"/>
      <c r="CQ163" s="329"/>
      <c r="CR163" s="329"/>
      <c r="CS163" s="329"/>
      <c r="CT163" s="329"/>
      <c r="CU163" s="329"/>
      <c r="CV163" s="329"/>
      <c r="CW163" s="329"/>
      <c r="CX163" s="329"/>
      <c r="CY163" s="329"/>
      <c r="CZ163" s="329"/>
      <c r="DA163" s="329"/>
      <c r="DB163" s="329"/>
      <c r="DC163" s="329"/>
      <c r="DD163" s="329"/>
      <c r="DE163" s="329"/>
      <c r="DF163" s="329"/>
      <c r="DG163" s="329"/>
      <c r="DH163" s="329"/>
      <c r="DI163" s="329"/>
      <c r="DJ163" s="329"/>
      <c r="DK163" s="329"/>
      <c r="DL163" s="329"/>
      <c r="DM163" s="329"/>
      <c r="DN163" s="329"/>
      <c r="DO163" s="329"/>
      <c r="DP163" s="329"/>
      <c r="DQ163" s="329"/>
      <c r="DR163" s="329"/>
      <c r="DS163" s="329"/>
      <c r="DT163" s="329"/>
      <c r="DU163" s="329"/>
      <c r="DV163" s="329"/>
      <c r="DW163" s="329"/>
      <c r="DX163" s="329"/>
      <c r="DY163" s="329"/>
      <c r="DZ163" s="329"/>
      <c r="EA163" s="329"/>
      <c r="EB163" s="329"/>
      <c r="EC163" s="329"/>
      <c r="ED163" s="329"/>
      <c r="EE163" s="329"/>
      <c r="EF163" s="329"/>
      <c r="EG163" s="329"/>
      <c r="EH163" s="329"/>
      <c r="EI163" s="329"/>
      <c r="EJ163" s="329"/>
      <c r="EK163" s="329"/>
      <c r="EL163" s="329"/>
      <c r="EM163" s="329"/>
      <c r="EN163" s="329"/>
      <c r="EO163" s="329"/>
      <c r="EP163" s="329"/>
      <c r="EQ163" s="329"/>
      <c r="ER163" s="329"/>
      <c r="ES163" s="329"/>
      <c r="ET163" s="329"/>
      <c r="EU163" s="329"/>
      <c r="EV163" s="329"/>
      <c r="EW163" s="329"/>
      <c r="EX163" s="329"/>
      <c r="EY163" s="329"/>
      <c r="EZ163" s="329"/>
      <c r="FA163" s="329"/>
      <c r="FB163" s="329"/>
      <c r="FC163" s="329"/>
      <c r="FD163" s="329"/>
      <c r="FE163" s="329"/>
      <c r="FF163" s="329"/>
      <c r="FG163" s="329"/>
      <c r="FH163" s="329"/>
      <c r="FI163" s="329"/>
      <c r="FJ163" s="329"/>
      <c r="FK163" s="329"/>
      <c r="FL163" s="329"/>
      <c r="FM163" s="329"/>
      <c r="FN163" s="329"/>
      <c r="FO163" s="329"/>
      <c r="FP163" s="329"/>
      <c r="FQ163" s="329"/>
      <c r="FR163" s="329"/>
      <c r="FS163" s="329"/>
      <c r="FT163" s="329"/>
      <c r="FU163" s="329"/>
      <c r="FV163" s="329"/>
      <c r="FW163" s="329"/>
      <c r="FX163" s="329"/>
      <c r="FY163" s="329"/>
      <c r="FZ163" s="329"/>
      <c r="GA163" s="329"/>
      <c r="GB163" s="329"/>
      <c r="GC163" s="329"/>
      <c r="GD163" s="329"/>
      <c r="GE163" s="329"/>
      <c r="GF163" s="329"/>
      <c r="GG163" s="329"/>
      <c r="GH163" s="329"/>
      <c r="GI163" s="329"/>
      <c r="GJ163" s="329"/>
      <c r="GK163" s="329"/>
      <c r="GL163" s="329"/>
      <c r="GM163" s="329"/>
      <c r="GN163" s="329"/>
      <c r="GO163" s="329"/>
      <c r="GP163" s="329"/>
      <c r="GQ163" s="329"/>
      <c r="GR163" s="329"/>
      <c r="GS163" s="329"/>
      <c r="GT163" s="329"/>
      <c r="GU163" s="329"/>
      <c r="GV163" s="329"/>
      <c r="GW163" s="329"/>
      <c r="GX163" s="329"/>
      <c r="GY163" s="329"/>
      <c r="GZ163" s="329"/>
      <c r="HA163" s="329"/>
      <c r="HB163" s="329"/>
      <c r="HC163" s="329"/>
      <c r="HD163" s="329"/>
      <c r="HE163" s="329"/>
      <c r="HF163" s="329"/>
      <c r="HG163" s="329"/>
      <c r="HH163" s="329"/>
      <c r="HI163" s="329"/>
      <c r="HJ163" s="329"/>
      <c r="HK163" s="329"/>
      <c r="HL163" s="329"/>
      <c r="HM163" s="329"/>
      <c r="HN163" s="329"/>
      <c r="HO163" s="329"/>
      <c r="HP163" s="329"/>
      <c r="HQ163" s="329"/>
      <c r="HR163" s="329"/>
      <c r="HS163" s="329"/>
      <c r="HT163" s="329"/>
      <c r="HU163" s="329"/>
      <c r="HV163" s="329"/>
      <c r="HW163" s="329"/>
      <c r="HX163" s="329"/>
      <c r="HY163" s="329"/>
      <c r="HZ163" s="329"/>
      <c r="IA163" s="329"/>
      <c r="IB163" s="329"/>
      <c r="IC163" s="329"/>
      <c r="ID163" s="329"/>
      <c r="IE163" s="329"/>
      <c r="IF163" s="329"/>
      <c r="IG163" s="329"/>
      <c r="IH163" s="329"/>
      <c r="II163" s="329"/>
      <c r="IJ163" s="329"/>
      <c r="IK163" s="329"/>
      <c r="IL163" s="329"/>
      <c r="IM163" s="329"/>
      <c r="IN163" s="329"/>
      <c r="IO163" s="329"/>
      <c r="IP163" s="329"/>
      <c r="IQ163" s="329"/>
      <c r="IR163" s="329"/>
      <c r="IS163" s="329"/>
      <c r="IT163" s="329"/>
      <c r="IU163" s="329"/>
      <c r="IV163" s="329"/>
      <c r="IW163" s="329"/>
      <c r="IX163" s="329"/>
      <c r="IY163" s="329"/>
      <c r="IZ163" s="329"/>
      <c r="JA163" s="329"/>
      <c r="JB163" s="329"/>
      <c r="JC163" s="329"/>
      <c r="JD163" s="329"/>
      <c r="JE163" s="329"/>
      <c r="JF163" s="329"/>
      <c r="JG163" s="329"/>
      <c r="JH163" s="329"/>
      <c r="JI163" s="329"/>
      <c r="JJ163" s="329"/>
      <c r="JK163" s="329"/>
      <c r="JL163" s="329"/>
      <c r="JM163" s="329"/>
      <c r="JN163" s="329"/>
      <c r="JO163" s="329"/>
      <c r="JP163" s="329"/>
      <c r="JQ163" s="329"/>
      <c r="JR163" s="329"/>
      <c r="JS163" s="329"/>
      <c r="JT163" s="329"/>
      <c r="JU163" s="329"/>
      <c r="JV163" s="329"/>
      <c r="JW163" s="329"/>
      <c r="JX163" s="329"/>
      <c r="JY163" s="329"/>
      <c r="JZ163" s="329"/>
      <c r="KA163" s="329"/>
      <c r="KB163" s="329"/>
      <c r="KC163" s="329"/>
      <c r="KD163" s="329"/>
      <c r="KE163" s="329"/>
      <c r="KF163" s="329"/>
      <c r="KG163" s="329"/>
      <c r="KH163" s="329"/>
      <c r="KI163" s="329"/>
      <c r="KJ163" s="329"/>
      <c r="KK163" s="329"/>
      <c r="KL163" s="329"/>
      <c r="KM163" s="329"/>
      <c r="KN163" s="329"/>
      <c r="KO163" s="329"/>
      <c r="KP163" s="329"/>
      <c r="KQ163" s="329"/>
      <c r="KR163" s="329"/>
      <c r="KS163" s="329"/>
      <c r="KT163" s="329"/>
      <c r="KU163" s="329"/>
      <c r="KV163" s="329"/>
      <c r="KW163" s="329"/>
      <c r="KX163" s="329"/>
      <c r="KY163" s="329"/>
      <c r="KZ163" s="329"/>
      <c r="LA163" s="329"/>
      <c r="LB163" s="329"/>
      <c r="LC163" s="329"/>
      <c r="LD163" s="329"/>
      <c r="LE163" s="329"/>
      <c r="LF163" s="329"/>
      <c r="LG163" s="329"/>
      <c r="LH163" s="329"/>
      <c r="LI163" s="329"/>
      <c r="LJ163" s="329"/>
      <c r="LK163" s="329"/>
      <c r="LL163" s="329"/>
      <c r="LM163" s="329"/>
      <c r="LN163" s="329"/>
      <c r="LO163" s="329"/>
      <c r="LP163" s="329"/>
      <c r="LQ163" s="329"/>
      <c r="LR163" s="329"/>
      <c r="LS163" s="329"/>
      <c r="LT163" s="329"/>
      <c r="LU163" s="329"/>
      <c r="LV163" s="329"/>
      <c r="LW163" s="329"/>
      <c r="LX163" s="329"/>
      <c r="LY163" s="329"/>
      <c r="LZ163" s="329"/>
      <c r="MA163" s="329"/>
      <c r="MB163" s="329"/>
      <c r="MC163" s="329"/>
      <c r="MD163" s="329"/>
      <c r="ME163" s="329"/>
      <c r="MF163" s="329"/>
      <c r="MG163" s="329"/>
      <c r="MH163" s="329"/>
      <c r="MI163" s="329"/>
      <c r="MJ163" s="329"/>
      <c r="MK163" s="329"/>
      <c r="ML163" s="329"/>
      <c r="MM163" s="329"/>
      <c r="MN163" s="329"/>
      <c r="MO163" s="329"/>
      <c r="MP163" s="329"/>
      <c r="MQ163" s="329"/>
      <c r="MR163" s="329"/>
      <c r="MS163" s="329"/>
      <c r="MT163" s="329"/>
      <c r="MU163" s="329"/>
      <c r="MV163" s="329"/>
      <c r="MW163" s="329"/>
      <c r="MX163" s="329"/>
      <c r="MY163" s="329"/>
      <c r="MZ163" s="329"/>
      <c r="NA163" s="329"/>
      <c r="NB163" s="329"/>
      <c r="NC163" s="329"/>
      <c r="ND163" s="329"/>
      <c r="NE163" s="329"/>
      <c r="NF163" s="329"/>
      <c r="NG163" s="329"/>
      <c r="NH163" s="329"/>
      <c r="NI163" s="329"/>
      <c r="NJ163" s="329"/>
      <c r="NK163" s="329"/>
      <c r="NL163" s="329"/>
      <c r="NM163" s="329"/>
      <c r="NN163" s="329"/>
      <c r="NO163" s="329"/>
      <c r="NP163" s="329"/>
      <c r="NQ163" s="329"/>
      <c r="NR163" s="329"/>
      <c r="NS163" s="329"/>
      <c r="NT163" s="329"/>
      <c r="NU163" s="329"/>
      <c r="NV163" s="329"/>
      <c r="NW163" s="329"/>
      <c r="NX163" s="329"/>
      <c r="NY163" s="329"/>
      <c r="NZ163" s="329"/>
      <c r="OA163" s="329"/>
      <c r="OB163" s="329"/>
      <c r="OC163" s="329"/>
      <c r="OD163" s="329"/>
      <c r="OE163" s="329"/>
      <c r="OF163" s="329"/>
      <c r="OG163" s="329"/>
      <c r="OH163" s="329"/>
      <c r="OI163" s="329"/>
      <c r="OJ163" s="329"/>
      <c r="OK163" s="329"/>
      <c r="OL163" s="329"/>
    </row>
    <row r="164" spans="1:402" s="328" customFormat="1" ht="17.25" customHeight="1">
      <c r="B164" s="354" t="s">
        <v>10</v>
      </c>
      <c r="C164" s="499">
        <v>1654074.9</v>
      </c>
      <c r="D164" s="499">
        <v>327281.90000000002</v>
      </c>
      <c r="E164" s="500" t="s">
        <v>213</v>
      </c>
      <c r="F164" s="499">
        <v>3860.6</v>
      </c>
      <c r="G164" s="499">
        <v>62.3</v>
      </c>
      <c r="H164" s="500" t="s">
        <v>213</v>
      </c>
      <c r="I164" s="501">
        <v>1985279.7</v>
      </c>
      <c r="J164" s="460"/>
      <c r="K164" s="460"/>
      <c r="L164" s="945"/>
      <c r="M164" s="945"/>
      <c r="N164" s="944"/>
      <c r="O164" s="944"/>
      <c r="P164" s="944"/>
      <c r="BQ164" s="329"/>
      <c r="BR164" s="329"/>
      <c r="BS164" s="329"/>
      <c r="BT164" s="329"/>
      <c r="BU164" s="329"/>
      <c r="BV164" s="329"/>
      <c r="BW164" s="329"/>
      <c r="BX164" s="329"/>
      <c r="BY164" s="329"/>
      <c r="BZ164" s="329"/>
      <c r="CA164" s="329"/>
      <c r="CB164" s="329"/>
      <c r="CC164" s="329"/>
      <c r="CD164" s="329"/>
      <c r="CE164" s="329"/>
      <c r="CF164" s="329"/>
      <c r="CG164" s="329"/>
      <c r="CH164" s="329"/>
      <c r="CI164" s="329"/>
      <c r="CJ164" s="329"/>
      <c r="CK164" s="329"/>
      <c r="CL164" s="329"/>
      <c r="CM164" s="329"/>
      <c r="CN164" s="329"/>
      <c r="CO164" s="329"/>
      <c r="CP164" s="329"/>
      <c r="CQ164" s="329"/>
      <c r="CR164" s="329"/>
      <c r="CS164" s="329"/>
      <c r="CT164" s="329"/>
      <c r="CU164" s="329"/>
      <c r="CV164" s="329"/>
      <c r="CW164" s="329"/>
      <c r="CX164" s="329"/>
      <c r="CY164" s="329"/>
      <c r="CZ164" s="329"/>
      <c r="DA164" s="329"/>
      <c r="DB164" s="329"/>
      <c r="DC164" s="329"/>
      <c r="DD164" s="329"/>
      <c r="DE164" s="329"/>
      <c r="DF164" s="329"/>
      <c r="DG164" s="329"/>
      <c r="DH164" s="329"/>
      <c r="DI164" s="329"/>
      <c r="DJ164" s="329"/>
      <c r="DK164" s="329"/>
      <c r="DL164" s="329"/>
      <c r="DM164" s="329"/>
      <c r="DN164" s="329"/>
      <c r="DO164" s="329"/>
      <c r="DP164" s="329"/>
      <c r="DQ164" s="329"/>
      <c r="DR164" s="329"/>
      <c r="DS164" s="329"/>
      <c r="DT164" s="329"/>
      <c r="DU164" s="329"/>
      <c r="DV164" s="329"/>
      <c r="DW164" s="329"/>
      <c r="DX164" s="329"/>
      <c r="DY164" s="329"/>
      <c r="DZ164" s="329"/>
      <c r="EA164" s="329"/>
      <c r="EB164" s="329"/>
      <c r="EC164" s="329"/>
      <c r="ED164" s="329"/>
      <c r="EE164" s="329"/>
      <c r="EF164" s="329"/>
      <c r="EG164" s="329"/>
      <c r="EH164" s="329"/>
      <c r="EI164" s="329"/>
      <c r="EJ164" s="329"/>
      <c r="EK164" s="329"/>
      <c r="EL164" s="329"/>
      <c r="EM164" s="329"/>
      <c r="EN164" s="329"/>
      <c r="EO164" s="329"/>
      <c r="EP164" s="329"/>
      <c r="EQ164" s="329"/>
      <c r="ER164" s="329"/>
      <c r="ES164" s="329"/>
      <c r="ET164" s="329"/>
      <c r="EU164" s="329"/>
      <c r="EV164" s="329"/>
      <c r="EW164" s="329"/>
      <c r="EX164" s="329"/>
      <c r="EY164" s="329"/>
      <c r="EZ164" s="329"/>
      <c r="FA164" s="329"/>
      <c r="FB164" s="329"/>
      <c r="FC164" s="329"/>
      <c r="FD164" s="329"/>
      <c r="FE164" s="329"/>
      <c r="FF164" s="329"/>
      <c r="FG164" s="329"/>
      <c r="FH164" s="329"/>
      <c r="FI164" s="329"/>
      <c r="FJ164" s="329"/>
      <c r="FK164" s="329"/>
      <c r="FL164" s="329"/>
      <c r="FM164" s="329"/>
      <c r="FN164" s="329"/>
      <c r="FO164" s="329"/>
      <c r="FP164" s="329"/>
      <c r="FQ164" s="329"/>
      <c r="FR164" s="329"/>
      <c r="FS164" s="329"/>
      <c r="FT164" s="329"/>
      <c r="FU164" s="329"/>
      <c r="FV164" s="329"/>
      <c r="FW164" s="329"/>
      <c r="FX164" s="329"/>
      <c r="FY164" s="329"/>
      <c r="FZ164" s="329"/>
      <c r="GA164" s="329"/>
      <c r="GB164" s="329"/>
      <c r="GC164" s="329"/>
      <c r="GD164" s="329"/>
      <c r="GE164" s="329"/>
      <c r="GF164" s="329"/>
      <c r="GG164" s="329"/>
      <c r="GH164" s="329"/>
      <c r="GI164" s="329"/>
      <c r="GJ164" s="329"/>
      <c r="GK164" s="329"/>
      <c r="GL164" s="329"/>
      <c r="GM164" s="329"/>
      <c r="GN164" s="329"/>
      <c r="GO164" s="329"/>
      <c r="GP164" s="329"/>
      <c r="GQ164" s="329"/>
      <c r="GR164" s="329"/>
      <c r="GS164" s="329"/>
      <c r="GT164" s="329"/>
      <c r="GU164" s="329"/>
      <c r="GV164" s="329"/>
      <c r="GW164" s="329"/>
      <c r="GX164" s="329"/>
      <c r="GY164" s="329"/>
      <c r="GZ164" s="329"/>
      <c r="HA164" s="329"/>
      <c r="HB164" s="329"/>
      <c r="HC164" s="329"/>
      <c r="HD164" s="329"/>
      <c r="HE164" s="329"/>
      <c r="HF164" s="329"/>
      <c r="HG164" s="329"/>
      <c r="HH164" s="329"/>
      <c r="HI164" s="329"/>
      <c r="HJ164" s="329"/>
      <c r="HK164" s="329"/>
      <c r="HL164" s="329"/>
      <c r="HM164" s="329"/>
      <c r="HN164" s="329"/>
      <c r="HO164" s="329"/>
      <c r="HP164" s="329"/>
      <c r="HQ164" s="329"/>
      <c r="HR164" s="329"/>
      <c r="HS164" s="329"/>
      <c r="HT164" s="329"/>
      <c r="HU164" s="329"/>
      <c r="HV164" s="329"/>
      <c r="HW164" s="329"/>
      <c r="HX164" s="329"/>
      <c r="HY164" s="329"/>
      <c r="HZ164" s="329"/>
      <c r="IA164" s="329"/>
      <c r="IB164" s="329"/>
      <c r="IC164" s="329"/>
      <c r="ID164" s="329"/>
      <c r="IE164" s="329"/>
      <c r="IF164" s="329"/>
      <c r="IG164" s="329"/>
      <c r="IH164" s="329"/>
      <c r="II164" s="329"/>
      <c r="IJ164" s="329"/>
      <c r="IK164" s="329"/>
      <c r="IL164" s="329"/>
      <c r="IM164" s="329"/>
      <c r="IN164" s="329"/>
      <c r="IO164" s="329"/>
      <c r="IP164" s="329"/>
      <c r="IQ164" s="329"/>
      <c r="IR164" s="329"/>
      <c r="IS164" s="329"/>
      <c r="IT164" s="329"/>
      <c r="IU164" s="329"/>
      <c r="IV164" s="329"/>
      <c r="IW164" s="329"/>
      <c r="IX164" s="329"/>
      <c r="IY164" s="329"/>
      <c r="IZ164" s="329"/>
      <c r="JA164" s="329"/>
      <c r="JB164" s="329"/>
      <c r="JC164" s="329"/>
      <c r="JD164" s="329"/>
      <c r="JE164" s="329"/>
      <c r="JF164" s="329"/>
      <c r="JG164" s="329"/>
      <c r="JH164" s="329"/>
      <c r="JI164" s="329"/>
      <c r="JJ164" s="329"/>
      <c r="JK164" s="329"/>
      <c r="JL164" s="329"/>
      <c r="JM164" s="329"/>
      <c r="JN164" s="329"/>
      <c r="JO164" s="329"/>
      <c r="JP164" s="329"/>
      <c r="JQ164" s="329"/>
      <c r="JR164" s="329"/>
      <c r="JS164" s="329"/>
      <c r="JT164" s="329"/>
      <c r="JU164" s="329"/>
      <c r="JV164" s="329"/>
      <c r="JW164" s="329"/>
      <c r="JX164" s="329"/>
      <c r="JY164" s="329"/>
      <c r="JZ164" s="329"/>
      <c r="KA164" s="329"/>
      <c r="KB164" s="329"/>
      <c r="KC164" s="329"/>
      <c r="KD164" s="329"/>
      <c r="KE164" s="329"/>
      <c r="KF164" s="329"/>
      <c r="KG164" s="329"/>
      <c r="KH164" s="329"/>
      <c r="KI164" s="329"/>
      <c r="KJ164" s="329"/>
      <c r="KK164" s="329"/>
      <c r="KL164" s="329"/>
      <c r="KM164" s="329"/>
      <c r="KN164" s="329"/>
      <c r="KO164" s="329"/>
      <c r="KP164" s="329"/>
      <c r="KQ164" s="329"/>
      <c r="KR164" s="329"/>
      <c r="KS164" s="329"/>
      <c r="KT164" s="329"/>
      <c r="KU164" s="329"/>
      <c r="KV164" s="329"/>
      <c r="KW164" s="329"/>
      <c r="KX164" s="329"/>
      <c r="KY164" s="329"/>
      <c r="KZ164" s="329"/>
      <c r="LA164" s="329"/>
      <c r="LB164" s="329"/>
      <c r="LC164" s="329"/>
      <c r="LD164" s="329"/>
      <c r="LE164" s="329"/>
      <c r="LF164" s="329"/>
      <c r="LG164" s="329"/>
      <c r="LH164" s="329"/>
      <c r="LI164" s="329"/>
      <c r="LJ164" s="329"/>
      <c r="LK164" s="329"/>
      <c r="LL164" s="329"/>
      <c r="LM164" s="329"/>
      <c r="LN164" s="329"/>
      <c r="LO164" s="329"/>
      <c r="LP164" s="329"/>
      <c r="LQ164" s="329"/>
      <c r="LR164" s="329"/>
      <c r="LS164" s="329"/>
      <c r="LT164" s="329"/>
      <c r="LU164" s="329"/>
      <c r="LV164" s="329"/>
      <c r="LW164" s="329"/>
      <c r="LX164" s="329"/>
      <c r="LY164" s="329"/>
      <c r="LZ164" s="329"/>
      <c r="MA164" s="329"/>
      <c r="MB164" s="329"/>
      <c r="MC164" s="329"/>
      <c r="MD164" s="329"/>
      <c r="ME164" s="329"/>
      <c r="MF164" s="329"/>
      <c r="MG164" s="329"/>
      <c r="MH164" s="329"/>
      <c r="MI164" s="329"/>
      <c r="MJ164" s="329"/>
      <c r="MK164" s="329"/>
      <c r="ML164" s="329"/>
      <c r="MM164" s="329"/>
      <c r="MN164" s="329"/>
      <c r="MO164" s="329"/>
      <c r="MP164" s="329"/>
      <c r="MQ164" s="329"/>
      <c r="MR164" s="329"/>
      <c r="MS164" s="329"/>
      <c r="MT164" s="329"/>
      <c r="MU164" s="329"/>
      <c r="MV164" s="329"/>
      <c r="MW164" s="329"/>
      <c r="MX164" s="329"/>
      <c r="MY164" s="329"/>
      <c r="MZ164" s="329"/>
      <c r="NA164" s="329"/>
      <c r="NB164" s="329"/>
      <c r="NC164" s="329"/>
      <c r="ND164" s="329"/>
      <c r="NE164" s="329"/>
      <c r="NF164" s="329"/>
      <c r="NG164" s="329"/>
      <c r="NH164" s="329"/>
      <c r="NI164" s="329"/>
      <c r="NJ164" s="329"/>
      <c r="NK164" s="329"/>
      <c r="NL164" s="329"/>
      <c r="NM164" s="329"/>
      <c r="NN164" s="329"/>
      <c r="NO164" s="329"/>
      <c r="NP164" s="329"/>
      <c r="NQ164" s="329"/>
      <c r="NR164" s="329"/>
      <c r="NS164" s="329"/>
      <c r="NT164" s="329"/>
      <c r="NU164" s="329"/>
      <c r="NV164" s="329"/>
      <c r="NW164" s="329"/>
      <c r="NX164" s="329"/>
      <c r="NY164" s="329"/>
      <c r="NZ164" s="329"/>
      <c r="OA164" s="329"/>
      <c r="OB164" s="329"/>
      <c r="OC164" s="329"/>
      <c r="OD164" s="329"/>
      <c r="OE164" s="329"/>
      <c r="OF164" s="329"/>
      <c r="OG164" s="329"/>
      <c r="OH164" s="329"/>
      <c r="OI164" s="329"/>
      <c r="OJ164" s="329"/>
      <c r="OK164" s="329"/>
      <c r="OL164" s="329"/>
    </row>
    <row r="165" spans="1:402" s="328" customFormat="1" ht="17.25" customHeight="1">
      <c r="B165" s="354" t="s">
        <v>67</v>
      </c>
      <c r="C165" s="499">
        <v>1690469.89</v>
      </c>
      <c r="D165" s="499">
        <v>332095.65999999997</v>
      </c>
      <c r="E165" s="500" t="s">
        <v>213</v>
      </c>
      <c r="F165" s="499">
        <v>4329.33</v>
      </c>
      <c r="G165" s="499">
        <v>62.09</v>
      </c>
      <c r="H165" s="500" t="s">
        <v>213</v>
      </c>
      <c r="I165" s="501">
        <v>2026957</v>
      </c>
      <c r="L165" s="944"/>
      <c r="M165" s="944"/>
      <c r="N165" s="944"/>
      <c r="O165" s="944"/>
      <c r="P165" s="944"/>
      <c r="BQ165" s="329"/>
      <c r="BR165" s="329"/>
      <c r="BS165" s="329"/>
      <c r="BT165" s="329"/>
      <c r="BU165" s="329"/>
      <c r="BV165" s="329"/>
      <c r="BW165" s="329"/>
      <c r="BX165" s="329"/>
      <c r="BY165" s="329"/>
      <c r="BZ165" s="329"/>
      <c r="CA165" s="329"/>
      <c r="CB165" s="329"/>
      <c r="CC165" s="329"/>
      <c r="CD165" s="329"/>
      <c r="CE165" s="329"/>
      <c r="CF165" s="329"/>
      <c r="CG165" s="329"/>
      <c r="CH165" s="329"/>
      <c r="CI165" s="329"/>
      <c r="CJ165" s="329"/>
      <c r="CK165" s="329"/>
      <c r="CL165" s="329"/>
      <c r="CM165" s="329"/>
      <c r="CN165" s="329"/>
      <c r="CO165" s="329"/>
      <c r="CP165" s="329"/>
      <c r="CQ165" s="329"/>
      <c r="CR165" s="329"/>
      <c r="CS165" s="329"/>
      <c r="CT165" s="329"/>
      <c r="CU165" s="329"/>
      <c r="CV165" s="329"/>
      <c r="CW165" s="329"/>
      <c r="CX165" s="329"/>
      <c r="CY165" s="329"/>
      <c r="CZ165" s="329"/>
      <c r="DA165" s="329"/>
      <c r="DB165" s="329"/>
      <c r="DC165" s="329"/>
      <c r="DD165" s="329"/>
      <c r="DE165" s="329"/>
      <c r="DF165" s="329"/>
      <c r="DG165" s="329"/>
      <c r="DH165" s="329"/>
      <c r="DI165" s="329"/>
      <c r="DJ165" s="329"/>
      <c r="DK165" s="329"/>
      <c r="DL165" s="329"/>
      <c r="DM165" s="329"/>
      <c r="DN165" s="329"/>
      <c r="DO165" s="329"/>
      <c r="DP165" s="329"/>
      <c r="DQ165" s="329"/>
      <c r="DR165" s="329"/>
      <c r="DS165" s="329"/>
      <c r="DT165" s="329"/>
      <c r="DU165" s="329"/>
      <c r="DV165" s="329"/>
      <c r="DW165" s="329"/>
      <c r="DX165" s="329"/>
      <c r="DY165" s="329"/>
      <c r="DZ165" s="329"/>
      <c r="EA165" s="329"/>
      <c r="EB165" s="329"/>
      <c r="EC165" s="329"/>
      <c r="ED165" s="329"/>
      <c r="EE165" s="329"/>
      <c r="EF165" s="329"/>
      <c r="EG165" s="329"/>
      <c r="EH165" s="329"/>
      <c r="EI165" s="329"/>
      <c r="EJ165" s="329"/>
      <c r="EK165" s="329"/>
      <c r="EL165" s="329"/>
      <c r="EM165" s="329"/>
      <c r="EN165" s="329"/>
      <c r="EO165" s="329"/>
      <c r="EP165" s="329"/>
      <c r="EQ165" s="329"/>
      <c r="ER165" s="329"/>
      <c r="ES165" s="329"/>
      <c r="ET165" s="329"/>
      <c r="EU165" s="329"/>
      <c r="EV165" s="329"/>
      <c r="EW165" s="329"/>
      <c r="EX165" s="329"/>
      <c r="EY165" s="329"/>
      <c r="EZ165" s="329"/>
      <c r="FA165" s="329"/>
      <c r="FB165" s="329"/>
      <c r="FC165" s="329"/>
      <c r="FD165" s="329"/>
      <c r="FE165" s="329"/>
      <c r="FF165" s="329"/>
      <c r="FG165" s="329"/>
      <c r="FH165" s="329"/>
      <c r="FI165" s="329"/>
      <c r="FJ165" s="329"/>
      <c r="FK165" s="329"/>
      <c r="FL165" s="329"/>
      <c r="FM165" s="329"/>
      <c r="FN165" s="329"/>
      <c r="FO165" s="329"/>
      <c r="FP165" s="329"/>
      <c r="FQ165" s="329"/>
      <c r="FR165" s="329"/>
      <c r="FS165" s="329"/>
      <c r="FT165" s="329"/>
      <c r="FU165" s="329"/>
      <c r="FV165" s="329"/>
      <c r="FW165" s="329"/>
      <c r="FX165" s="329"/>
      <c r="FY165" s="329"/>
      <c r="FZ165" s="329"/>
      <c r="GA165" s="329"/>
      <c r="GB165" s="329"/>
      <c r="GC165" s="329"/>
      <c r="GD165" s="329"/>
      <c r="GE165" s="329"/>
      <c r="GF165" s="329"/>
      <c r="GG165" s="329"/>
      <c r="GH165" s="329"/>
      <c r="GI165" s="329"/>
      <c r="GJ165" s="329"/>
      <c r="GK165" s="329"/>
      <c r="GL165" s="329"/>
      <c r="GM165" s="329"/>
      <c r="GN165" s="329"/>
      <c r="GO165" s="329"/>
      <c r="GP165" s="329"/>
      <c r="GQ165" s="329"/>
      <c r="GR165" s="329"/>
      <c r="GS165" s="329"/>
      <c r="GT165" s="329"/>
      <c r="GU165" s="329"/>
      <c r="GV165" s="329"/>
      <c r="GW165" s="329"/>
      <c r="GX165" s="329"/>
      <c r="GY165" s="329"/>
      <c r="GZ165" s="329"/>
      <c r="HA165" s="329"/>
      <c r="HB165" s="329"/>
      <c r="HC165" s="329"/>
      <c r="HD165" s="329"/>
      <c r="HE165" s="329"/>
      <c r="HF165" s="329"/>
      <c r="HG165" s="329"/>
      <c r="HH165" s="329"/>
      <c r="HI165" s="329"/>
      <c r="HJ165" s="329"/>
      <c r="HK165" s="329"/>
      <c r="HL165" s="329"/>
      <c r="HM165" s="329"/>
      <c r="HN165" s="329"/>
      <c r="HO165" s="329"/>
      <c r="HP165" s="329"/>
      <c r="HQ165" s="329"/>
      <c r="HR165" s="329"/>
      <c r="HS165" s="329"/>
      <c r="HT165" s="329"/>
      <c r="HU165" s="329"/>
      <c r="HV165" s="329"/>
      <c r="HW165" s="329"/>
      <c r="HX165" s="329"/>
      <c r="HY165" s="329"/>
      <c r="HZ165" s="329"/>
      <c r="IA165" s="329"/>
      <c r="IB165" s="329"/>
      <c r="IC165" s="329"/>
      <c r="ID165" s="329"/>
      <c r="IE165" s="329"/>
      <c r="IF165" s="329"/>
      <c r="IG165" s="329"/>
      <c r="IH165" s="329"/>
      <c r="II165" s="329"/>
      <c r="IJ165" s="329"/>
      <c r="IK165" s="329"/>
      <c r="IL165" s="329"/>
      <c r="IM165" s="329"/>
      <c r="IN165" s="329"/>
      <c r="IO165" s="329"/>
      <c r="IP165" s="329"/>
      <c r="IQ165" s="329"/>
      <c r="IR165" s="329"/>
      <c r="IS165" s="329"/>
      <c r="IT165" s="329"/>
      <c r="IU165" s="329"/>
      <c r="IV165" s="329"/>
      <c r="IW165" s="329"/>
      <c r="IX165" s="329"/>
      <c r="IY165" s="329"/>
      <c r="IZ165" s="329"/>
      <c r="JA165" s="329"/>
      <c r="JB165" s="329"/>
      <c r="JC165" s="329"/>
      <c r="JD165" s="329"/>
      <c r="JE165" s="329"/>
      <c r="JF165" s="329"/>
      <c r="JG165" s="329"/>
      <c r="JH165" s="329"/>
      <c r="JI165" s="329"/>
      <c r="JJ165" s="329"/>
      <c r="JK165" s="329"/>
      <c r="JL165" s="329"/>
      <c r="JM165" s="329"/>
      <c r="JN165" s="329"/>
      <c r="JO165" s="329"/>
      <c r="JP165" s="329"/>
      <c r="JQ165" s="329"/>
      <c r="JR165" s="329"/>
      <c r="JS165" s="329"/>
      <c r="JT165" s="329"/>
      <c r="JU165" s="329"/>
      <c r="JV165" s="329"/>
      <c r="JW165" s="329"/>
      <c r="JX165" s="329"/>
      <c r="JY165" s="329"/>
      <c r="JZ165" s="329"/>
      <c r="KA165" s="329"/>
      <c r="KB165" s="329"/>
      <c r="KC165" s="329"/>
      <c r="KD165" s="329"/>
      <c r="KE165" s="329"/>
      <c r="KF165" s="329"/>
      <c r="KG165" s="329"/>
      <c r="KH165" s="329"/>
      <c r="KI165" s="329"/>
      <c r="KJ165" s="329"/>
      <c r="KK165" s="329"/>
      <c r="KL165" s="329"/>
      <c r="KM165" s="329"/>
      <c r="KN165" s="329"/>
      <c r="KO165" s="329"/>
      <c r="KP165" s="329"/>
      <c r="KQ165" s="329"/>
      <c r="KR165" s="329"/>
      <c r="KS165" s="329"/>
      <c r="KT165" s="329"/>
      <c r="KU165" s="329"/>
      <c r="KV165" s="329"/>
      <c r="KW165" s="329"/>
      <c r="KX165" s="329"/>
      <c r="KY165" s="329"/>
      <c r="KZ165" s="329"/>
      <c r="LA165" s="329"/>
      <c r="LB165" s="329"/>
      <c r="LC165" s="329"/>
      <c r="LD165" s="329"/>
      <c r="LE165" s="329"/>
      <c r="LF165" s="329"/>
      <c r="LG165" s="329"/>
      <c r="LH165" s="329"/>
      <c r="LI165" s="329"/>
      <c r="LJ165" s="329"/>
      <c r="LK165" s="329"/>
      <c r="LL165" s="329"/>
      <c r="LM165" s="329"/>
      <c r="LN165" s="329"/>
      <c r="LO165" s="329"/>
      <c r="LP165" s="329"/>
      <c r="LQ165" s="329"/>
      <c r="LR165" s="329"/>
      <c r="LS165" s="329"/>
      <c r="LT165" s="329"/>
      <c r="LU165" s="329"/>
      <c r="LV165" s="329"/>
      <c r="LW165" s="329"/>
      <c r="LX165" s="329"/>
      <c r="LY165" s="329"/>
      <c r="LZ165" s="329"/>
      <c r="MA165" s="329"/>
      <c r="MB165" s="329"/>
      <c r="MC165" s="329"/>
      <c r="MD165" s="329"/>
      <c r="ME165" s="329"/>
      <c r="MF165" s="329"/>
      <c r="MG165" s="329"/>
      <c r="MH165" s="329"/>
      <c r="MI165" s="329"/>
      <c r="MJ165" s="329"/>
      <c r="MK165" s="329"/>
      <c r="ML165" s="329"/>
      <c r="MM165" s="329"/>
      <c r="MN165" s="329"/>
      <c r="MO165" s="329"/>
      <c r="MP165" s="329"/>
      <c r="MQ165" s="329"/>
      <c r="MR165" s="329"/>
      <c r="MS165" s="329"/>
      <c r="MT165" s="329"/>
      <c r="MU165" s="329"/>
      <c r="MV165" s="329"/>
      <c r="MW165" s="329"/>
      <c r="MX165" s="329"/>
      <c r="MY165" s="329"/>
      <c r="MZ165" s="329"/>
      <c r="NA165" s="329"/>
      <c r="NB165" s="329"/>
      <c r="NC165" s="329"/>
      <c r="ND165" s="329"/>
      <c r="NE165" s="329"/>
      <c r="NF165" s="329"/>
      <c r="NG165" s="329"/>
      <c r="NH165" s="329"/>
      <c r="NI165" s="329"/>
      <c r="NJ165" s="329"/>
      <c r="NK165" s="329"/>
      <c r="NL165" s="329"/>
      <c r="NM165" s="329"/>
      <c r="NN165" s="329"/>
      <c r="NO165" s="329"/>
      <c r="NP165" s="329"/>
      <c r="NQ165" s="329"/>
      <c r="NR165" s="329"/>
      <c r="NS165" s="329"/>
      <c r="NT165" s="329"/>
      <c r="NU165" s="329"/>
      <c r="NV165" s="329"/>
      <c r="NW165" s="329"/>
      <c r="NX165" s="329"/>
      <c r="NY165" s="329"/>
      <c r="NZ165" s="329"/>
      <c r="OA165" s="329"/>
      <c r="OB165" s="329"/>
      <c r="OC165" s="329"/>
      <c r="OD165" s="329"/>
      <c r="OE165" s="329"/>
      <c r="OF165" s="329"/>
      <c r="OG165" s="329"/>
      <c r="OH165" s="329"/>
      <c r="OI165" s="329"/>
      <c r="OJ165" s="329"/>
      <c r="OK165" s="329"/>
      <c r="OL165" s="329"/>
    </row>
    <row r="166" spans="1:402" s="328" customFormat="1" ht="17.25" customHeight="1">
      <c r="B166" s="354" t="s">
        <v>68</v>
      </c>
      <c r="C166" s="499">
        <v>1745321.8</v>
      </c>
      <c r="D166" s="499">
        <v>336456</v>
      </c>
      <c r="E166" s="500" t="s">
        <v>213</v>
      </c>
      <c r="F166" s="499">
        <v>4558.55</v>
      </c>
      <c r="G166" s="499">
        <v>63.45</v>
      </c>
      <c r="H166" s="500" t="s">
        <v>213</v>
      </c>
      <c r="I166" s="501">
        <v>2086399.8</v>
      </c>
      <c r="J166" s="460"/>
      <c r="K166" s="460"/>
      <c r="L166" s="945"/>
      <c r="M166" s="946"/>
      <c r="N166" s="946"/>
      <c r="O166" s="947"/>
      <c r="P166" s="944"/>
      <c r="BQ166" s="329"/>
      <c r="BR166" s="329"/>
      <c r="BS166" s="329"/>
      <c r="BT166" s="329"/>
      <c r="BU166" s="329"/>
      <c r="BV166" s="329"/>
      <c r="BW166" s="329"/>
      <c r="BX166" s="329"/>
      <c r="BY166" s="329"/>
      <c r="BZ166" s="329"/>
      <c r="CA166" s="329"/>
      <c r="CB166" s="329"/>
      <c r="CC166" s="329"/>
      <c r="CD166" s="329"/>
      <c r="CE166" s="329"/>
      <c r="CF166" s="329"/>
      <c r="CG166" s="329"/>
      <c r="CH166" s="329"/>
      <c r="CI166" s="329"/>
      <c r="CJ166" s="329"/>
      <c r="CK166" s="329"/>
      <c r="CL166" s="329"/>
      <c r="CM166" s="329"/>
      <c r="CN166" s="329"/>
      <c r="CO166" s="329"/>
      <c r="CP166" s="329"/>
      <c r="CQ166" s="329"/>
      <c r="CR166" s="329"/>
      <c r="CS166" s="329"/>
      <c r="CT166" s="329"/>
      <c r="CU166" s="329"/>
      <c r="CV166" s="329"/>
      <c r="CW166" s="329"/>
      <c r="CX166" s="329"/>
      <c r="CY166" s="329"/>
      <c r="CZ166" s="329"/>
      <c r="DA166" s="329"/>
      <c r="DB166" s="329"/>
      <c r="DC166" s="329"/>
      <c r="DD166" s="329"/>
      <c r="DE166" s="329"/>
      <c r="DF166" s="329"/>
      <c r="DG166" s="329"/>
      <c r="DH166" s="329"/>
      <c r="DI166" s="329"/>
      <c r="DJ166" s="329"/>
      <c r="DK166" s="329"/>
      <c r="DL166" s="329"/>
      <c r="DM166" s="329"/>
      <c r="DN166" s="329"/>
      <c r="DO166" s="329"/>
      <c r="DP166" s="329"/>
      <c r="DQ166" s="329"/>
      <c r="DR166" s="329"/>
      <c r="DS166" s="329"/>
      <c r="DT166" s="329"/>
      <c r="DU166" s="329"/>
      <c r="DV166" s="329"/>
      <c r="DW166" s="329"/>
      <c r="DX166" s="329"/>
      <c r="DY166" s="329"/>
      <c r="DZ166" s="329"/>
      <c r="EA166" s="329"/>
      <c r="EB166" s="329"/>
      <c r="EC166" s="329"/>
      <c r="ED166" s="329"/>
      <c r="EE166" s="329"/>
      <c r="EF166" s="329"/>
      <c r="EG166" s="329"/>
      <c r="EH166" s="329"/>
      <c r="EI166" s="329"/>
      <c r="EJ166" s="329"/>
      <c r="EK166" s="329"/>
      <c r="EL166" s="329"/>
      <c r="EM166" s="329"/>
      <c r="EN166" s="329"/>
      <c r="EO166" s="329"/>
      <c r="EP166" s="329"/>
      <c r="EQ166" s="329"/>
      <c r="ER166" s="329"/>
      <c r="ES166" s="329"/>
      <c r="ET166" s="329"/>
      <c r="EU166" s="329"/>
      <c r="EV166" s="329"/>
      <c r="EW166" s="329"/>
      <c r="EX166" s="329"/>
      <c r="EY166" s="329"/>
      <c r="EZ166" s="329"/>
      <c r="FA166" s="329"/>
      <c r="FB166" s="329"/>
      <c r="FC166" s="329"/>
      <c r="FD166" s="329"/>
      <c r="FE166" s="329"/>
      <c r="FF166" s="329"/>
      <c r="FG166" s="329"/>
      <c r="FH166" s="329"/>
      <c r="FI166" s="329"/>
      <c r="FJ166" s="329"/>
      <c r="FK166" s="329"/>
      <c r="FL166" s="329"/>
      <c r="FM166" s="329"/>
      <c r="FN166" s="329"/>
      <c r="FO166" s="329"/>
      <c r="FP166" s="329"/>
      <c r="FQ166" s="329"/>
      <c r="FR166" s="329"/>
      <c r="FS166" s="329"/>
      <c r="FT166" s="329"/>
      <c r="FU166" s="329"/>
      <c r="FV166" s="329"/>
      <c r="FW166" s="329"/>
      <c r="FX166" s="329"/>
      <c r="FY166" s="329"/>
      <c r="FZ166" s="329"/>
      <c r="GA166" s="329"/>
      <c r="GB166" s="329"/>
      <c r="GC166" s="329"/>
      <c r="GD166" s="329"/>
      <c r="GE166" s="329"/>
      <c r="GF166" s="329"/>
      <c r="GG166" s="329"/>
      <c r="GH166" s="329"/>
      <c r="GI166" s="329"/>
      <c r="GJ166" s="329"/>
      <c r="GK166" s="329"/>
      <c r="GL166" s="329"/>
      <c r="GM166" s="329"/>
      <c r="GN166" s="329"/>
      <c r="GO166" s="329"/>
      <c r="GP166" s="329"/>
      <c r="GQ166" s="329"/>
      <c r="GR166" s="329"/>
      <c r="GS166" s="329"/>
      <c r="GT166" s="329"/>
      <c r="GU166" s="329"/>
      <c r="GV166" s="329"/>
      <c r="GW166" s="329"/>
      <c r="GX166" s="329"/>
      <c r="GY166" s="329"/>
      <c r="GZ166" s="329"/>
      <c r="HA166" s="329"/>
      <c r="HB166" s="329"/>
      <c r="HC166" s="329"/>
      <c r="HD166" s="329"/>
      <c r="HE166" s="329"/>
      <c r="HF166" s="329"/>
      <c r="HG166" s="329"/>
      <c r="HH166" s="329"/>
      <c r="HI166" s="329"/>
      <c r="HJ166" s="329"/>
      <c r="HK166" s="329"/>
      <c r="HL166" s="329"/>
      <c r="HM166" s="329"/>
      <c r="HN166" s="329"/>
      <c r="HO166" s="329"/>
      <c r="HP166" s="329"/>
      <c r="HQ166" s="329"/>
      <c r="HR166" s="329"/>
      <c r="HS166" s="329"/>
      <c r="HT166" s="329"/>
      <c r="HU166" s="329"/>
      <c r="HV166" s="329"/>
      <c r="HW166" s="329"/>
      <c r="HX166" s="329"/>
      <c r="HY166" s="329"/>
      <c r="HZ166" s="329"/>
      <c r="IA166" s="329"/>
      <c r="IB166" s="329"/>
      <c r="IC166" s="329"/>
      <c r="ID166" s="329"/>
      <c r="IE166" s="329"/>
      <c r="IF166" s="329"/>
      <c r="IG166" s="329"/>
      <c r="IH166" s="329"/>
      <c r="II166" s="329"/>
      <c r="IJ166" s="329"/>
      <c r="IK166" s="329"/>
      <c r="IL166" s="329"/>
      <c r="IM166" s="329"/>
      <c r="IN166" s="329"/>
      <c r="IO166" s="329"/>
      <c r="IP166" s="329"/>
      <c r="IQ166" s="329"/>
      <c r="IR166" s="329"/>
      <c r="IS166" s="329"/>
      <c r="IT166" s="329"/>
      <c r="IU166" s="329"/>
      <c r="IV166" s="329"/>
      <c r="IW166" s="329"/>
      <c r="IX166" s="329"/>
      <c r="IY166" s="329"/>
      <c r="IZ166" s="329"/>
      <c r="JA166" s="329"/>
      <c r="JB166" s="329"/>
      <c r="JC166" s="329"/>
      <c r="JD166" s="329"/>
      <c r="JE166" s="329"/>
      <c r="JF166" s="329"/>
      <c r="JG166" s="329"/>
      <c r="JH166" s="329"/>
      <c r="JI166" s="329"/>
      <c r="JJ166" s="329"/>
      <c r="JK166" s="329"/>
      <c r="JL166" s="329"/>
      <c r="JM166" s="329"/>
      <c r="JN166" s="329"/>
      <c r="JO166" s="329"/>
      <c r="JP166" s="329"/>
      <c r="JQ166" s="329"/>
      <c r="JR166" s="329"/>
      <c r="JS166" s="329"/>
      <c r="JT166" s="329"/>
      <c r="JU166" s="329"/>
      <c r="JV166" s="329"/>
      <c r="JW166" s="329"/>
      <c r="JX166" s="329"/>
      <c r="JY166" s="329"/>
      <c r="JZ166" s="329"/>
      <c r="KA166" s="329"/>
      <c r="KB166" s="329"/>
      <c r="KC166" s="329"/>
      <c r="KD166" s="329"/>
      <c r="KE166" s="329"/>
      <c r="KF166" s="329"/>
      <c r="KG166" s="329"/>
      <c r="KH166" s="329"/>
      <c r="KI166" s="329"/>
      <c r="KJ166" s="329"/>
      <c r="KK166" s="329"/>
      <c r="KL166" s="329"/>
      <c r="KM166" s="329"/>
      <c r="KN166" s="329"/>
      <c r="KO166" s="329"/>
      <c r="KP166" s="329"/>
      <c r="KQ166" s="329"/>
      <c r="KR166" s="329"/>
      <c r="KS166" s="329"/>
      <c r="KT166" s="329"/>
      <c r="KU166" s="329"/>
      <c r="KV166" s="329"/>
      <c r="KW166" s="329"/>
      <c r="KX166" s="329"/>
      <c r="KY166" s="329"/>
      <c r="KZ166" s="329"/>
      <c r="LA166" s="329"/>
      <c r="LB166" s="329"/>
      <c r="LC166" s="329"/>
      <c r="LD166" s="329"/>
      <c r="LE166" s="329"/>
      <c r="LF166" s="329"/>
      <c r="LG166" s="329"/>
      <c r="LH166" s="329"/>
      <c r="LI166" s="329"/>
      <c r="LJ166" s="329"/>
      <c r="LK166" s="329"/>
      <c r="LL166" s="329"/>
      <c r="LM166" s="329"/>
      <c r="LN166" s="329"/>
      <c r="LO166" s="329"/>
      <c r="LP166" s="329"/>
      <c r="LQ166" s="329"/>
      <c r="LR166" s="329"/>
      <c r="LS166" s="329"/>
      <c r="LT166" s="329"/>
      <c r="LU166" s="329"/>
      <c r="LV166" s="329"/>
      <c r="LW166" s="329"/>
      <c r="LX166" s="329"/>
      <c r="LY166" s="329"/>
      <c r="LZ166" s="329"/>
      <c r="MA166" s="329"/>
      <c r="MB166" s="329"/>
      <c r="MC166" s="329"/>
      <c r="MD166" s="329"/>
      <c r="ME166" s="329"/>
      <c r="MF166" s="329"/>
      <c r="MG166" s="329"/>
      <c r="MH166" s="329"/>
      <c r="MI166" s="329"/>
      <c r="MJ166" s="329"/>
      <c r="MK166" s="329"/>
      <c r="ML166" s="329"/>
      <c r="MM166" s="329"/>
      <c r="MN166" s="329"/>
      <c r="MO166" s="329"/>
      <c r="MP166" s="329"/>
      <c r="MQ166" s="329"/>
      <c r="MR166" s="329"/>
      <c r="MS166" s="329"/>
      <c r="MT166" s="329"/>
      <c r="MU166" s="329"/>
      <c r="MV166" s="329"/>
      <c r="MW166" s="329"/>
      <c r="MX166" s="329"/>
      <c r="MY166" s="329"/>
      <c r="MZ166" s="329"/>
      <c r="NA166" s="329"/>
      <c r="NB166" s="329"/>
      <c r="NC166" s="329"/>
      <c r="ND166" s="329"/>
      <c r="NE166" s="329"/>
      <c r="NF166" s="329"/>
      <c r="NG166" s="329"/>
      <c r="NH166" s="329"/>
      <c r="NI166" s="329"/>
      <c r="NJ166" s="329"/>
      <c r="NK166" s="329"/>
      <c r="NL166" s="329"/>
      <c r="NM166" s="329"/>
      <c r="NN166" s="329"/>
      <c r="NO166" s="329"/>
      <c r="NP166" s="329"/>
      <c r="NQ166" s="329"/>
      <c r="NR166" s="329"/>
      <c r="NS166" s="329"/>
      <c r="NT166" s="329"/>
      <c r="NU166" s="329"/>
      <c r="NV166" s="329"/>
      <c r="NW166" s="329"/>
      <c r="NX166" s="329"/>
      <c r="NY166" s="329"/>
      <c r="NZ166" s="329"/>
      <c r="OA166" s="329"/>
      <c r="OB166" s="329"/>
      <c r="OC166" s="329"/>
      <c r="OD166" s="329"/>
      <c r="OE166" s="329"/>
      <c r="OF166" s="329"/>
      <c r="OG166" s="329"/>
      <c r="OH166" s="329"/>
      <c r="OI166" s="329"/>
      <c r="OJ166" s="329"/>
      <c r="OK166" s="329"/>
      <c r="OL166" s="329"/>
    </row>
    <row r="167" spans="1:402" s="328" customFormat="1" ht="17.25" customHeight="1">
      <c r="B167" s="354" t="s">
        <v>69</v>
      </c>
      <c r="C167" s="499">
        <v>1811029.1199999999</v>
      </c>
      <c r="D167" s="499">
        <v>339375.72</v>
      </c>
      <c r="E167" s="502" t="s">
        <v>213</v>
      </c>
      <c r="F167" s="499">
        <v>4682.3599999999997</v>
      </c>
      <c r="G167" s="499">
        <v>61.45</v>
      </c>
      <c r="H167" s="502" t="s">
        <v>213</v>
      </c>
      <c r="I167" s="501">
        <v>2155148.6800000002</v>
      </c>
      <c r="L167" s="944"/>
      <c r="M167" s="946"/>
      <c r="N167" s="946"/>
      <c r="O167" s="947"/>
      <c r="P167" s="944"/>
      <c r="BQ167" s="329"/>
      <c r="BR167" s="329"/>
      <c r="BS167" s="329"/>
      <c r="BT167" s="329"/>
      <c r="BU167" s="329"/>
      <c r="BV167" s="329"/>
      <c r="BW167" s="329"/>
      <c r="BX167" s="329"/>
      <c r="BY167" s="329"/>
      <c r="BZ167" s="329"/>
      <c r="CA167" s="329"/>
      <c r="CB167" s="329"/>
      <c r="CC167" s="329"/>
      <c r="CD167" s="329"/>
      <c r="CE167" s="329"/>
      <c r="CF167" s="329"/>
      <c r="CG167" s="329"/>
      <c r="CH167" s="329"/>
      <c r="CI167" s="329"/>
      <c r="CJ167" s="329"/>
      <c r="CK167" s="329"/>
      <c r="CL167" s="329"/>
      <c r="CM167" s="329"/>
      <c r="CN167" s="329"/>
      <c r="CO167" s="329"/>
      <c r="CP167" s="329"/>
      <c r="CQ167" s="329"/>
      <c r="CR167" s="329"/>
      <c r="CS167" s="329"/>
      <c r="CT167" s="329"/>
      <c r="CU167" s="329"/>
      <c r="CV167" s="329"/>
      <c r="CW167" s="329"/>
      <c r="CX167" s="329"/>
      <c r="CY167" s="329"/>
      <c r="CZ167" s="329"/>
      <c r="DA167" s="329"/>
      <c r="DB167" s="329"/>
      <c r="DC167" s="329"/>
      <c r="DD167" s="329"/>
      <c r="DE167" s="329"/>
      <c r="DF167" s="329"/>
      <c r="DG167" s="329"/>
      <c r="DH167" s="329"/>
      <c r="DI167" s="329"/>
      <c r="DJ167" s="329"/>
      <c r="DK167" s="329"/>
      <c r="DL167" s="329"/>
      <c r="DM167" s="329"/>
      <c r="DN167" s="329"/>
      <c r="DO167" s="329"/>
      <c r="DP167" s="329"/>
      <c r="DQ167" s="329"/>
      <c r="DR167" s="329"/>
      <c r="DS167" s="329"/>
      <c r="DT167" s="329"/>
      <c r="DU167" s="329"/>
      <c r="DV167" s="329"/>
      <c r="DW167" s="329"/>
      <c r="DX167" s="329"/>
      <c r="DY167" s="329"/>
      <c r="DZ167" s="329"/>
      <c r="EA167" s="329"/>
      <c r="EB167" s="329"/>
      <c r="EC167" s="329"/>
      <c r="ED167" s="329"/>
      <c r="EE167" s="329"/>
      <c r="EF167" s="329"/>
      <c r="EG167" s="329"/>
      <c r="EH167" s="329"/>
      <c r="EI167" s="329"/>
      <c r="EJ167" s="329"/>
      <c r="EK167" s="329"/>
      <c r="EL167" s="329"/>
      <c r="EM167" s="329"/>
      <c r="EN167" s="329"/>
      <c r="EO167" s="329"/>
      <c r="EP167" s="329"/>
      <c r="EQ167" s="329"/>
      <c r="ER167" s="329"/>
      <c r="ES167" s="329"/>
      <c r="ET167" s="329"/>
      <c r="EU167" s="329"/>
      <c r="EV167" s="329"/>
      <c r="EW167" s="329"/>
      <c r="EX167" s="329"/>
      <c r="EY167" s="329"/>
      <c r="EZ167" s="329"/>
      <c r="FA167" s="329"/>
      <c r="FB167" s="329"/>
      <c r="FC167" s="329"/>
      <c r="FD167" s="329"/>
      <c r="FE167" s="329"/>
      <c r="FF167" s="329"/>
      <c r="FG167" s="329"/>
      <c r="FH167" s="329"/>
      <c r="FI167" s="329"/>
      <c r="FJ167" s="329"/>
      <c r="FK167" s="329"/>
      <c r="FL167" s="329"/>
      <c r="FM167" s="329"/>
      <c r="FN167" s="329"/>
      <c r="FO167" s="329"/>
      <c r="FP167" s="329"/>
      <c r="FQ167" s="329"/>
      <c r="FR167" s="329"/>
      <c r="FS167" s="329"/>
      <c r="FT167" s="329"/>
      <c r="FU167" s="329"/>
      <c r="FV167" s="329"/>
      <c r="FW167" s="329"/>
      <c r="FX167" s="329"/>
      <c r="FY167" s="329"/>
      <c r="FZ167" s="329"/>
      <c r="GA167" s="329"/>
      <c r="GB167" s="329"/>
      <c r="GC167" s="329"/>
      <c r="GD167" s="329"/>
      <c r="GE167" s="329"/>
      <c r="GF167" s="329"/>
      <c r="GG167" s="329"/>
      <c r="GH167" s="329"/>
      <c r="GI167" s="329"/>
      <c r="GJ167" s="329"/>
      <c r="GK167" s="329"/>
      <c r="GL167" s="329"/>
      <c r="GM167" s="329"/>
      <c r="GN167" s="329"/>
      <c r="GO167" s="329"/>
      <c r="GP167" s="329"/>
      <c r="GQ167" s="329"/>
      <c r="GR167" s="329"/>
      <c r="GS167" s="329"/>
      <c r="GT167" s="329"/>
      <c r="GU167" s="329"/>
      <c r="GV167" s="329"/>
      <c r="GW167" s="329"/>
      <c r="GX167" s="329"/>
      <c r="GY167" s="329"/>
      <c r="GZ167" s="329"/>
      <c r="HA167" s="329"/>
      <c r="HB167" s="329"/>
      <c r="HC167" s="329"/>
      <c r="HD167" s="329"/>
      <c r="HE167" s="329"/>
      <c r="HF167" s="329"/>
      <c r="HG167" s="329"/>
      <c r="HH167" s="329"/>
      <c r="HI167" s="329"/>
      <c r="HJ167" s="329"/>
      <c r="HK167" s="329"/>
      <c r="HL167" s="329"/>
      <c r="HM167" s="329"/>
      <c r="HN167" s="329"/>
      <c r="HO167" s="329"/>
      <c r="HP167" s="329"/>
      <c r="HQ167" s="329"/>
      <c r="HR167" s="329"/>
      <c r="HS167" s="329"/>
      <c r="HT167" s="329"/>
      <c r="HU167" s="329"/>
      <c r="HV167" s="329"/>
      <c r="HW167" s="329"/>
      <c r="HX167" s="329"/>
      <c r="HY167" s="329"/>
      <c r="HZ167" s="329"/>
      <c r="IA167" s="329"/>
      <c r="IB167" s="329"/>
      <c r="IC167" s="329"/>
      <c r="ID167" s="329"/>
      <c r="IE167" s="329"/>
      <c r="IF167" s="329"/>
      <c r="IG167" s="329"/>
      <c r="IH167" s="329"/>
      <c r="II167" s="329"/>
      <c r="IJ167" s="329"/>
      <c r="IK167" s="329"/>
      <c r="IL167" s="329"/>
      <c r="IM167" s="329"/>
      <c r="IN167" s="329"/>
      <c r="IO167" s="329"/>
      <c r="IP167" s="329"/>
      <c r="IQ167" s="329"/>
      <c r="IR167" s="329"/>
      <c r="IS167" s="329"/>
      <c r="IT167" s="329"/>
      <c r="IU167" s="329"/>
      <c r="IV167" s="329"/>
      <c r="IW167" s="329"/>
      <c r="IX167" s="329"/>
      <c r="IY167" s="329"/>
      <c r="IZ167" s="329"/>
      <c r="JA167" s="329"/>
      <c r="JB167" s="329"/>
      <c r="JC167" s="329"/>
      <c r="JD167" s="329"/>
      <c r="JE167" s="329"/>
      <c r="JF167" s="329"/>
      <c r="JG167" s="329"/>
      <c r="JH167" s="329"/>
      <c r="JI167" s="329"/>
      <c r="JJ167" s="329"/>
      <c r="JK167" s="329"/>
      <c r="JL167" s="329"/>
      <c r="JM167" s="329"/>
      <c r="JN167" s="329"/>
      <c r="JO167" s="329"/>
      <c r="JP167" s="329"/>
      <c r="JQ167" s="329"/>
      <c r="JR167" s="329"/>
      <c r="JS167" s="329"/>
      <c r="JT167" s="329"/>
      <c r="JU167" s="329"/>
      <c r="JV167" s="329"/>
      <c r="JW167" s="329"/>
      <c r="JX167" s="329"/>
      <c r="JY167" s="329"/>
      <c r="JZ167" s="329"/>
      <c r="KA167" s="329"/>
      <c r="KB167" s="329"/>
      <c r="KC167" s="329"/>
      <c r="KD167" s="329"/>
      <c r="KE167" s="329"/>
      <c r="KF167" s="329"/>
      <c r="KG167" s="329"/>
      <c r="KH167" s="329"/>
      <c r="KI167" s="329"/>
      <c r="KJ167" s="329"/>
      <c r="KK167" s="329"/>
      <c r="KL167" s="329"/>
      <c r="KM167" s="329"/>
      <c r="KN167" s="329"/>
      <c r="KO167" s="329"/>
      <c r="KP167" s="329"/>
      <c r="KQ167" s="329"/>
      <c r="KR167" s="329"/>
      <c r="KS167" s="329"/>
      <c r="KT167" s="329"/>
      <c r="KU167" s="329"/>
      <c r="KV167" s="329"/>
      <c r="KW167" s="329"/>
      <c r="KX167" s="329"/>
      <c r="KY167" s="329"/>
      <c r="KZ167" s="329"/>
      <c r="LA167" s="329"/>
      <c r="LB167" s="329"/>
      <c r="LC167" s="329"/>
      <c r="LD167" s="329"/>
      <c r="LE167" s="329"/>
      <c r="LF167" s="329"/>
      <c r="LG167" s="329"/>
      <c r="LH167" s="329"/>
      <c r="LI167" s="329"/>
      <c r="LJ167" s="329"/>
      <c r="LK167" s="329"/>
      <c r="LL167" s="329"/>
      <c r="LM167" s="329"/>
      <c r="LN167" s="329"/>
      <c r="LO167" s="329"/>
      <c r="LP167" s="329"/>
      <c r="LQ167" s="329"/>
      <c r="LR167" s="329"/>
      <c r="LS167" s="329"/>
      <c r="LT167" s="329"/>
      <c r="LU167" s="329"/>
      <c r="LV167" s="329"/>
      <c r="LW167" s="329"/>
      <c r="LX167" s="329"/>
      <c r="LY167" s="329"/>
      <c r="LZ167" s="329"/>
      <c r="MA167" s="329"/>
      <c r="MB167" s="329"/>
      <c r="MC167" s="329"/>
      <c r="MD167" s="329"/>
      <c r="ME167" s="329"/>
      <c r="MF167" s="329"/>
      <c r="MG167" s="329"/>
      <c r="MH167" s="329"/>
      <c r="MI167" s="329"/>
      <c r="MJ167" s="329"/>
      <c r="MK167" s="329"/>
      <c r="ML167" s="329"/>
      <c r="MM167" s="329"/>
      <c r="MN167" s="329"/>
      <c r="MO167" s="329"/>
      <c r="MP167" s="329"/>
      <c r="MQ167" s="329"/>
      <c r="MR167" s="329"/>
      <c r="MS167" s="329"/>
      <c r="MT167" s="329"/>
      <c r="MU167" s="329"/>
      <c r="MV167" s="329"/>
      <c r="MW167" s="329"/>
      <c r="MX167" s="329"/>
      <c r="MY167" s="329"/>
      <c r="MZ167" s="329"/>
      <c r="NA167" s="329"/>
      <c r="NB167" s="329"/>
      <c r="NC167" s="329"/>
      <c r="ND167" s="329"/>
      <c r="NE167" s="329"/>
      <c r="NF167" s="329"/>
      <c r="NG167" s="329"/>
      <c r="NH167" s="329"/>
      <c r="NI167" s="329"/>
      <c r="NJ167" s="329"/>
      <c r="NK167" s="329"/>
      <c r="NL167" s="329"/>
      <c r="NM167" s="329"/>
      <c r="NN167" s="329"/>
      <c r="NO167" s="329"/>
      <c r="NP167" s="329"/>
      <c r="NQ167" s="329"/>
      <c r="NR167" s="329"/>
      <c r="NS167" s="329"/>
      <c r="NT167" s="329"/>
      <c r="NU167" s="329"/>
      <c r="NV167" s="329"/>
      <c r="NW167" s="329"/>
      <c r="NX167" s="329"/>
      <c r="NY167" s="329"/>
      <c r="NZ167" s="329"/>
      <c r="OA167" s="329"/>
      <c r="OB167" s="329"/>
      <c r="OC167" s="329"/>
      <c r="OD167" s="329"/>
      <c r="OE167" s="329"/>
      <c r="OF167" s="329"/>
      <c r="OG167" s="329"/>
      <c r="OH167" s="329"/>
      <c r="OI167" s="329"/>
      <c r="OJ167" s="329"/>
      <c r="OK167" s="329"/>
      <c r="OL167" s="329"/>
    </row>
    <row r="168" spans="1:402" s="328" customFormat="1" ht="17.25" customHeight="1">
      <c r="B168" s="360" t="s">
        <v>70</v>
      </c>
      <c r="C168" s="503">
        <v>1830668.0499999998</v>
      </c>
      <c r="D168" s="503">
        <v>342595.85</v>
      </c>
      <c r="E168" s="504" t="s">
        <v>213</v>
      </c>
      <c r="F168" s="503">
        <v>4947.6499999999996</v>
      </c>
      <c r="G168" s="503">
        <v>57.55</v>
      </c>
      <c r="H168" s="504" t="s">
        <v>213</v>
      </c>
      <c r="I168" s="505">
        <v>2178269.1</v>
      </c>
      <c r="J168" s="460"/>
      <c r="K168" s="460"/>
      <c r="L168" s="945"/>
      <c r="M168" s="946"/>
      <c r="N168" s="946"/>
      <c r="O168" s="947"/>
      <c r="P168" s="948"/>
      <c r="BQ168" s="329"/>
      <c r="BR168" s="329"/>
      <c r="BS168" s="329"/>
      <c r="BT168" s="329"/>
      <c r="BU168" s="329"/>
      <c r="BV168" s="329"/>
      <c r="BW168" s="329"/>
      <c r="BX168" s="329"/>
      <c r="BY168" s="329"/>
      <c r="BZ168" s="329"/>
      <c r="CA168" s="329"/>
      <c r="CB168" s="329"/>
      <c r="CC168" s="329"/>
      <c r="CD168" s="329"/>
      <c r="CE168" s="329"/>
      <c r="CF168" s="329"/>
      <c r="CG168" s="329"/>
      <c r="CH168" s="329"/>
      <c r="CI168" s="329"/>
      <c r="CJ168" s="329"/>
      <c r="CK168" s="329"/>
      <c r="CL168" s="329"/>
      <c r="CM168" s="329"/>
      <c r="CN168" s="329"/>
      <c r="CO168" s="329"/>
      <c r="CP168" s="329"/>
      <c r="CQ168" s="329"/>
      <c r="CR168" s="329"/>
      <c r="CS168" s="329"/>
      <c r="CT168" s="329"/>
      <c r="CU168" s="329"/>
      <c r="CV168" s="329"/>
      <c r="CW168" s="329"/>
      <c r="CX168" s="329"/>
      <c r="CY168" s="329"/>
      <c r="CZ168" s="329"/>
      <c r="DA168" s="329"/>
      <c r="DB168" s="329"/>
      <c r="DC168" s="329"/>
      <c r="DD168" s="329"/>
      <c r="DE168" s="329"/>
      <c r="DF168" s="329"/>
      <c r="DG168" s="329"/>
      <c r="DH168" s="329"/>
      <c r="DI168" s="329"/>
      <c r="DJ168" s="329"/>
      <c r="DK168" s="329"/>
      <c r="DL168" s="329"/>
      <c r="DM168" s="329"/>
      <c r="DN168" s="329"/>
      <c r="DO168" s="329"/>
      <c r="DP168" s="329"/>
      <c r="DQ168" s="329"/>
      <c r="DR168" s="329"/>
      <c r="DS168" s="329"/>
      <c r="DT168" s="329"/>
      <c r="DU168" s="329"/>
      <c r="DV168" s="329"/>
      <c r="DW168" s="329"/>
      <c r="DX168" s="329"/>
      <c r="DY168" s="329"/>
      <c r="DZ168" s="329"/>
      <c r="EA168" s="329"/>
      <c r="EB168" s="329"/>
      <c r="EC168" s="329"/>
      <c r="ED168" s="329"/>
      <c r="EE168" s="329"/>
      <c r="EF168" s="329"/>
      <c r="EG168" s="329"/>
      <c r="EH168" s="329"/>
      <c r="EI168" s="329"/>
      <c r="EJ168" s="329"/>
      <c r="EK168" s="329"/>
      <c r="EL168" s="329"/>
      <c r="EM168" s="329"/>
      <c r="EN168" s="329"/>
      <c r="EO168" s="329"/>
      <c r="EP168" s="329"/>
      <c r="EQ168" s="329"/>
      <c r="ER168" s="329"/>
      <c r="ES168" s="329"/>
      <c r="ET168" s="329"/>
      <c r="EU168" s="329"/>
      <c r="EV168" s="329"/>
      <c r="EW168" s="329"/>
      <c r="EX168" s="329"/>
      <c r="EY168" s="329"/>
      <c r="EZ168" s="329"/>
      <c r="FA168" s="329"/>
      <c r="FB168" s="329"/>
      <c r="FC168" s="329"/>
      <c r="FD168" s="329"/>
      <c r="FE168" s="329"/>
      <c r="FF168" s="329"/>
      <c r="FG168" s="329"/>
      <c r="FH168" s="329"/>
      <c r="FI168" s="329"/>
      <c r="FJ168" s="329"/>
      <c r="FK168" s="329"/>
      <c r="FL168" s="329"/>
      <c r="FM168" s="329"/>
      <c r="FN168" s="329"/>
      <c r="FO168" s="329"/>
      <c r="FP168" s="329"/>
      <c r="FQ168" s="329"/>
      <c r="FR168" s="329"/>
      <c r="FS168" s="329"/>
      <c r="FT168" s="329"/>
      <c r="FU168" s="329"/>
      <c r="FV168" s="329"/>
      <c r="FW168" s="329"/>
      <c r="FX168" s="329"/>
      <c r="FY168" s="329"/>
      <c r="FZ168" s="329"/>
      <c r="GA168" s="329"/>
      <c r="GB168" s="329"/>
      <c r="GC168" s="329"/>
      <c r="GD168" s="329"/>
      <c r="GE168" s="329"/>
      <c r="GF168" s="329"/>
      <c r="GG168" s="329"/>
      <c r="GH168" s="329"/>
      <c r="GI168" s="329"/>
      <c r="GJ168" s="329"/>
      <c r="GK168" s="329"/>
      <c r="GL168" s="329"/>
      <c r="GM168" s="329"/>
      <c r="GN168" s="329"/>
      <c r="GO168" s="329"/>
      <c r="GP168" s="329"/>
      <c r="GQ168" s="329"/>
      <c r="GR168" s="329"/>
      <c r="GS168" s="329"/>
      <c r="GT168" s="329"/>
      <c r="GU168" s="329"/>
      <c r="GV168" s="329"/>
      <c r="GW168" s="329"/>
      <c r="GX168" s="329"/>
      <c r="GY168" s="329"/>
      <c r="GZ168" s="329"/>
      <c r="HA168" s="329"/>
      <c r="HB168" s="329"/>
      <c r="HC168" s="329"/>
      <c r="HD168" s="329"/>
      <c r="HE168" s="329"/>
      <c r="HF168" s="329"/>
      <c r="HG168" s="329"/>
      <c r="HH168" s="329"/>
      <c r="HI168" s="329"/>
      <c r="HJ168" s="329"/>
      <c r="HK168" s="329"/>
      <c r="HL168" s="329"/>
      <c r="HM168" s="329"/>
      <c r="HN168" s="329"/>
      <c r="HO168" s="329"/>
      <c r="HP168" s="329"/>
      <c r="HQ168" s="329"/>
      <c r="HR168" s="329"/>
      <c r="HS168" s="329"/>
      <c r="HT168" s="329"/>
      <c r="HU168" s="329"/>
      <c r="HV168" s="329"/>
      <c r="HW168" s="329"/>
      <c r="HX168" s="329"/>
      <c r="HY168" s="329"/>
      <c r="HZ168" s="329"/>
      <c r="IA168" s="329"/>
      <c r="IB168" s="329"/>
      <c r="IC168" s="329"/>
      <c r="ID168" s="329"/>
      <c r="IE168" s="329"/>
      <c r="IF168" s="329"/>
      <c r="IG168" s="329"/>
      <c r="IH168" s="329"/>
      <c r="II168" s="329"/>
      <c r="IJ168" s="329"/>
      <c r="IK168" s="329"/>
      <c r="IL168" s="329"/>
      <c r="IM168" s="329"/>
      <c r="IN168" s="329"/>
      <c r="IO168" s="329"/>
      <c r="IP168" s="329"/>
      <c r="IQ168" s="329"/>
      <c r="IR168" s="329"/>
      <c r="IS168" s="329"/>
      <c r="IT168" s="329"/>
      <c r="IU168" s="329"/>
      <c r="IV168" s="329"/>
      <c r="IW168" s="329"/>
      <c r="IX168" s="329"/>
      <c r="IY168" s="329"/>
      <c r="IZ168" s="329"/>
      <c r="JA168" s="329"/>
      <c r="JB168" s="329"/>
      <c r="JC168" s="329"/>
      <c r="JD168" s="329"/>
      <c r="JE168" s="329"/>
      <c r="JF168" s="329"/>
      <c r="JG168" s="329"/>
      <c r="JH168" s="329"/>
      <c r="JI168" s="329"/>
      <c r="JJ168" s="329"/>
      <c r="JK168" s="329"/>
      <c r="JL168" s="329"/>
      <c r="JM168" s="329"/>
      <c r="JN168" s="329"/>
      <c r="JO168" s="329"/>
      <c r="JP168" s="329"/>
      <c r="JQ168" s="329"/>
      <c r="JR168" s="329"/>
      <c r="JS168" s="329"/>
      <c r="JT168" s="329"/>
      <c r="JU168" s="329"/>
      <c r="JV168" s="329"/>
      <c r="JW168" s="329"/>
      <c r="JX168" s="329"/>
      <c r="JY168" s="329"/>
      <c r="JZ168" s="329"/>
      <c r="KA168" s="329"/>
      <c r="KB168" s="329"/>
      <c r="KC168" s="329"/>
      <c r="KD168" s="329"/>
      <c r="KE168" s="329"/>
      <c r="KF168" s="329"/>
      <c r="KG168" s="329"/>
      <c r="KH168" s="329"/>
      <c r="KI168" s="329"/>
      <c r="KJ168" s="329"/>
      <c r="KK168" s="329"/>
      <c r="KL168" s="329"/>
      <c r="KM168" s="329"/>
      <c r="KN168" s="329"/>
      <c r="KO168" s="329"/>
      <c r="KP168" s="329"/>
      <c r="KQ168" s="329"/>
      <c r="KR168" s="329"/>
      <c r="KS168" s="329"/>
      <c r="KT168" s="329"/>
      <c r="KU168" s="329"/>
      <c r="KV168" s="329"/>
      <c r="KW168" s="329"/>
      <c r="KX168" s="329"/>
      <c r="KY168" s="329"/>
      <c r="KZ168" s="329"/>
      <c r="LA168" s="329"/>
      <c r="LB168" s="329"/>
      <c r="LC168" s="329"/>
      <c r="LD168" s="329"/>
      <c r="LE168" s="329"/>
      <c r="LF168" s="329"/>
      <c r="LG168" s="329"/>
      <c r="LH168" s="329"/>
      <c r="LI168" s="329"/>
      <c r="LJ168" s="329"/>
      <c r="LK168" s="329"/>
      <c r="LL168" s="329"/>
      <c r="LM168" s="329"/>
      <c r="LN168" s="329"/>
      <c r="LO168" s="329"/>
      <c r="LP168" s="329"/>
      <c r="LQ168" s="329"/>
      <c r="LR168" s="329"/>
      <c r="LS168" s="329"/>
      <c r="LT168" s="329"/>
      <c r="LU168" s="329"/>
      <c r="LV168" s="329"/>
      <c r="LW168" s="329"/>
      <c r="LX168" s="329"/>
      <c r="LY168" s="329"/>
      <c r="LZ168" s="329"/>
      <c r="MA168" s="329"/>
      <c r="MB168" s="329"/>
      <c r="MC168" s="329"/>
      <c r="MD168" s="329"/>
      <c r="ME168" s="329"/>
      <c r="MF168" s="329"/>
      <c r="MG168" s="329"/>
      <c r="MH168" s="329"/>
      <c r="MI168" s="329"/>
      <c r="MJ168" s="329"/>
      <c r="MK168" s="329"/>
      <c r="ML168" s="329"/>
      <c r="MM168" s="329"/>
      <c r="MN168" s="329"/>
      <c r="MO168" s="329"/>
      <c r="MP168" s="329"/>
      <c r="MQ168" s="329"/>
      <c r="MR168" s="329"/>
      <c r="MS168" s="329"/>
      <c r="MT168" s="329"/>
      <c r="MU168" s="329"/>
      <c r="MV168" s="329"/>
      <c r="MW168" s="329"/>
      <c r="MX168" s="329"/>
      <c r="MY168" s="329"/>
      <c r="MZ168" s="329"/>
      <c r="NA168" s="329"/>
      <c r="NB168" s="329"/>
      <c r="NC168" s="329"/>
      <c r="ND168" s="329"/>
      <c r="NE168" s="329"/>
      <c r="NF168" s="329"/>
      <c r="NG168" s="329"/>
      <c r="NH168" s="329"/>
      <c r="NI168" s="329"/>
      <c r="NJ168" s="329"/>
      <c r="NK168" s="329"/>
      <c r="NL168" s="329"/>
      <c r="NM168" s="329"/>
      <c r="NN168" s="329"/>
      <c r="NO168" s="329"/>
      <c r="NP168" s="329"/>
      <c r="NQ168" s="329"/>
      <c r="NR168" s="329"/>
      <c r="NS168" s="329"/>
      <c r="NT168" s="329"/>
      <c r="NU168" s="329"/>
      <c r="NV168" s="329"/>
      <c r="NW168" s="329"/>
      <c r="NX168" s="329"/>
      <c r="NY168" s="329"/>
      <c r="NZ168" s="329"/>
      <c r="OA168" s="329"/>
      <c r="OB168" s="329"/>
      <c r="OC168" s="329"/>
      <c r="OD168" s="329"/>
      <c r="OE168" s="329"/>
      <c r="OF168" s="329"/>
      <c r="OG168" s="329"/>
      <c r="OH168" s="329"/>
      <c r="OI168" s="329"/>
      <c r="OJ168" s="329"/>
      <c r="OK168" s="329"/>
      <c r="OL168" s="329"/>
    </row>
    <row r="169" spans="1:402" s="328" customFormat="1" ht="17.25" customHeight="1">
      <c r="A169" s="322"/>
      <c r="B169" s="366" t="s">
        <v>71</v>
      </c>
      <c r="C169" s="506">
        <v>1822125.9000000001</v>
      </c>
      <c r="D169" s="506">
        <v>343033.21</v>
      </c>
      <c r="E169" s="507" t="s">
        <v>213</v>
      </c>
      <c r="F169" s="506">
        <v>5154.95</v>
      </c>
      <c r="G169" s="506">
        <v>53.78</v>
      </c>
      <c r="H169" s="507" t="s">
        <v>213</v>
      </c>
      <c r="I169" s="508">
        <v>2170367.86</v>
      </c>
      <c r="L169" s="944"/>
      <c r="M169" s="946"/>
      <c r="N169" s="946"/>
      <c r="O169" s="947"/>
      <c r="P169" s="944"/>
      <c r="BQ169" s="329"/>
      <c r="BR169" s="329"/>
      <c r="BS169" s="329"/>
      <c r="BT169" s="329"/>
      <c r="BU169" s="329"/>
      <c r="BV169" s="329"/>
      <c r="BW169" s="329"/>
      <c r="BX169" s="329"/>
      <c r="BY169" s="329"/>
      <c r="BZ169" s="329"/>
      <c r="CA169" s="329"/>
      <c r="CB169" s="329"/>
      <c r="CC169" s="329"/>
      <c r="CD169" s="329"/>
      <c r="CE169" s="329"/>
      <c r="CF169" s="329"/>
      <c r="CG169" s="329"/>
      <c r="CH169" s="329"/>
      <c r="CI169" s="329"/>
      <c r="CJ169" s="329"/>
      <c r="CK169" s="329"/>
      <c r="CL169" s="329"/>
      <c r="CM169" s="329"/>
      <c r="CN169" s="329"/>
      <c r="CO169" s="329"/>
      <c r="CP169" s="329"/>
      <c r="CQ169" s="329"/>
      <c r="CR169" s="329"/>
      <c r="CS169" s="329"/>
      <c r="CT169" s="329"/>
      <c r="CU169" s="329"/>
      <c r="CV169" s="329"/>
      <c r="CW169" s="329"/>
      <c r="CX169" s="329"/>
      <c r="CY169" s="329"/>
      <c r="CZ169" s="329"/>
      <c r="DA169" s="329"/>
      <c r="DB169" s="329"/>
      <c r="DC169" s="329"/>
      <c r="DD169" s="329"/>
      <c r="DE169" s="329"/>
      <c r="DF169" s="329"/>
      <c r="DG169" s="329"/>
      <c r="DH169" s="329"/>
      <c r="DI169" s="329"/>
      <c r="DJ169" s="329"/>
      <c r="DK169" s="329"/>
      <c r="DL169" s="329"/>
      <c r="DM169" s="329"/>
      <c r="DN169" s="329"/>
      <c r="DO169" s="329"/>
      <c r="DP169" s="329"/>
      <c r="DQ169" s="329"/>
      <c r="DR169" s="329"/>
      <c r="DS169" s="329"/>
      <c r="DT169" s="329"/>
      <c r="DU169" s="329"/>
      <c r="DV169" s="329"/>
      <c r="DW169" s="329"/>
      <c r="DX169" s="329"/>
      <c r="DY169" s="329"/>
      <c r="DZ169" s="329"/>
      <c r="EA169" s="329"/>
      <c r="EB169" s="329"/>
      <c r="EC169" s="329"/>
      <c r="ED169" s="329"/>
      <c r="EE169" s="329"/>
      <c r="EF169" s="329"/>
      <c r="EG169" s="329"/>
      <c r="EH169" s="329"/>
      <c r="EI169" s="329"/>
      <c r="EJ169" s="329"/>
      <c r="EK169" s="329"/>
      <c r="EL169" s="329"/>
      <c r="EM169" s="329"/>
      <c r="EN169" s="329"/>
      <c r="EO169" s="329"/>
      <c r="EP169" s="329"/>
      <c r="EQ169" s="329"/>
      <c r="ER169" s="329"/>
      <c r="ES169" s="329"/>
      <c r="ET169" s="329"/>
      <c r="EU169" s="329"/>
      <c r="EV169" s="329"/>
      <c r="EW169" s="329"/>
      <c r="EX169" s="329"/>
      <c r="EY169" s="329"/>
      <c r="EZ169" s="329"/>
      <c r="FA169" s="329"/>
      <c r="FB169" s="329"/>
      <c r="FC169" s="329"/>
      <c r="FD169" s="329"/>
      <c r="FE169" s="329"/>
      <c r="FF169" s="329"/>
      <c r="FG169" s="329"/>
      <c r="FH169" s="329"/>
      <c r="FI169" s="329"/>
      <c r="FJ169" s="329"/>
      <c r="FK169" s="329"/>
      <c r="FL169" s="329"/>
      <c r="FM169" s="329"/>
      <c r="FN169" s="329"/>
      <c r="FO169" s="329"/>
      <c r="FP169" s="329"/>
      <c r="FQ169" s="329"/>
      <c r="FR169" s="329"/>
      <c r="FS169" s="329"/>
      <c r="FT169" s="329"/>
      <c r="FU169" s="329"/>
      <c r="FV169" s="329"/>
      <c r="FW169" s="329"/>
      <c r="FX169" s="329"/>
      <c r="FY169" s="329"/>
      <c r="FZ169" s="329"/>
      <c r="GA169" s="329"/>
      <c r="GB169" s="329"/>
      <c r="GC169" s="329"/>
      <c r="GD169" s="329"/>
      <c r="GE169" s="329"/>
      <c r="GF169" s="329"/>
      <c r="GG169" s="329"/>
      <c r="GH169" s="329"/>
      <c r="GI169" s="329"/>
      <c r="GJ169" s="329"/>
      <c r="GK169" s="329"/>
      <c r="GL169" s="329"/>
      <c r="GM169" s="329"/>
      <c r="GN169" s="329"/>
      <c r="GO169" s="329"/>
      <c r="GP169" s="329"/>
      <c r="GQ169" s="329"/>
      <c r="GR169" s="329"/>
      <c r="GS169" s="329"/>
      <c r="GT169" s="329"/>
      <c r="GU169" s="329"/>
      <c r="GV169" s="329"/>
      <c r="GW169" s="329"/>
      <c r="GX169" s="329"/>
      <c r="GY169" s="329"/>
      <c r="GZ169" s="329"/>
      <c r="HA169" s="329"/>
      <c r="HB169" s="329"/>
      <c r="HC169" s="329"/>
      <c r="HD169" s="329"/>
      <c r="HE169" s="329"/>
      <c r="HF169" s="329"/>
      <c r="HG169" s="329"/>
      <c r="HH169" s="329"/>
      <c r="HI169" s="329"/>
      <c r="HJ169" s="329"/>
      <c r="HK169" s="329"/>
      <c r="HL169" s="329"/>
      <c r="HM169" s="329"/>
      <c r="HN169" s="329"/>
      <c r="HO169" s="329"/>
      <c r="HP169" s="329"/>
      <c r="HQ169" s="329"/>
      <c r="HR169" s="329"/>
      <c r="HS169" s="329"/>
      <c r="HT169" s="329"/>
      <c r="HU169" s="329"/>
      <c r="HV169" s="329"/>
      <c r="HW169" s="329"/>
      <c r="HX169" s="329"/>
      <c r="HY169" s="329"/>
      <c r="HZ169" s="329"/>
      <c r="IA169" s="329"/>
      <c r="IB169" s="329"/>
      <c r="IC169" s="329"/>
      <c r="ID169" s="329"/>
      <c r="IE169" s="329"/>
      <c r="IF169" s="329"/>
      <c r="IG169" s="329"/>
      <c r="IH169" s="329"/>
      <c r="II169" s="329"/>
      <c r="IJ169" s="329"/>
      <c r="IK169" s="329"/>
      <c r="IL169" s="329"/>
      <c r="IM169" s="329"/>
      <c r="IN169" s="329"/>
      <c r="IO169" s="329"/>
      <c r="IP169" s="329"/>
      <c r="IQ169" s="329"/>
      <c r="IR169" s="329"/>
      <c r="IS169" s="329"/>
      <c r="IT169" s="329"/>
      <c r="IU169" s="329"/>
      <c r="IV169" s="329"/>
      <c r="IW169" s="329"/>
      <c r="IX169" s="329"/>
      <c r="IY169" s="329"/>
      <c r="IZ169" s="329"/>
      <c r="JA169" s="329"/>
      <c r="JB169" s="329"/>
      <c r="JC169" s="329"/>
      <c r="JD169" s="329"/>
      <c r="JE169" s="329"/>
      <c r="JF169" s="329"/>
      <c r="JG169" s="329"/>
      <c r="JH169" s="329"/>
      <c r="JI169" s="329"/>
      <c r="JJ169" s="329"/>
      <c r="JK169" s="329"/>
      <c r="JL169" s="329"/>
      <c r="JM169" s="329"/>
      <c r="JN169" s="329"/>
      <c r="JO169" s="329"/>
      <c r="JP169" s="329"/>
      <c r="JQ169" s="329"/>
      <c r="JR169" s="329"/>
      <c r="JS169" s="329"/>
      <c r="JT169" s="329"/>
      <c r="JU169" s="329"/>
      <c r="JV169" s="329"/>
      <c r="JW169" s="329"/>
      <c r="JX169" s="329"/>
      <c r="JY169" s="329"/>
      <c r="JZ169" s="329"/>
      <c r="KA169" s="329"/>
      <c r="KB169" s="329"/>
      <c r="KC169" s="329"/>
      <c r="KD169" s="329"/>
      <c r="KE169" s="329"/>
      <c r="KF169" s="329"/>
      <c r="KG169" s="329"/>
      <c r="KH169" s="329"/>
      <c r="KI169" s="329"/>
      <c r="KJ169" s="329"/>
      <c r="KK169" s="329"/>
      <c r="KL169" s="329"/>
      <c r="KM169" s="329"/>
      <c r="KN169" s="329"/>
      <c r="KO169" s="329"/>
      <c r="KP169" s="329"/>
      <c r="KQ169" s="329"/>
      <c r="KR169" s="329"/>
      <c r="KS169" s="329"/>
      <c r="KT169" s="329"/>
      <c r="KU169" s="329"/>
      <c r="KV169" s="329"/>
      <c r="KW169" s="329"/>
      <c r="KX169" s="329"/>
      <c r="KY169" s="329"/>
      <c r="KZ169" s="329"/>
      <c r="LA169" s="329"/>
      <c r="LB169" s="329"/>
      <c r="LC169" s="329"/>
      <c r="LD169" s="329"/>
      <c r="LE169" s="329"/>
      <c r="LF169" s="329"/>
      <c r="LG169" s="329"/>
      <c r="LH169" s="329"/>
      <c r="LI169" s="329"/>
      <c r="LJ169" s="329"/>
      <c r="LK169" s="329"/>
      <c r="LL169" s="329"/>
      <c r="LM169" s="329"/>
      <c r="LN169" s="329"/>
      <c r="LO169" s="329"/>
      <c r="LP169" s="329"/>
      <c r="LQ169" s="329"/>
      <c r="LR169" s="329"/>
      <c r="LS169" s="329"/>
      <c r="LT169" s="329"/>
      <c r="LU169" s="329"/>
      <c r="LV169" s="329"/>
      <c r="LW169" s="329"/>
      <c r="LX169" s="329"/>
      <c r="LY169" s="329"/>
      <c r="LZ169" s="329"/>
      <c r="MA169" s="329"/>
      <c r="MB169" s="329"/>
      <c r="MC169" s="329"/>
      <c r="MD169" s="329"/>
      <c r="ME169" s="329"/>
      <c r="MF169" s="329"/>
      <c r="MG169" s="329"/>
      <c r="MH169" s="329"/>
      <c r="MI169" s="329"/>
      <c r="MJ169" s="329"/>
      <c r="MK169" s="329"/>
      <c r="ML169" s="329"/>
      <c r="MM169" s="329"/>
      <c r="MN169" s="329"/>
      <c r="MO169" s="329"/>
      <c r="MP169" s="329"/>
      <c r="MQ169" s="329"/>
      <c r="MR169" s="329"/>
      <c r="MS169" s="329"/>
      <c r="MT169" s="329"/>
      <c r="MU169" s="329"/>
      <c r="MV169" s="329"/>
      <c r="MW169" s="329"/>
      <c r="MX169" s="329"/>
      <c r="MY169" s="329"/>
      <c r="MZ169" s="329"/>
      <c r="NA169" s="329"/>
      <c r="NB169" s="329"/>
      <c r="NC169" s="329"/>
      <c r="ND169" s="329"/>
      <c r="NE169" s="329"/>
      <c r="NF169" s="329"/>
      <c r="NG169" s="329"/>
      <c r="NH169" s="329"/>
      <c r="NI169" s="329"/>
      <c r="NJ169" s="329"/>
      <c r="NK169" s="329"/>
      <c r="NL169" s="329"/>
      <c r="NM169" s="329"/>
      <c r="NN169" s="329"/>
      <c r="NO169" s="329"/>
      <c r="NP169" s="329"/>
      <c r="NQ169" s="329"/>
      <c r="NR169" s="329"/>
      <c r="NS169" s="329"/>
      <c r="NT169" s="329"/>
      <c r="NU169" s="329"/>
      <c r="NV169" s="329"/>
      <c r="NW169" s="329"/>
      <c r="NX169" s="329"/>
      <c r="NY169" s="329"/>
      <c r="NZ169" s="329"/>
      <c r="OA169" s="329"/>
      <c r="OB169" s="329"/>
      <c r="OC169" s="329"/>
      <c r="OD169" s="329"/>
      <c r="OE169" s="329"/>
      <c r="OF169" s="329"/>
      <c r="OG169" s="329"/>
      <c r="OH169" s="329"/>
      <c r="OI169" s="329"/>
      <c r="OJ169" s="329"/>
      <c r="OK169" s="329"/>
      <c r="OL169" s="329"/>
    </row>
    <row r="170" spans="1:402" s="328" customFormat="1" ht="17.25" customHeight="1">
      <c r="A170" s="322"/>
      <c r="B170" s="366" t="s">
        <v>72</v>
      </c>
      <c r="C170" s="506">
        <v>1786137.56</v>
      </c>
      <c r="D170" s="506">
        <v>341541.09</v>
      </c>
      <c r="E170" s="507" t="s">
        <v>213</v>
      </c>
      <c r="F170" s="506">
        <v>5175.1400000000003</v>
      </c>
      <c r="G170" s="506">
        <v>52.66</v>
      </c>
      <c r="H170" s="507" t="s">
        <v>213</v>
      </c>
      <c r="I170" s="508">
        <v>2132906.4700000002</v>
      </c>
      <c r="J170" s="460"/>
      <c r="K170" s="460"/>
      <c r="L170" s="945"/>
      <c r="M170" s="946"/>
      <c r="N170" s="946"/>
      <c r="O170" s="947"/>
      <c r="P170" s="944"/>
      <c r="BQ170" s="329"/>
      <c r="BR170" s="329"/>
      <c r="BS170" s="329"/>
      <c r="BT170" s="329"/>
      <c r="BU170" s="329"/>
      <c r="BV170" s="329"/>
      <c r="BW170" s="329"/>
      <c r="BX170" s="329"/>
      <c r="BY170" s="329"/>
      <c r="BZ170" s="329"/>
      <c r="CA170" s="329"/>
      <c r="CB170" s="329"/>
      <c r="CC170" s="329"/>
      <c r="CD170" s="329"/>
      <c r="CE170" s="329"/>
      <c r="CF170" s="329"/>
      <c r="CG170" s="329"/>
      <c r="CH170" s="329"/>
      <c r="CI170" s="329"/>
      <c r="CJ170" s="329"/>
      <c r="CK170" s="329"/>
      <c r="CL170" s="329"/>
      <c r="CM170" s="329"/>
      <c r="CN170" s="329"/>
      <c r="CO170" s="329"/>
      <c r="CP170" s="329"/>
      <c r="CQ170" s="329"/>
      <c r="CR170" s="329"/>
      <c r="CS170" s="329"/>
      <c r="CT170" s="329"/>
      <c r="CU170" s="329"/>
      <c r="CV170" s="329"/>
      <c r="CW170" s="329"/>
      <c r="CX170" s="329"/>
      <c r="CY170" s="329"/>
      <c r="CZ170" s="329"/>
      <c r="DA170" s="329"/>
      <c r="DB170" s="329"/>
      <c r="DC170" s="329"/>
      <c r="DD170" s="329"/>
      <c r="DE170" s="329"/>
      <c r="DF170" s="329"/>
      <c r="DG170" s="329"/>
      <c r="DH170" s="329"/>
      <c r="DI170" s="329"/>
      <c r="DJ170" s="329"/>
      <c r="DK170" s="329"/>
      <c r="DL170" s="329"/>
      <c r="DM170" s="329"/>
      <c r="DN170" s="329"/>
      <c r="DO170" s="329"/>
      <c r="DP170" s="329"/>
      <c r="DQ170" s="329"/>
      <c r="DR170" s="329"/>
      <c r="DS170" s="329"/>
      <c r="DT170" s="329"/>
      <c r="DU170" s="329"/>
      <c r="DV170" s="329"/>
      <c r="DW170" s="329"/>
      <c r="DX170" s="329"/>
      <c r="DY170" s="329"/>
      <c r="DZ170" s="329"/>
      <c r="EA170" s="329"/>
      <c r="EB170" s="329"/>
      <c r="EC170" s="329"/>
      <c r="ED170" s="329"/>
      <c r="EE170" s="329"/>
      <c r="EF170" s="329"/>
      <c r="EG170" s="329"/>
      <c r="EH170" s="329"/>
      <c r="EI170" s="329"/>
      <c r="EJ170" s="329"/>
      <c r="EK170" s="329"/>
      <c r="EL170" s="329"/>
      <c r="EM170" s="329"/>
      <c r="EN170" s="329"/>
      <c r="EO170" s="329"/>
      <c r="EP170" s="329"/>
      <c r="EQ170" s="329"/>
      <c r="ER170" s="329"/>
      <c r="ES170" s="329"/>
      <c r="ET170" s="329"/>
      <c r="EU170" s="329"/>
      <c r="EV170" s="329"/>
      <c r="EW170" s="329"/>
      <c r="EX170" s="329"/>
      <c r="EY170" s="329"/>
      <c r="EZ170" s="329"/>
      <c r="FA170" s="329"/>
      <c r="FB170" s="329"/>
      <c r="FC170" s="329"/>
      <c r="FD170" s="329"/>
      <c r="FE170" s="329"/>
      <c r="FF170" s="329"/>
      <c r="FG170" s="329"/>
      <c r="FH170" s="329"/>
      <c r="FI170" s="329"/>
      <c r="FJ170" s="329"/>
      <c r="FK170" s="329"/>
      <c r="FL170" s="329"/>
      <c r="FM170" s="329"/>
      <c r="FN170" s="329"/>
      <c r="FO170" s="329"/>
      <c r="FP170" s="329"/>
      <c r="FQ170" s="329"/>
      <c r="FR170" s="329"/>
      <c r="FS170" s="329"/>
      <c r="FT170" s="329"/>
      <c r="FU170" s="329"/>
      <c r="FV170" s="329"/>
      <c r="FW170" s="329"/>
      <c r="FX170" s="329"/>
      <c r="FY170" s="329"/>
      <c r="FZ170" s="329"/>
      <c r="GA170" s="329"/>
      <c r="GB170" s="329"/>
      <c r="GC170" s="329"/>
      <c r="GD170" s="329"/>
      <c r="GE170" s="329"/>
      <c r="GF170" s="329"/>
      <c r="GG170" s="329"/>
      <c r="GH170" s="329"/>
      <c r="GI170" s="329"/>
      <c r="GJ170" s="329"/>
      <c r="GK170" s="329"/>
      <c r="GL170" s="329"/>
      <c r="GM170" s="329"/>
      <c r="GN170" s="329"/>
      <c r="GO170" s="329"/>
      <c r="GP170" s="329"/>
      <c r="GQ170" s="329"/>
      <c r="GR170" s="329"/>
      <c r="GS170" s="329"/>
      <c r="GT170" s="329"/>
      <c r="GU170" s="329"/>
      <c r="GV170" s="329"/>
      <c r="GW170" s="329"/>
      <c r="GX170" s="329"/>
      <c r="GY170" s="329"/>
      <c r="GZ170" s="329"/>
      <c r="HA170" s="329"/>
      <c r="HB170" s="329"/>
      <c r="HC170" s="329"/>
      <c r="HD170" s="329"/>
      <c r="HE170" s="329"/>
      <c r="HF170" s="329"/>
      <c r="HG170" s="329"/>
      <c r="HH170" s="329"/>
      <c r="HI170" s="329"/>
      <c r="HJ170" s="329"/>
      <c r="HK170" s="329"/>
      <c r="HL170" s="329"/>
      <c r="HM170" s="329"/>
      <c r="HN170" s="329"/>
      <c r="HO170" s="329"/>
      <c r="HP170" s="329"/>
      <c r="HQ170" s="329"/>
      <c r="HR170" s="329"/>
      <c r="HS170" s="329"/>
      <c r="HT170" s="329"/>
      <c r="HU170" s="329"/>
      <c r="HV170" s="329"/>
      <c r="HW170" s="329"/>
      <c r="HX170" s="329"/>
      <c r="HY170" s="329"/>
      <c r="HZ170" s="329"/>
      <c r="IA170" s="329"/>
      <c r="IB170" s="329"/>
      <c r="IC170" s="329"/>
      <c r="ID170" s="329"/>
      <c r="IE170" s="329"/>
      <c r="IF170" s="329"/>
      <c r="IG170" s="329"/>
      <c r="IH170" s="329"/>
      <c r="II170" s="329"/>
      <c r="IJ170" s="329"/>
      <c r="IK170" s="329"/>
      <c r="IL170" s="329"/>
      <c r="IM170" s="329"/>
      <c r="IN170" s="329"/>
      <c r="IO170" s="329"/>
      <c r="IP170" s="329"/>
      <c r="IQ170" s="329"/>
      <c r="IR170" s="329"/>
      <c r="IS170" s="329"/>
      <c r="IT170" s="329"/>
      <c r="IU170" s="329"/>
      <c r="IV170" s="329"/>
      <c r="IW170" s="329"/>
      <c r="IX170" s="329"/>
      <c r="IY170" s="329"/>
      <c r="IZ170" s="329"/>
      <c r="JA170" s="329"/>
      <c r="JB170" s="329"/>
      <c r="JC170" s="329"/>
      <c r="JD170" s="329"/>
      <c r="JE170" s="329"/>
      <c r="JF170" s="329"/>
      <c r="JG170" s="329"/>
      <c r="JH170" s="329"/>
      <c r="JI170" s="329"/>
      <c r="JJ170" s="329"/>
      <c r="JK170" s="329"/>
      <c r="JL170" s="329"/>
      <c r="JM170" s="329"/>
      <c r="JN170" s="329"/>
      <c r="JO170" s="329"/>
      <c r="JP170" s="329"/>
      <c r="JQ170" s="329"/>
      <c r="JR170" s="329"/>
      <c r="JS170" s="329"/>
      <c r="JT170" s="329"/>
      <c r="JU170" s="329"/>
      <c r="JV170" s="329"/>
      <c r="JW170" s="329"/>
      <c r="JX170" s="329"/>
      <c r="JY170" s="329"/>
      <c r="JZ170" s="329"/>
      <c r="KA170" s="329"/>
      <c r="KB170" s="329"/>
      <c r="KC170" s="329"/>
      <c r="KD170" s="329"/>
      <c r="KE170" s="329"/>
      <c r="KF170" s="329"/>
      <c r="KG170" s="329"/>
      <c r="KH170" s="329"/>
      <c r="KI170" s="329"/>
      <c r="KJ170" s="329"/>
      <c r="KK170" s="329"/>
      <c r="KL170" s="329"/>
      <c r="KM170" s="329"/>
      <c r="KN170" s="329"/>
      <c r="KO170" s="329"/>
      <c r="KP170" s="329"/>
      <c r="KQ170" s="329"/>
      <c r="KR170" s="329"/>
      <c r="KS170" s="329"/>
      <c r="KT170" s="329"/>
      <c r="KU170" s="329"/>
      <c r="KV170" s="329"/>
      <c r="KW170" s="329"/>
      <c r="KX170" s="329"/>
      <c r="KY170" s="329"/>
      <c r="KZ170" s="329"/>
      <c r="LA170" s="329"/>
      <c r="LB170" s="329"/>
      <c r="LC170" s="329"/>
      <c r="LD170" s="329"/>
      <c r="LE170" s="329"/>
      <c r="LF170" s="329"/>
      <c r="LG170" s="329"/>
      <c r="LH170" s="329"/>
      <c r="LI170" s="329"/>
      <c r="LJ170" s="329"/>
      <c r="LK170" s="329"/>
      <c r="LL170" s="329"/>
      <c r="LM170" s="329"/>
      <c r="LN170" s="329"/>
      <c r="LO170" s="329"/>
      <c r="LP170" s="329"/>
      <c r="LQ170" s="329"/>
      <c r="LR170" s="329"/>
      <c r="LS170" s="329"/>
      <c r="LT170" s="329"/>
      <c r="LU170" s="329"/>
      <c r="LV170" s="329"/>
      <c r="LW170" s="329"/>
      <c r="LX170" s="329"/>
      <c r="LY170" s="329"/>
      <c r="LZ170" s="329"/>
      <c r="MA170" s="329"/>
      <c r="MB170" s="329"/>
      <c r="MC170" s="329"/>
      <c r="MD170" s="329"/>
      <c r="ME170" s="329"/>
      <c r="MF170" s="329"/>
      <c r="MG170" s="329"/>
      <c r="MH170" s="329"/>
      <c r="MI170" s="329"/>
      <c r="MJ170" s="329"/>
      <c r="MK170" s="329"/>
      <c r="ML170" s="329"/>
      <c r="MM170" s="329"/>
      <c r="MN170" s="329"/>
      <c r="MO170" s="329"/>
      <c r="MP170" s="329"/>
      <c r="MQ170" s="329"/>
      <c r="MR170" s="329"/>
      <c r="MS170" s="329"/>
      <c r="MT170" s="329"/>
      <c r="MU170" s="329"/>
      <c r="MV170" s="329"/>
      <c r="MW170" s="329"/>
      <c r="MX170" s="329"/>
      <c r="MY170" s="329"/>
      <c r="MZ170" s="329"/>
      <c r="NA170" s="329"/>
      <c r="NB170" s="329"/>
      <c r="NC170" s="329"/>
      <c r="ND170" s="329"/>
      <c r="NE170" s="329"/>
      <c r="NF170" s="329"/>
      <c r="NG170" s="329"/>
      <c r="NH170" s="329"/>
      <c r="NI170" s="329"/>
      <c r="NJ170" s="329"/>
      <c r="NK170" s="329"/>
      <c r="NL170" s="329"/>
      <c r="NM170" s="329"/>
      <c r="NN170" s="329"/>
      <c r="NO170" s="329"/>
      <c r="NP170" s="329"/>
      <c r="NQ170" s="329"/>
      <c r="NR170" s="329"/>
      <c r="NS170" s="329"/>
      <c r="NT170" s="329"/>
      <c r="NU170" s="329"/>
      <c r="NV170" s="329"/>
      <c r="NW170" s="329"/>
      <c r="NX170" s="329"/>
      <c r="NY170" s="329"/>
      <c r="NZ170" s="329"/>
      <c r="OA170" s="329"/>
      <c r="OB170" s="329"/>
      <c r="OC170" s="329"/>
      <c r="OD170" s="329"/>
      <c r="OE170" s="329"/>
      <c r="OF170" s="329"/>
      <c r="OG170" s="329"/>
      <c r="OH170" s="329"/>
      <c r="OI170" s="329"/>
      <c r="OJ170" s="329"/>
      <c r="OK170" s="329"/>
      <c r="OL170" s="329"/>
    </row>
    <row r="171" spans="1:402" s="328" customFormat="1" ht="17.25" customHeight="1">
      <c r="A171" s="322"/>
      <c r="B171" s="366" t="s">
        <v>79</v>
      </c>
      <c r="C171" s="506">
        <v>1796488.27</v>
      </c>
      <c r="D171" s="506">
        <v>343658.14</v>
      </c>
      <c r="E171" s="507" t="s">
        <v>213</v>
      </c>
      <c r="F171" s="506">
        <v>5064.8500000000004</v>
      </c>
      <c r="G171" s="506">
        <v>51.47</v>
      </c>
      <c r="H171" s="507" t="s">
        <v>213</v>
      </c>
      <c r="I171" s="508">
        <v>2145262.7599999998</v>
      </c>
      <c r="L171" s="944"/>
      <c r="M171" s="946"/>
      <c r="N171" s="946"/>
      <c r="O171" s="947"/>
      <c r="P171" s="948"/>
      <c r="BQ171" s="329"/>
      <c r="BR171" s="329"/>
      <c r="BS171" s="329"/>
      <c r="BT171" s="329"/>
      <c r="BU171" s="329"/>
      <c r="BV171" s="329"/>
      <c r="BW171" s="329"/>
      <c r="BX171" s="329"/>
      <c r="BY171" s="329"/>
      <c r="BZ171" s="329"/>
      <c r="CA171" s="329"/>
      <c r="CB171" s="329"/>
      <c r="CC171" s="329"/>
      <c r="CD171" s="329"/>
      <c r="CE171" s="329"/>
      <c r="CF171" s="329"/>
      <c r="CG171" s="329"/>
      <c r="CH171" s="329"/>
      <c r="CI171" s="329"/>
      <c r="CJ171" s="329"/>
      <c r="CK171" s="329"/>
      <c r="CL171" s="329"/>
      <c r="CM171" s="329"/>
      <c r="CN171" s="329"/>
      <c r="CO171" s="329"/>
      <c r="CP171" s="329"/>
      <c r="CQ171" s="329"/>
      <c r="CR171" s="329"/>
      <c r="CS171" s="329"/>
      <c r="CT171" s="329"/>
      <c r="CU171" s="329"/>
      <c r="CV171" s="329"/>
      <c r="CW171" s="329"/>
      <c r="CX171" s="329"/>
      <c r="CY171" s="329"/>
      <c r="CZ171" s="329"/>
      <c r="DA171" s="329"/>
      <c r="DB171" s="329"/>
      <c r="DC171" s="329"/>
      <c r="DD171" s="329"/>
      <c r="DE171" s="329"/>
      <c r="DF171" s="329"/>
      <c r="DG171" s="329"/>
      <c r="DH171" s="329"/>
      <c r="DI171" s="329"/>
      <c r="DJ171" s="329"/>
      <c r="DK171" s="329"/>
      <c r="DL171" s="329"/>
      <c r="DM171" s="329"/>
      <c r="DN171" s="329"/>
      <c r="DO171" s="329"/>
      <c r="DP171" s="329"/>
      <c r="DQ171" s="329"/>
      <c r="DR171" s="329"/>
      <c r="DS171" s="329"/>
      <c r="DT171" s="329"/>
      <c r="DU171" s="329"/>
      <c r="DV171" s="329"/>
      <c r="DW171" s="329"/>
      <c r="DX171" s="329"/>
      <c r="DY171" s="329"/>
      <c r="DZ171" s="329"/>
      <c r="EA171" s="329"/>
      <c r="EB171" s="329"/>
      <c r="EC171" s="329"/>
      <c r="ED171" s="329"/>
      <c r="EE171" s="329"/>
      <c r="EF171" s="329"/>
      <c r="EG171" s="329"/>
      <c r="EH171" s="329"/>
      <c r="EI171" s="329"/>
      <c r="EJ171" s="329"/>
      <c r="EK171" s="329"/>
      <c r="EL171" s="329"/>
      <c r="EM171" s="329"/>
      <c r="EN171" s="329"/>
      <c r="EO171" s="329"/>
      <c r="EP171" s="329"/>
      <c r="EQ171" s="329"/>
      <c r="ER171" s="329"/>
      <c r="ES171" s="329"/>
      <c r="ET171" s="329"/>
      <c r="EU171" s="329"/>
      <c r="EV171" s="329"/>
      <c r="EW171" s="329"/>
      <c r="EX171" s="329"/>
      <c r="EY171" s="329"/>
      <c r="EZ171" s="329"/>
      <c r="FA171" s="329"/>
      <c r="FB171" s="329"/>
      <c r="FC171" s="329"/>
      <c r="FD171" s="329"/>
      <c r="FE171" s="329"/>
      <c r="FF171" s="329"/>
      <c r="FG171" s="329"/>
      <c r="FH171" s="329"/>
      <c r="FI171" s="329"/>
      <c r="FJ171" s="329"/>
      <c r="FK171" s="329"/>
      <c r="FL171" s="329"/>
      <c r="FM171" s="329"/>
      <c r="FN171" s="329"/>
      <c r="FO171" s="329"/>
      <c r="FP171" s="329"/>
      <c r="FQ171" s="329"/>
      <c r="FR171" s="329"/>
      <c r="FS171" s="329"/>
      <c r="FT171" s="329"/>
      <c r="FU171" s="329"/>
      <c r="FV171" s="329"/>
      <c r="FW171" s="329"/>
      <c r="FX171" s="329"/>
      <c r="FY171" s="329"/>
      <c r="FZ171" s="329"/>
      <c r="GA171" s="329"/>
      <c r="GB171" s="329"/>
      <c r="GC171" s="329"/>
      <c r="GD171" s="329"/>
      <c r="GE171" s="329"/>
      <c r="GF171" s="329"/>
      <c r="GG171" s="329"/>
      <c r="GH171" s="329"/>
      <c r="GI171" s="329"/>
      <c r="GJ171" s="329"/>
      <c r="GK171" s="329"/>
      <c r="GL171" s="329"/>
      <c r="GM171" s="329"/>
      <c r="GN171" s="329"/>
      <c r="GO171" s="329"/>
      <c r="GP171" s="329"/>
      <c r="GQ171" s="329"/>
      <c r="GR171" s="329"/>
      <c r="GS171" s="329"/>
      <c r="GT171" s="329"/>
      <c r="GU171" s="329"/>
      <c r="GV171" s="329"/>
      <c r="GW171" s="329"/>
      <c r="GX171" s="329"/>
      <c r="GY171" s="329"/>
      <c r="GZ171" s="329"/>
      <c r="HA171" s="329"/>
      <c r="HB171" s="329"/>
      <c r="HC171" s="329"/>
      <c r="HD171" s="329"/>
      <c r="HE171" s="329"/>
      <c r="HF171" s="329"/>
      <c r="HG171" s="329"/>
      <c r="HH171" s="329"/>
      <c r="HI171" s="329"/>
      <c r="HJ171" s="329"/>
      <c r="HK171" s="329"/>
      <c r="HL171" s="329"/>
      <c r="HM171" s="329"/>
      <c r="HN171" s="329"/>
      <c r="HO171" s="329"/>
      <c r="HP171" s="329"/>
      <c r="HQ171" s="329"/>
      <c r="HR171" s="329"/>
      <c r="HS171" s="329"/>
      <c r="HT171" s="329"/>
      <c r="HU171" s="329"/>
      <c r="HV171" s="329"/>
      <c r="HW171" s="329"/>
      <c r="HX171" s="329"/>
      <c r="HY171" s="329"/>
      <c r="HZ171" s="329"/>
      <c r="IA171" s="329"/>
      <c r="IB171" s="329"/>
      <c r="IC171" s="329"/>
      <c r="ID171" s="329"/>
      <c r="IE171" s="329"/>
      <c r="IF171" s="329"/>
      <c r="IG171" s="329"/>
      <c r="IH171" s="329"/>
      <c r="II171" s="329"/>
      <c r="IJ171" s="329"/>
      <c r="IK171" s="329"/>
      <c r="IL171" s="329"/>
      <c r="IM171" s="329"/>
      <c r="IN171" s="329"/>
      <c r="IO171" s="329"/>
      <c r="IP171" s="329"/>
      <c r="IQ171" s="329"/>
      <c r="IR171" s="329"/>
      <c r="IS171" s="329"/>
      <c r="IT171" s="329"/>
      <c r="IU171" s="329"/>
      <c r="IV171" s="329"/>
      <c r="IW171" s="329"/>
      <c r="IX171" s="329"/>
      <c r="IY171" s="329"/>
      <c r="IZ171" s="329"/>
      <c r="JA171" s="329"/>
      <c r="JB171" s="329"/>
      <c r="JC171" s="329"/>
      <c r="JD171" s="329"/>
      <c r="JE171" s="329"/>
      <c r="JF171" s="329"/>
      <c r="JG171" s="329"/>
      <c r="JH171" s="329"/>
      <c r="JI171" s="329"/>
      <c r="JJ171" s="329"/>
      <c r="JK171" s="329"/>
      <c r="JL171" s="329"/>
      <c r="JM171" s="329"/>
      <c r="JN171" s="329"/>
      <c r="JO171" s="329"/>
      <c r="JP171" s="329"/>
      <c r="JQ171" s="329"/>
      <c r="JR171" s="329"/>
      <c r="JS171" s="329"/>
      <c r="JT171" s="329"/>
      <c r="JU171" s="329"/>
      <c r="JV171" s="329"/>
      <c r="JW171" s="329"/>
      <c r="JX171" s="329"/>
      <c r="JY171" s="329"/>
      <c r="JZ171" s="329"/>
      <c r="KA171" s="329"/>
      <c r="KB171" s="329"/>
      <c r="KC171" s="329"/>
      <c r="KD171" s="329"/>
      <c r="KE171" s="329"/>
      <c r="KF171" s="329"/>
      <c r="KG171" s="329"/>
      <c r="KH171" s="329"/>
      <c r="KI171" s="329"/>
      <c r="KJ171" s="329"/>
      <c r="KK171" s="329"/>
      <c r="KL171" s="329"/>
      <c r="KM171" s="329"/>
      <c r="KN171" s="329"/>
      <c r="KO171" s="329"/>
      <c r="KP171" s="329"/>
      <c r="KQ171" s="329"/>
      <c r="KR171" s="329"/>
      <c r="KS171" s="329"/>
      <c r="KT171" s="329"/>
      <c r="KU171" s="329"/>
      <c r="KV171" s="329"/>
      <c r="KW171" s="329"/>
      <c r="KX171" s="329"/>
      <c r="KY171" s="329"/>
      <c r="KZ171" s="329"/>
      <c r="LA171" s="329"/>
      <c r="LB171" s="329"/>
      <c r="LC171" s="329"/>
      <c r="LD171" s="329"/>
      <c r="LE171" s="329"/>
      <c r="LF171" s="329"/>
      <c r="LG171" s="329"/>
      <c r="LH171" s="329"/>
      <c r="LI171" s="329"/>
      <c r="LJ171" s="329"/>
      <c r="LK171" s="329"/>
      <c r="LL171" s="329"/>
      <c r="LM171" s="329"/>
      <c r="LN171" s="329"/>
      <c r="LO171" s="329"/>
      <c r="LP171" s="329"/>
      <c r="LQ171" s="329"/>
      <c r="LR171" s="329"/>
      <c r="LS171" s="329"/>
      <c r="LT171" s="329"/>
      <c r="LU171" s="329"/>
      <c r="LV171" s="329"/>
      <c r="LW171" s="329"/>
      <c r="LX171" s="329"/>
      <c r="LY171" s="329"/>
      <c r="LZ171" s="329"/>
      <c r="MA171" s="329"/>
      <c r="MB171" s="329"/>
      <c r="MC171" s="329"/>
      <c r="MD171" s="329"/>
      <c r="ME171" s="329"/>
      <c r="MF171" s="329"/>
      <c r="MG171" s="329"/>
      <c r="MH171" s="329"/>
      <c r="MI171" s="329"/>
      <c r="MJ171" s="329"/>
      <c r="MK171" s="329"/>
      <c r="ML171" s="329"/>
      <c r="MM171" s="329"/>
      <c r="MN171" s="329"/>
      <c r="MO171" s="329"/>
      <c r="MP171" s="329"/>
      <c r="MQ171" s="329"/>
      <c r="MR171" s="329"/>
      <c r="MS171" s="329"/>
      <c r="MT171" s="329"/>
      <c r="MU171" s="329"/>
      <c r="MV171" s="329"/>
      <c r="MW171" s="329"/>
      <c r="MX171" s="329"/>
      <c r="MY171" s="329"/>
      <c r="MZ171" s="329"/>
      <c r="NA171" s="329"/>
      <c r="NB171" s="329"/>
      <c r="NC171" s="329"/>
      <c r="ND171" s="329"/>
      <c r="NE171" s="329"/>
      <c r="NF171" s="329"/>
      <c r="NG171" s="329"/>
      <c r="NH171" s="329"/>
      <c r="NI171" s="329"/>
      <c r="NJ171" s="329"/>
      <c r="NK171" s="329"/>
      <c r="NL171" s="329"/>
      <c r="NM171" s="329"/>
      <c r="NN171" s="329"/>
      <c r="NO171" s="329"/>
      <c r="NP171" s="329"/>
      <c r="NQ171" s="329"/>
      <c r="NR171" s="329"/>
      <c r="NS171" s="329"/>
      <c r="NT171" s="329"/>
      <c r="NU171" s="329"/>
      <c r="NV171" s="329"/>
      <c r="NW171" s="329"/>
      <c r="NX171" s="329"/>
      <c r="NY171" s="329"/>
      <c r="NZ171" s="329"/>
      <c r="OA171" s="329"/>
      <c r="OB171" s="329"/>
      <c r="OC171" s="329"/>
      <c r="OD171" s="329"/>
      <c r="OE171" s="329"/>
      <c r="OF171" s="329"/>
      <c r="OG171" s="329"/>
      <c r="OH171" s="329"/>
      <c r="OI171" s="329"/>
      <c r="OJ171" s="329"/>
      <c r="OK171" s="329"/>
      <c r="OL171" s="329"/>
    </row>
    <row r="172" spans="1:402" s="328" customFormat="1" ht="17.25" customHeight="1">
      <c r="A172" s="322"/>
      <c r="B172" s="366" t="s">
        <v>80</v>
      </c>
      <c r="C172" s="506">
        <v>1798918.42</v>
      </c>
      <c r="D172" s="506">
        <v>345943.69</v>
      </c>
      <c r="E172" s="507" t="s">
        <v>213</v>
      </c>
      <c r="F172" s="506">
        <v>4858.82</v>
      </c>
      <c r="G172" s="506">
        <v>50.39</v>
      </c>
      <c r="H172" s="507" t="s">
        <v>213</v>
      </c>
      <c r="I172" s="508">
        <v>2149771.34</v>
      </c>
      <c r="L172" s="944"/>
      <c r="M172" s="946"/>
      <c r="N172" s="946"/>
      <c r="O172" s="947"/>
      <c r="P172" s="948"/>
      <c r="BQ172" s="329"/>
      <c r="BR172" s="329"/>
      <c r="BS172" s="329"/>
      <c r="BT172" s="329"/>
      <c r="BU172" s="329"/>
      <c r="BV172" s="329"/>
      <c r="BW172" s="329"/>
      <c r="BX172" s="329"/>
      <c r="BY172" s="329"/>
      <c r="BZ172" s="329"/>
      <c r="CA172" s="329"/>
      <c r="CB172" s="329"/>
      <c r="CC172" s="329"/>
      <c r="CD172" s="329"/>
      <c r="CE172" s="329"/>
      <c r="CF172" s="329"/>
      <c r="CG172" s="329"/>
      <c r="CH172" s="329"/>
      <c r="CI172" s="329"/>
      <c r="CJ172" s="329"/>
      <c r="CK172" s="329"/>
      <c r="CL172" s="329"/>
      <c r="CM172" s="329"/>
      <c r="CN172" s="329"/>
      <c r="CO172" s="329"/>
      <c r="CP172" s="329"/>
      <c r="CQ172" s="329"/>
      <c r="CR172" s="329"/>
      <c r="CS172" s="329"/>
      <c r="CT172" s="329"/>
      <c r="CU172" s="329"/>
      <c r="CV172" s="329"/>
      <c r="CW172" s="329"/>
      <c r="CX172" s="329"/>
      <c r="CY172" s="329"/>
      <c r="CZ172" s="329"/>
      <c r="DA172" s="329"/>
      <c r="DB172" s="329"/>
      <c r="DC172" s="329"/>
      <c r="DD172" s="329"/>
      <c r="DE172" s="329"/>
      <c r="DF172" s="329"/>
      <c r="DG172" s="329"/>
      <c r="DH172" s="329"/>
      <c r="DI172" s="329"/>
      <c r="DJ172" s="329"/>
      <c r="DK172" s="329"/>
      <c r="DL172" s="329"/>
      <c r="DM172" s="329"/>
      <c r="DN172" s="329"/>
      <c r="DO172" s="329"/>
      <c r="DP172" s="329"/>
      <c r="DQ172" s="329"/>
      <c r="DR172" s="329"/>
      <c r="DS172" s="329"/>
      <c r="DT172" s="329"/>
      <c r="DU172" s="329"/>
      <c r="DV172" s="329"/>
      <c r="DW172" s="329"/>
      <c r="DX172" s="329"/>
      <c r="DY172" s="329"/>
      <c r="DZ172" s="329"/>
      <c r="EA172" s="329"/>
      <c r="EB172" s="329"/>
      <c r="EC172" s="329"/>
      <c r="ED172" s="329"/>
      <c r="EE172" s="329"/>
      <c r="EF172" s="329"/>
      <c r="EG172" s="329"/>
      <c r="EH172" s="329"/>
      <c r="EI172" s="329"/>
      <c r="EJ172" s="329"/>
      <c r="EK172" s="329"/>
      <c r="EL172" s="329"/>
      <c r="EM172" s="329"/>
      <c r="EN172" s="329"/>
      <c r="EO172" s="329"/>
      <c r="EP172" s="329"/>
      <c r="EQ172" s="329"/>
      <c r="ER172" s="329"/>
      <c r="ES172" s="329"/>
      <c r="ET172" s="329"/>
      <c r="EU172" s="329"/>
      <c r="EV172" s="329"/>
      <c r="EW172" s="329"/>
      <c r="EX172" s="329"/>
      <c r="EY172" s="329"/>
      <c r="EZ172" s="329"/>
      <c r="FA172" s="329"/>
      <c r="FB172" s="329"/>
      <c r="FC172" s="329"/>
      <c r="FD172" s="329"/>
      <c r="FE172" s="329"/>
      <c r="FF172" s="329"/>
      <c r="FG172" s="329"/>
      <c r="FH172" s="329"/>
      <c r="FI172" s="329"/>
      <c r="FJ172" s="329"/>
      <c r="FK172" s="329"/>
      <c r="FL172" s="329"/>
      <c r="FM172" s="329"/>
      <c r="FN172" s="329"/>
      <c r="FO172" s="329"/>
      <c r="FP172" s="329"/>
      <c r="FQ172" s="329"/>
      <c r="FR172" s="329"/>
      <c r="FS172" s="329"/>
      <c r="FT172" s="329"/>
      <c r="FU172" s="329"/>
      <c r="FV172" s="329"/>
      <c r="FW172" s="329"/>
      <c r="FX172" s="329"/>
      <c r="FY172" s="329"/>
      <c r="FZ172" s="329"/>
      <c r="GA172" s="329"/>
      <c r="GB172" s="329"/>
      <c r="GC172" s="329"/>
      <c r="GD172" s="329"/>
      <c r="GE172" s="329"/>
      <c r="GF172" s="329"/>
      <c r="GG172" s="329"/>
      <c r="GH172" s="329"/>
      <c r="GI172" s="329"/>
      <c r="GJ172" s="329"/>
      <c r="GK172" s="329"/>
      <c r="GL172" s="329"/>
      <c r="GM172" s="329"/>
      <c r="GN172" s="329"/>
      <c r="GO172" s="329"/>
      <c r="GP172" s="329"/>
      <c r="GQ172" s="329"/>
      <c r="GR172" s="329"/>
      <c r="GS172" s="329"/>
      <c r="GT172" s="329"/>
      <c r="GU172" s="329"/>
      <c r="GV172" s="329"/>
      <c r="GW172" s="329"/>
      <c r="GX172" s="329"/>
      <c r="GY172" s="329"/>
      <c r="GZ172" s="329"/>
      <c r="HA172" s="329"/>
      <c r="HB172" s="329"/>
      <c r="HC172" s="329"/>
      <c r="HD172" s="329"/>
      <c r="HE172" s="329"/>
      <c r="HF172" s="329"/>
      <c r="HG172" s="329"/>
      <c r="HH172" s="329"/>
      <c r="HI172" s="329"/>
      <c r="HJ172" s="329"/>
      <c r="HK172" s="329"/>
      <c r="HL172" s="329"/>
      <c r="HM172" s="329"/>
      <c r="HN172" s="329"/>
      <c r="HO172" s="329"/>
      <c r="HP172" s="329"/>
      <c r="HQ172" s="329"/>
      <c r="HR172" s="329"/>
      <c r="HS172" s="329"/>
      <c r="HT172" s="329"/>
      <c r="HU172" s="329"/>
      <c r="HV172" s="329"/>
      <c r="HW172" s="329"/>
      <c r="HX172" s="329"/>
      <c r="HY172" s="329"/>
      <c r="HZ172" s="329"/>
      <c r="IA172" s="329"/>
      <c r="IB172" s="329"/>
      <c r="IC172" s="329"/>
      <c r="ID172" s="329"/>
      <c r="IE172" s="329"/>
      <c r="IF172" s="329"/>
      <c r="IG172" s="329"/>
      <c r="IH172" s="329"/>
      <c r="II172" s="329"/>
      <c r="IJ172" s="329"/>
      <c r="IK172" s="329"/>
      <c r="IL172" s="329"/>
      <c r="IM172" s="329"/>
      <c r="IN172" s="329"/>
      <c r="IO172" s="329"/>
      <c r="IP172" s="329"/>
      <c r="IQ172" s="329"/>
      <c r="IR172" s="329"/>
      <c r="IS172" s="329"/>
      <c r="IT172" s="329"/>
      <c r="IU172" s="329"/>
      <c r="IV172" s="329"/>
      <c r="IW172" s="329"/>
      <c r="IX172" s="329"/>
      <c r="IY172" s="329"/>
      <c r="IZ172" s="329"/>
      <c r="JA172" s="329"/>
      <c r="JB172" s="329"/>
      <c r="JC172" s="329"/>
      <c r="JD172" s="329"/>
      <c r="JE172" s="329"/>
      <c r="JF172" s="329"/>
      <c r="JG172" s="329"/>
      <c r="JH172" s="329"/>
      <c r="JI172" s="329"/>
      <c r="JJ172" s="329"/>
      <c r="JK172" s="329"/>
      <c r="JL172" s="329"/>
      <c r="JM172" s="329"/>
      <c r="JN172" s="329"/>
      <c r="JO172" s="329"/>
      <c r="JP172" s="329"/>
      <c r="JQ172" s="329"/>
      <c r="JR172" s="329"/>
      <c r="JS172" s="329"/>
      <c r="JT172" s="329"/>
      <c r="JU172" s="329"/>
      <c r="JV172" s="329"/>
      <c r="JW172" s="329"/>
      <c r="JX172" s="329"/>
      <c r="JY172" s="329"/>
      <c r="JZ172" s="329"/>
      <c r="KA172" s="329"/>
      <c r="KB172" s="329"/>
      <c r="KC172" s="329"/>
      <c r="KD172" s="329"/>
      <c r="KE172" s="329"/>
      <c r="KF172" s="329"/>
      <c r="KG172" s="329"/>
      <c r="KH172" s="329"/>
      <c r="KI172" s="329"/>
      <c r="KJ172" s="329"/>
      <c r="KK172" s="329"/>
      <c r="KL172" s="329"/>
      <c r="KM172" s="329"/>
      <c r="KN172" s="329"/>
      <c r="KO172" s="329"/>
      <c r="KP172" s="329"/>
      <c r="KQ172" s="329"/>
      <c r="KR172" s="329"/>
      <c r="KS172" s="329"/>
      <c r="KT172" s="329"/>
      <c r="KU172" s="329"/>
      <c r="KV172" s="329"/>
      <c r="KW172" s="329"/>
      <c r="KX172" s="329"/>
      <c r="KY172" s="329"/>
      <c r="KZ172" s="329"/>
      <c r="LA172" s="329"/>
      <c r="LB172" s="329"/>
      <c r="LC172" s="329"/>
      <c r="LD172" s="329"/>
      <c r="LE172" s="329"/>
      <c r="LF172" s="329"/>
      <c r="LG172" s="329"/>
      <c r="LH172" s="329"/>
      <c r="LI172" s="329"/>
      <c r="LJ172" s="329"/>
      <c r="LK172" s="329"/>
      <c r="LL172" s="329"/>
      <c r="LM172" s="329"/>
      <c r="LN172" s="329"/>
      <c r="LO172" s="329"/>
      <c r="LP172" s="329"/>
      <c r="LQ172" s="329"/>
      <c r="LR172" s="329"/>
      <c r="LS172" s="329"/>
      <c r="LT172" s="329"/>
      <c r="LU172" s="329"/>
      <c r="LV172" s="329"/>
      <c r="LW172" s="329"/>
      <c r="LX172" s="329"/>
      <c r="LY172" s="329"/>
      <c r="LZ172" s="329"/>
      <c r="MA172" s="329"/>
      <c r="MB172" s="329"/>
      <c r="MC172" s="329"/>
      <c r="MD172" s="329"/>
      <c r="ME172" s="329"/>
      <c r="MF172" s="329"/>
      <c r="MG172" s="329"/>
      <c r="MH172" s="329"/>
      <c r="MI172" s="329"/>
      <c r="MJ172" s="329"/>
      <c r="MK172" s="329"/>
      <c r="ML172" s="329"/>
      <c r="MM172" s="329"/>
      <c r="MN172" s="329"/>
      <c r="MO172" s="329"/>
      <c r="MP172" s="329"/>
      <c r="MQ172" s="329"/>
      <c r="MR172" s="329"/>
      <c r="MS172" s="329"/>
      <c r="MT172" s="329"/>
      <c r="MU172" s="329"/>
      <c r="MV172" s="329"/>
      <c r="MW172" s="329"/>
      <c r="MX172" s="329"/>
      <c r="MY172" s="329"/>
      <c r="MZ172" s="329"/>
      <c r="NA172" s="329"/>
      <c r="NB172" s="329"/>
      <c r="NC172" s="329"/>
      <c r="ND172" s="329"/>
      <c r="NE172" s="329"/>
      <c r="NF172" s="329"/>
      <c r="NG172" s="329"/>
      <c r="NH172" s="329"/>
      <c r="NI172" s="329"/>
      <c r="NJ172" s="329"/>
      <c r="NK172" s="329"/>
      <c r="NL172" s="329"/>
      <c r="NM172" s="329"/>
      <c r="NN172" s="329"/>
      <c r="NO172" s="329"/>
      <c r="NP172" s="329"/>
      <c r="NQ172" s="329"/>
      <c r="NR172" s="329"/>
      <c r="NS172" s="329"/>
      <c r="NT172" s="329"/>
      <c r="NU172" s="329"/>
      <c r="NV172" s="329"/>
      <c r="NW172" s="329"/>
      <c r="NX172" s="329"/>
      <c r="NY172" s="329"/>
      <c r="NZ172" s="329"/>
      <c r="OA172" s="329"/>
      <c r="OB172" s="329"/>
      <c r="OC172" s="329"/>
      <c r="OD172" s="329"/>
      <c r="OE172" s="329"/>
      <c r="OF172" s="329"/>
      <c r="OG172" s="329"/>
      <c r="OH172" s="329"/>
      <c r="OI172" s="329"/>
      <c r="OJ172" s="329"/>
      <c r="OK172" s="329"/>
      <c r="OL172" s="329"/>
    </row>
    <row r="173" spans="1:402" s="328" customFormat="1" ht="17.25" customHeight="1">
      <c r="A173" s="322"/>
      <c r="B173" s="366" t="s">
        <v>81</v>
      </c>
      <c r="C173" s="506">
        <v>1773130.2</v>
      </c>
      <c r="D173" s="506">
        <v>345791.95</v>
      </c>
      <c r="E173" s="507" t="s">
        <v>213</v>
      </c>
      <c r="F173" s="506">
        <v>4490.8</v>
      </c>
      <c r="G173" s="506">
        <v>41.25</v>
      </c>
      <c r="H173" s="507" t="s">
        <v>213</v>
      </c>
      <c r="I173" s="508">
        <v>2123454.2000000002</v>
      </c>
      <c r="L173" s="944"/>
      <c r="M173" s="946"/>
      <c r="N173" s="946"/>
      <c r="O173" s="947"/>
      <c r="P173" s="948"/>
      <c r="BQ173" s="329"/>
      <c r="BR173" s="329"/>
      <c r="BS173" s="329"/>
      <c r="BT173" s="329"/>
      <c r="BU173" s="329"/>
      <c r="BV173" s="329"/>
      <c r="BW173" s="329"/>
      <c r="BX173" s="329"/>
      <c r="BY173" s="329"/>
      <c r="BZ173" s="329"/>
      <c r="CA173" s="329"/>
      <c r="CB173" s="329"/>
      <c r="CC173" s="329"/>
      <c r="CD173" s="329"/>
      <c r="CE173" s="329"/>
      <c r="CF173" s="329"/>
      <c r="CG173" s="329"/>
      <c r="CH173" s="329"/>
      <c r="CI173" s="329"/>
      <c r="CJ173" s="329"/>
      <c r="CK173" s="329"/>
      <c r="CL173" s="329"/>
      <c r="CM173" s="329"/>
      <c r="CN173" s="329"/>
      <c r="CO173" s="329"/>
      <c r="CP173" s="329"/>
      <c r="CQ173" s="329"/>
      <c r="CR173" s="329"/>
      <c r="CS173" s="329"/>
      <c r="CT173" s="329"/>
      <c r="CU173" s="329"/>
      <c r="CV173" s="329"/>
      <c r="CW173" s="329"/>
      <c r="CX173" s="329"/>
      <c r="CY173" s="329"/>
      <c r="CZ173" s="329"/>
      <c r="DA173" s="329"/>
      <c r="DB173" s="329"/>
      <c r="DC173" s="329"/>
      <c r="DD173" s="329"/>
      <c r="DE173" s="329"/>
      <c r="DF173" s="329"/>
      <c r="DG173" s="329"/>
      <c r="DH173" s="329"/>
      <c r="DI173" s="329"/>
      <c r="DJ173" s="329"/>
      <c r="DK173" s="329"/>
      <c r="DL173" s="329"/>
      <c r="DM173" s="329"/>
      <c r="DN173" s="329"/>
      <c r="DO173" s="329"/>
      <c r="DP173" s="329"/>
      <c r="DQ173" s="329"/>
      <c r="DR173" s="329"/>
      <c r="DS173" s="329"/>
      <c r="DT173" s="329"/>
      <c r="DU173" s="329"/>
      <c r="DV173" s="329"/>
      <c r="DW173" s="329"/>
      <c r="DX173" s="329"/>
      <c r="DY173" s="329"/>
      <c r="DZ173" s="329"/>
      <c r="EA173" s="329"/>
      <c r="EB173" s="329"/>
      <c r="EC173" s="329"/>
      <c r="ED173" s="329"/>
      <c r="EE173" s="329"/>
      <c r="EF173" s="329"/>
      <c r="EG173" s="329"/>
      <c r="EH173" s="329"/>
      <c r="EI173" s="329"/>
      <c r="EJ173" s="329"/>
      <c r="EK173" s="329"/>
      <c r="EL173" s="329"/>
      <c r="EM173" s="329"/>
      <c r="EN173" s="329"/>
      <c r="EO173" s="329"/>
      <c r="EP173" s="329"/>
      <c r="EQ173" s="329"/>
      <c r="ER173" s="329"/>
      <c r="ES173" s="329"/>
      <c r="ET173" s="329"/>
      <c r="EU173" s="329"/>
      <c r="EV173" s="329"/>
      <c r="EW173" s="329"/>
      <c r="EX173" s="329"/>
      <c r="EY173" s="329"/>
      <c r="EZ173" s="329"/>
      <c r="FA173" s="329"/>
      <c r="FB173" s="329"/>
      <c r="FC173" s="329"/>
      <c r="FD173" s="329"/>
      <c r="FE173" s="329"/>
      <c r="FF173" s="329"/>
      <c r="FG173" s="329"/>
      <c r="FH173" s="329"/>
      <c r="FI173" s="329"/>
      <c r="FJ173" s="329"/>
      <c r="FK173" s="329"/>
      <c r="FL173" s="329"/>
      <c r="FM173" s="329"/>
      <c r="FN173" s="329"/>
      <c r="FO173" s="329"/>
      <c r="FP173" s="329"/>
      <c r="FQ173" s="329"/>
      <c r="FR173" s="329"/>
      <c r="FS173" s="329"/>
      <c r="FT173" s="329"/>
      <c r="FU173" s="329"/>
      <c r="FV173" s="329"/>
      <c r="FW173" s="329"/>
      <c r="FX173" s="329"/>
      <c r="FY173" s="329"/>
      <c r="FZ173" s="329"/>
      <c r="GA173" s="329"/>
      <c r="GB173" s="329"/>
      <c r="GC173" s="329"/>
      <c r="GD173" s="329"/>
      <c r="GE173" s="329"/>
      <c r="GF173" s="329"/>
      <c r="GG173" s="329"/>
      <c r="GH173" s="329"/>
      <c r="GI173" s="329"/>
      <c r="GJ173" s="329"/>
      <c r="GK173" s="329"/>
      <c r="GL173" s="329"/>
      <c r="GM173" s="329"/>
      <c r="GN173" s="329"/>
      <c r="GO173" s="329"/>
      <c r="GP173" s="329"/>
      <c r="GQ173" s="329"/>
      <c r="GR173" s="329"/>
      <c r="GS173" s="329"/>
      <c r="GT173" s="329"/>
      <c r="GU173" s="329"/>
      <c r="GV173" s="329"/>
      <c r="GW173" s="329"/>
      <c r="GX173" s="329"/>
      <c r="GY173" s="329"/>
      <c r="GZ173" s="329"/>
      <c r="HA173" s="329"/>
      <c r="HB173" s="329"/>
      <c r="HC173" s="329"/>
      <c r="HD173" s="329"/>
      <c r="HE173" s="329"/>
      <c r="HF173" s="329"/>
      <c r="HG173" s="329"/>
      <c r="HH173" s="329"/>
      <c r="HI173" s="329"/>
      <c r="HJ173" s="329"/>
      <c r="HK173" s="329"/>
      <c r="HL173" s="329"/>
      <c r="HM173" s="329"/>
      <c r="HN173" s="329"/>
      <c r="HO173" s="329"/>
      <c r="HP173" s="329"/>
      <c r="HQ173" s="329"/>
      <c r="HR173" s="329"/>
      <c r="HS173" s="329"/>
      <c r="HT173" s="329"/>
      <c r="HU173" s="329"/>
      <c r="HV173" s="329"/>
      <c r="HW173" s="329"/>
      <c r="HX173" s="329"/>
      <c r="HY173" s="329"/>
      <c r="HZ173" s="329"/>
      <c r="IA173" s="329"/>
      <c r="IB173" s="329"/>
      <c r="IC173" s="329"/>
      <c r="ID173" s="329"/>
      <c r="IE173" s="329"/>
      <c r="IF173" s="329"/>
      <c r="IG173" s="329"/>
      <c r="IH173" s="329"/>
      <c r="II173" s="329"/>
      <c r="IJ173" s="329"/>
      <c r="IK173" s="329"/>
      <c r="IL173" s="329"/>
      <c r="IM173" s="329"/>
      <c r="IN173" s="329"/>
      <c r="IO173" s="329"/>
      <c r="IP173" s="329"/>
      <c r="IQ173" s="329"/>
      <c r="IR173" s="329"/>
      <c r="IS173" s="329"/>
      <c r="IT173" s="329"/>
      <c r="IU173" s="329"/>
      <c r="IV173" s="329"/>
      <c r="IW173" s="329"/>
      <c r="IX173" s="329"/>
      <c r="IY173" s="329"/>
      <c r="IZ173" s="329"/>
      <c r="JA173" s="329"/>
      <c r="JB173" s="329"/>
      <c r="JC173" s="329"/>
      <c r="JD173" s="329"/>
      <c r="JE173" s="329"/>
      <c r="JF173" s="329"/>
      <c r="JG173" s="329"/>
      <c r="JH173" s="329"/>
      <c r="JI173" s="329"/>
      <c r="JJ173" s="329"/>
      <c r="JK173" s="329"/>
      <c r="JL173" s="329"/>
      <c r="JM173" s="329"/>
      <c r="JN173" s="329"/>
      <c r="JO173" s="329"/>
      <c r="JP173" s="329"/>
      <c r="JQ173" s="329"/>
      <c r="JR173" s="329"/>
      <c r="JS173" s="329"/>
      <c r="JT173" s="329"/>
      <c r="JU173" s="329"/>
      <c r="JV173" s="329"/>
      <c r="JW173" s="329"/>
      <c r="JX173" s="329"/>
      <c r="JY173" s="329"/>
      <c r="JZ173" s="329"/>
      <c r="KA173" s="329"/>
      <c r="KB173" s="329"/>
      <c r="KC173" s="329"/>
      <c r="KD173" s="329"/>
      <c r="KE173" s="329"/>
      <c r="KF173" s="329"/>
      <c r="KG173" s="329"/>
      <c r="KH173" s="329"/>
      <c r="KI173" s="329"/>
      <c r="KJ173" s="329"/>
      <c r="KK173" s="329"/>
      <c r="KL173" s="329"/>
      <c r="KM173" s="329"/>
      <c r="KN173" s="329"/>
      <c r="KO173" s="329"/>
      <c r="KP173" s="329"/>
      <c r="KQ173" s="329"/>
      <c r="KR173" s="329"/>
      <c r="KS173" s="329"/>
      <c r="KT173" s="329"/>
      <c r="KU173" s="329"/>
      <c r="KV173" s="329"/>
      <c r="KW173" s="329"/>
      <c r="KX173" s="329"/>
      <c r="KY173" s="329"/>
      <c r="KZ173" s="329"/>
      <c r="LA173" s="329"/>
      <c r="LB173" s="329"/>
      <c r="LC173" s="329"/>
      <c r="LD173" s="329"/>
      <c r="LE173" s="329"/>
      <c r="LF173" s="329"/>
      <c r="LG173" s="329"/>
      <c r="LH173" s="329"/>
      <c r="LI173" s="329"/>
      <c r="LJ173" s="329"/>
      <c r="LK173" s="329"/>
      <c r="LL173" s="329"/>
      <c r="LM173" s="329"/>
      <c r="LN173" s="329"/>
      <c r="LO173" s="329"/>
      <c r="LP173" s="329"/>
      <c r="LQ173" s="329"/>
      <c r="LR173" s="329"/>
      <c r="LS173" s="329"/>
      <c r="LT173" s="329"/>
      <c r="LU173" s="329"/>
      <c r="LV173" s="329"/>
      <c r="LW173" s="329"/>
      <c r="LX173" s="329"/>
      <c r="LY173" s="329"/>
      <c r="LZ173" s="329"/>
      <c r="MA173" s="329"/>
      <c r="MB173" s="329"/>
      <c r="MC173" s="329"/>
      <c r="MD173" s="329"/>
      <c r="ME173" s="329"/>
      <c r="MF173" s="329"/>
      <c r="MG173" s="329"/>
      <c r="MH173" s="329"/>
      <c r="MI173" s="329"/>
      <c r="MJ173" s="329"/>
      <c r="MK173" s="329"/>
      <c r="ML173" s="329"/>
      <c r="MM173" s="329"/>
      <c r="MN173" s="329"/>
      <c r="MO173" s="329"/>
      <c r="MP173" s="329"/>
      <c r="MQ173" s="329"/>
      <c r="MR173" s="329"/>
      <c r="MS173" s="329"/>
      <c r="MT173" s="329"/>
      <c r="MU173" s="329"/>
      <c r="MV173" s="329"/>
      <c r="MW173" s="329"/>
      <c r="MX173" s="329"/>
      <c r="MY173" s="329"/>
      <c r="MZ173" s="329"/>
      <c r="NA173" s="329"/>
      <c r="NB173" s="329"/>
      <c r="NC173" s="329"/>
      <c r="ND173" s="329"/>
      <c r="NE173" s="329"/>
      <c r="NF173" s="329"/>
      <c r="NG173" s="329"/>
      <c r="NH173" s="329"/>
      <c r="NI173" s="329"/>
      <c r="NJ173" s="329"/>
      <c r="NK173" s="329"/>
      <c r="NL173" s="329"/>
      <c r="NM173" s="329"/>
      <c r="NN173" s="329"/>
      <c r="NO173" s="329"/>
      <c r="NP173" s="329"/>
      <c r="NQ173" s="329"/>
      <c r="NR173" s="329"/>
      <c r="NS173" s="329"/>
      <c r="NT173" s="329"/>
      <c r="NU173" s="329"/>
      <c r="NV173" s="329"/>
      <c r="NW173" s="329"/>
      <c r="NX173" s="329"/>
      <c r="NY173" s="329"/>
      <c r="NZ173" s="329"/>
      <c r="OA173" s="329"/>
      <c r="OB173" s="329"/>
      <c r="OC173" s="329"/>
      <c r="OD173" s="329"/>
      <c r="OE173" s="329"/>
      <c r="OF173" s="329"/>
      <c r="OG173" s="329"/>
      <c r="OH173" s="329"/>
      <c r="OI173" s="329"/>
      <c r="OJ173" s="329"/>
      <c r="OK173" s="329"/>
      <c r="OL173" s="329"/>
    </row>
    <row r="174" spans="1:402" s="460" customFormat="1" ht="17.25" customHeight="1">
      <c r="A174" s="325"/>
      <c r="B174" s="366" t="s">
        <v>82</v>
      </c>
      <c r="C174" s="506">
        <v>1774759.32</v>
      </c>
      <c r="D174" s="506">
        <v>346375.05</v>
      </c>
      <c r="E174" s="507" t="s">
        <v>213</v>
      </c>
      <c r="F174" s="506">
        <v>3806.38</v>
      </c>
      <c r="G174" s="506">
        <v>40.72</v>
      </c>
      <c r="H174" s="507" t="s">
        <v>213</v>
      </c>
      <c r="I174" s="508">
        <v>2124981.5</v>
      </c>
      <c r="L174" s="945"/>
      <c r="M174" s="1196"/>
      <c r="N174" s="1196"/>
      <c r="O174" s="949"/>
      <c r="P174" s="950"/>
      <c r="BQ174" s="481"/>
      <c r="BR174" s="481"/>
      <c r="BS174" s="481"/>
      <c r="BT174" s="481"/>
      <c r="BU174" s="481"/>
      <c r="BV174" s="481"/>
      <c r="BW174" s="481"/>
      <c r="BX174" s="481"/>
      <c r="BY174" s="481"/>
      <c r="BZ174" s="481"/>
      <c r="CA174" s="481"/>
      <c r="CB174" s="481"/>
      <c r="CC174" s="481"/>
      <c r="CD174" s="481"/>
      <c r="CE174" s="481"/>
      <c r="CF174" s="481"/>
      <c r="CG174" s="481"/>
      <c r="CH174" s="481"/>
      <c r="CI174" s="481"/>
      <c r="CJ174" s="481"/>
      <c r="CK174" s="481"/>
      <c r="CL174" s="481"/>
      <c r="CM174" s="481"/>
      <c r="CN174" s="481"/>
      <c r="CO174" s="481"/>
      <c r="CP174" s="481"/>
      <c r="CQ174" s="481"/>
      <c r="CR174" s="481"/>
      <c r="CS174" s="481"/>
      <c r="CT174" s="481"/>
      <c r="CU174" s="481"/>
      <c r="CV174" s="481"/>
      <c r="CW174" s="481"/>
      <c r="CX174" s="481"/>
      <c r="CY174" s="481"/>
      <c r="CZ174" s="481"/>
      <c r="DA174" s="481"/>
      <c r="DB174" s="481"/>
      <c r="DC174" s="481"/>
      <c r="DD174" s="481"/>
      <c r="DE174" s="481"/>
      <c r="DF174" s="481"/>
      <c r="DG174" s="481"/>
      <c r="DH174" s="481"/>
      <c r="DI174" s="481"/>
      <c r="DJ174" s="481"/>
      <c r="DK174" s="481"/>
      <c r="DL174" s="481"/>
      <c r="DM174" s="481"/>
      <c r="DN174" s="481"/>
      <c r="DO174" s="481"/>
      <c r="DP174" s="481"/>
      <c r="DQ174" s="481"/>
      <c r="DR174" s="481"/>
      <c r="DS174" s="481"/>
      <c r="DT174" s="481"/>
      <c r="DU174" s="481"/>
      <c r="DV174" s="481"/>
      <c r="DW174" s="481"/>
      <c r="DX174" s="481"/>
      <c r="DY174" s="481"/>
      <c r="DZ174" s="481"/>
      <c r="EA174" s="481"/>
      <c r="EB174" s="481"/>
      <c r="EC174" s="481"/>
      <c r="ED174" s="481"/>
      <c r="EE174" s="481"/>
      <c r="EF174" s="481"/>
      <c r="EG174" s="481"/>
      <c r="EH174" s="481"/>
      <c r="EI174" s="481"/>
      <c r="EJ174" s="481"/>
      <c r="EK174" s="481"/>
      <c r="EL174" s="481"/>
      <c r="EM174" s="481"/>
      <c r="EN174" s="481"/>
      <c r="EO174" s="481"/>
      <c r="EP174" s="481"/>
      <c r="EQ174" s="481"/>
      <c r="ER174" s="481"/>
      <c r="ES174" s="481"/>
      <c r="ET174" s="481"/>
      <c r="EU174" s="481"/>
      <c r="EV174" s="481"/>
      <c r="EW174" s="481"/>
      <c r="EX174" s="481"/>
      <c r="EY174" s="481"/>
      <c r="EZ174" s="481"/>
      <c r="FA174" s="481"/>
      <c r="FB174" s="481"/>
      <c r="FC174" s="481"/>
      <c r="FD174" s="481"/>
      <c r="FE174" s="481"/>
      <c r="FF174" s="481"/>
      <c r="FG174" s="481"/>
      <c r="FH174" s="481"/>
      <c r="FI174" s="481"/>
      <c r="FJ174" s="481"/>
      <c r="FK174" s="481"/>
      <c r="FL174" s="481"/>
      <c r="FM174" s="481"/>
      <c r="FN174" s="481"/>
      <c r="FO174" s="481"/>
      <c r="FP174" s="481"/>
      <c r="FQ174" s="481"/>
      <c r="FR174" s="481"/>
      <c r="FS174" s="481"/>
      <c r="FT174" s="481"/>
      <c r="FU174" s="481"/>
      <c r="FV174" s="481"/>
      <c r="FW174" s="481"/>
      <c r="FX174" s="481"/>
      <c r="FY174" s="481"/>
      <c r="FZ174" s="481"/>
      <c r="GA174" s="481"/>
      <c r="GB174" s="481"/>
      <c r="GC174" s="481"/>
      <c r="GD174" s="481"/>
      <c r="GE174" s="481"/>
      <c r="GF174" s="481"/>
      <c r="GG174" s="481"/>
      <c r="GH174" s="481"/>
      <c r="GI174" s="481"/>
      <c r="GJ174" s="481"/>
      <c r="GK174" s="481"/>
      <c r="GL174" s="481"/>
      <c r="GM174" s="481"/>
      <c r="GN174" s="481"/>
      <c r="GO174" s="481"/>
      <c r="GP174" s="481"/>
      <c r="GQ174" s="481"/>
      <c r="GR174" s="481"/>
      <c r="GS174" s="481"/>
      <c r="GT174" s="481"/>
      <c r="GU174" s="481"/>
      <c r="GV174" s="481"/>
      <c r="GW174" s="481"/>
      <c r="GX174" s="481"/>
      <c r="GY174" s="481"/>
      <c r="GZ174" s="481"/>
      <c r="HA174" s="481"/>
      <c r="HB174" s="481"/>
      <c r="HC174" s="481"/>
      <c r="HD174" s="481"/>
      <c r="HE174" s="481"/>
      <c r="HF174" s="481"/>
      <c r="HG174" s="481"/>
      <c r="HH174" s="481"/>
      <c r="HI174" s="481"/>
      <c r="HJ174" s="481"/>
      <c r="HK174" s="481"/>
      <c r="HL174" s="481"/>
      <c r="HM174" s="481"/>
      <c r="HN174" s="481"/>
      <c r="HO174" s="481"/>
      <c r="HP174" s="481"/>
      <c r="HQ174" s="481"/>
      <c r="HR174" s="481"/>
      <c r="HS174" s="481"/>
      <c r="HT174" s="481"/>
      <c r="HU174" s="481"/>
      <c r="HV174" s="481"/>
      <c r="HW174" s="481"/>
      <c r="HX174" s="481"/>
      <c r="HY174" s="481"/>
      <c r="HZ174" s="481"/>
      <c r="IA174" s="481"/>
      <c r="IB174" s="481"/>
      <c r="IC174" s="481"/>
      <c r="ID174" s="481"/>
      <c r="IE174" s="481"/>
      <c r="IF174" s="481"/>
      <c r="IG174" s="481"/>
      <c r="IH174" s="481"/>
      <c r="II174" s="481"/>
      <c r="IJ174" s="481"/>
      <c r="IK174" s="481"/>
      <c r="IL174" s="481"/>
      <c r="IM174" s="481"/>
      <c r="IN174" s="481"/>
      <c r="IO174" s="481"/>
      <c r="IP174" s="481"/>
      <c r="IQ174" s="481"/>
      <c r="IR174" s="481"/>
      <c r="IS174" s="481"/>
      <c r="IT174" s="481"/>
      <c r="IU174" s="481"/>
      <c r="IV174" s="481"/>
      <c r="IW174" s="481"/>
      <c r="IX174" s="481"/>
      <c r="IY174" s="481"/>
      <c r="IZ174" s="481"/>
      <c r="JA174" s="481"/>
      <c r="JB174" s="481"/>
      <c r="JC174" s="481"/>
      <c r="JD174" s="481"/>
      <c r="JE174" s="481"/>
      <c r="JF174" s="481"/>
      <c r="JG174" s="481"/>
      <c r="JH174" s="481"/>
      <c r="JI174" s="481"/>
      <c r="JJ174" s="481"/>
      <c r="JK174" s="481"/>
      <c r="JL174" s="481"/>
      <c r="JM174" s="481"/>
      <c r="JN174" s="481"/>
      <c r="JO174" s="481"/>
      <c r="JP174" s="481"/>
      <c r="JQ174" s="481"/>
      <c r="JR174" s="481"/>
      <c r="JS174" s="481"/>
      <c r="JT174" s="481"/>
      <c r="JU174" s="481"/>
      <c r="JV174" s="481"/>
      <c r="JW174" s="481"/>
      <c r="JX174" s="481"/>
      <c r="JY174" s="481"/>
      <c r="JZ174" s="481"/>
      <c r="KA174" s="481"/>
      <c r="KB174" s="481"/>
      <c r="KC174" s="481"/>
      <c r="KD174" s="481"/>
      <c r="KE174" s="481"/>
      <c r="KF174" s="481"/>
      <c r="KG174" s="481"/>
      <c r="KH174" s="481"/>
      <c r="KI174" s="481"/>
      <c r="KJ174" s="481"/>
      <c r="KK174" s="481"/>
      <c r="KL174" s="481"/>
      <c r="KM174" s="481"/>
      <c r="KN174" s="481"/>
      <c r="KO174" s="481"/>
      <c r="KP174" s="481"/>
      <c r="KQ174" s="481"/>
      <c r="KR174" s="481"/>
      <c r="KS174" s="481"/>
      <c r="KT174" s="481"/>
      <c r="KU174" s="481"/>
      <c r="KV174" s="481"/>
      <c r="KW174" s="481"/>
      <c r="KX174" s="481"/>
      <c r="KY174" s="481"/>
      <c r="KZ174" s="481"/>
      <c r="LA174" s="481"/>
      <c r="LB174" s="481"/>
      <c r="LC174" s="481"/>
      <c r="LD174" s="481"/>
      <c r="LE174" s="481"/>
      <c r="LF174" s="481"/>
      <c r="LG174" s="481"/>
      <c r="LH174" s="481"/>
      <c r="LI174" s="481"/>
      <c r="LJ174" s="481"/>
      <c r="LK174" s="481"/>
      <c r="LL174" s="481"/>
      <c r="LM174" s="481"/>
      <c r="LN174" s="481"/>
      <c r="LO174" s="481"/>
      <c r="LP174" s="481"/>
      <c r="LQ174" s="481"/>
      <c r="LR174" s="481"/>
      <c r="LS174" s="481"/>
      <c r="LT174" s="481"/>
      <c r="LU174" s="481"/>
      <c r="LV174" s="481"/>
      <c r="LW174" s="481"/>
      <c r="LX174" s="481"/>
      <c r="LY174" s="481"/>
      <c r="LZ174" s="481"/>
      <c r="MA174" s="481"/>
      <c r="MB174" s="481"/>
      <c r="MC174" s="481"/>
      <c r="MD174" s="481"/>
      <c r="ME174" s="481"/>
      <c r="MF174" s="481"/>
      <c r="MG174" s="481"/>
      <c r="MH174" s="481"/>
      <c r="MI174" s="481"/>
      <c r="MJ174" s="481"/>
      <c r="MK174" s="481"/>
      <c r="ML174" s="481"/>
      <c r="MM174" s="481"/>
      <c r="MN174" s="481"/>
      <c r="MO174" s="481"/>
      <c r="MP174" s="481"/>
      <c r="MQ174" s="481"/>
      <c r="MR174" s="481"/>
      <c r="MS174" s="481"/>
      <c r="MT174" s="481"/>
      <c r="MU174" s="481"/>
      <c r="MV174" s="481"/>
      <c r="MW174" s="481"/>
      <c r="MX174" s="481"/>
      <c r="MY174" s="481"/>
      <c r="MZ174" s="481"/>
      <c r="NA174" s="481"/>
      <c r="NB174" s="481"/>
      <c r="NC174" s="481"/>
      <c r="ND174" s="481"/>
      <c r="NE174" s="481"/>
      <c r="NF174" s="481"/>
      <c r="NG174" s="481"/>
      <c r="NH174" s="481"/>
      <c r="NI174" s="481"/>
      <c r="NJ174" s="481"/>
      <c r="NK174" s="481"/>
      <c r="NL174" s="481"/>
      <c r="NM174" s="481"/>
      <c r="NN174" s="481"/>
      <c r="NO174" s="481"/>
      <c r="NP174" s="481"/>
      <c r="NQ174" s="481"/>
      <c r="NR174" s="481"/>
      <c r="NS174" s="481"/>
      <c r="NT174" s="481"/>
      <c r="NU174" s="481"/>
      <c r="NV174" s="481"/>
      <c r="NW174" s="481"/>
      <c r="NX174" s="481"/>
      <c r="NY174" s="481"/>
      <c r="NZ174" s="481"/>
      <c r="OA174" s="481"/>
      <c r="OB174" s="481"/>
      <c r="OC174" s="481"/>
      <c r="OD174" s="481"/>
      <c r="OE174" s="481"/>
      <c r="OF174" s="481"/>
      <c r="OG174" s="481"/>
      <c r="OH174" s="481"/>
      <c r="OI174" s="481"/>
      <c r="OJ174" s="481"/>
      <c r="OK174" s="481"/>
      <c r="OL174" s="481"/>
    </row>
    <row r="175" spans="1:402" s="460" customFormat="1" ht="17.25" customHeight="1">
      <c r="A175" s="328"/>
      <c r="B175" s="374">
        <v>2020</v>
      </c>
      <c r="C175" s="506"/>
      <c r="D175" s="506"/>
      <c r="E175" s="507"/>
      <c r="F175" s="506"/>
      <c r="G175" s="506"/>
      <c r="H175" s="507"/>
      <c r="I175" s="508"/>
      <c r="L175" s="945"/>
      <c r="M175" s="946"/>
      <c r="N175" s="951"/>
      <c r="O175" s="952"/>
      <c r="P175" s="945"/>
      <c r="BQ175" s="481"/>
      <c r="BR175" s="481"/>
      <c r="BS175" s="481"/>
      <c r="BT175" s="481"/>
      <c r="BU175" s="481"/>
      <c r="BV175" s="481"/>
      <c r="BW175" s="481"/>
      <c r="BX175" s="481"/>
      <c r="BY175" s="481"/>
      <c r="BZ175" s="481"/>
      <c r="CA175" s="481"/>
      <c r="CB175" s="481"/>
      <c r="CC175" s="481"/>
      <c r="CD175" s="481"/>
      <c r="CE175" s="481"/>
      <c r="CF175" s="481"/>
      <c r="CG175" s="481"/>
      <c r="CH175" s="481"/>
      <c r="CI175" s="481"/>
      <c r="CJ175" s="481"/>
      <c r="CK175" s="481"/>
      <c r="CL175" s="481"/>
      <c r="CM175" s="481"/>
      <c r="CN175" s="481"/>
      <c r="CO175" s="481"/>
      <c r="CP175" s="481"/>
      <c r="CQ175" s="481"/>
      <c r="CR175" s="481"/>
      <c r="CS175" s="481"/>
      <c r="CT175" s="481"/>
      <c r="CU175" s="481"/>
      <c r="CV175" s="481"/>
      <c r="CW175" s="481"/>
      <c r="CX175" s="481"/>
      <c r="CY175" s="481"/>
      <c r="CZ175" s="481"/>
      <c r="DA175" s="481"/>
      <c r="DB175" s="481"/>
      <c r="DC175" s="481"/>
      <c r="DD175" s="481"/>
      <c r="DE175" s="481"/>
      <c r="DF175" s="481"/>
      <c r="DG175" s="481"/>
      <c r="DH175" s="481"/>
      <c r="DI175" s="481"/>
      <c r="DJ175" s="481"/>
      <c r="DK175" s="481"/>
      <c r="DL175" s="481"/>
      <c r="DM175" s="481"/>
      <c r="DN175" s="481"/>
      <c r="DO175" s="481"/>
      <c r="DP175" s="481"/>
      <c r="DQ175" s="481"/>
      <c r="DR175" s="481"/>
      <c r="DS175" s="481"/>
      <c r="DT175" s="481"/>
      <c r="DU175" s="481"/>
      <c r="DV175" s="481"/>
      <c r="DW175" s="481"/>
      <c r="DX175" s="481"/>
      <c r="DY175" s="481"/>
      <c r="DZ175" s="481"/>
      <c r="EA175" s="481"/>
      <c r="EB175" s="481"/>
      <c r="EC175" s="481"/>
      <c r="ED175" s="481"/>
      <c r="EE175" s="481"/>
      <c r="EF175" s="481"/>
      <c r="EG175" s="481"/>
      <c r="EH175" s="481"/>
      <c r="EI175" s="481"/>
      <c r="EJ175" s="481"/>
      <c r="EK175" s="481"/>
      <c r="EL175" s="481"/>
      <c r="EM175" s="481"/>
      <c r="EN175" s="481"/>
      <c r="EO175" s="481"/>
      <c r="EP175" s="481"/>
      <c r="EQ175" s="481"/>
      <c r="ER175" s="481"/>
      <c r="ES175" s="481"/>
      <c r="ET175" s="481"/>
      <c r="EU175" s="481"/>
      <c r="EV175" s="481"/>
      <c r="EW175" s="481"/>
      <c r="EX175" s="481"/>
      <c r="EY175" s="481"/>
      <c r="EZ175" s="481"/>
      <c r="FA175" s="481"/>
      <c r="FB175" s="481"/>
      <c r="FC175" s="481"/>
      <c r="FD175" s="481"/>
      <c r="FE175" s="481"/>
      <c r="FF175" s="481"/>
      <c r="FG175" s="481"/>
      <c r="FH175" s="481"/>
      <c r="FI175" s="481"/>
      <c r="FJ175" s="481"/>
      <c r="FK175" s="481"/>
      <c r="FL175" s="481"/>
      <c r="FM175" s="481"/>
      <c r="FN175" s="481"/>
      <c r="FO175" s="481"/>
      <c r="FP175" s="481"/>
      <c r="FQ175" s="481"/>
      <c r="FR175" s="481"/>
      <c r="FS175" s="481"/>
      <c r="FT175" s="481"/>
      <c r="FU175" s="481"/>
      <c r="FV175" s="481"/>
      <c r="FW175" s="481"/>
      <c r="FX175" s="481"/>
      <c r="FY175" s="481"/>
      <c r="FZ175" s="481"/>
      <c r="GA175" s="481"/>
      <c r="GB175" s="481"/>
      <c r="GC175" s="481"/>
      <c r="GD175" s="481"/>
      <c r="GE175" s="481"/>
      <c r="GF175" s="481"/>
      <c r="GG175" s="481"/>
      <c r="GH175" s="481"/>
      <c r="GI175" s="481"/>
      <c r="GJ175" s="481"/>
      <c r="GK175" s="481"/>
      <c r="GL175" s="481"/>
      <c r="GM175" s="481"/>
      <c r="GN175" s="481"/>
      <c r="GO175" s="481"/>
      <c r="GP175" s="481"/>
      <c r="GQ175" s="481"/>
      <c r="GR175" s="481"/>
      <c r="GS175" s="481"/>
      <c r="GT175" s="481"/>
      <c r="GU175" s="481"/>
      <c r="GV175" s="481"/>
      <c r="GW175" s="481"/>
      <c r="GX175" s="481"/>
      <c r="GY175" s="481"/>
      <c r="GZ175" s="481"/>
      <c r="HA175" s="481"/>
      <c r="HB175" s="481"/>
      <c r="HC175" s="481"/>
      <c r="HD175" s="481"/>
      <c r="HE175" s="481"/>
      <c r="HF175" s="481"/>
      <c r="HG175" s="481"/>
      <c r="HH175" s="481"/>
      <c r="HI175" s="481"/>
      <c r="HJ175" s="481"/>
      <c r="HK175" s="481"/>
      <c r="HL175" s="481"/>
      <c r="HM175" s="481"/>
      <c r="HN175" s="481"/>
      <c r="HO175" s="481"/>
      <c r="HP175" s="481"/>
      <c r="HQ175" s="481"/>
      <c r="HR175" s="481"/>
      <c r="HS175" s="481"/>
      <c r="HT175" s="481"/>
      <c r="HU175" s="481"/>
      <c r="HV175" s="481"/>
      <c r="HW175" s="481"/>
      <c r="HX175" s="481"/>
      <c r="HY175" s="481"/>
      <c r="HZ175" s="481"/>
      <c r="IA175" s="481"/>
      <c r="IB175" s="481"/>
      <c r="IC175" s="481"/>
      <c r="ID175" s="481"/>
      <c r="IE175" s="481"/>
      <c r="IF175" s="481"/>
      <c r="IG175" s="481"/>
      <c r="IH175" s="481"/>
      <c r="II175" s="481"/>
      <c r="IJ175" s="481"/>
      <c r="IK175" s="481"/>
      <c r="IL175" s="481"/>
      <c r="IM175" s="481"/>
      <c r="IN175" s="481"/>
      <c r="IO175" s="481"/>
      <c r="IP175" s="481"/>
      <c r="IQ175" s="481"/>
      <c r="IR175" s="481"/>
      <c r="IS175" s="481"/>
      <c r="IT175" s="481"/>
      <c r="IU175" s="481"/>
      <c r="IV175" s="481"/>
      <c r="IW175" s="481"/>
      <c r="IX175" s="481"/>
      <c r="IY175" s="481"/>
      <c r="IZ175" s="481"/>
      <c r="JA175" s="481"/>
      <c r="JB175" s="481"/>
      <c r="JC175" s="481"/>
      <c r="JD175" s="481"/>
      <c r="JE175" s="481"/>
      <c r="JF175" s="481"/>
      <c r="JG175" s="481"/>
      <c r="JH175" s="481"/>
      <c r="JI175" s="481"/>
      <c r="JJ175" s="481"/>
      <c r="JK175" s="481"/>
      <c r="JL175" s="481"/>
      <c r="JM175" s="481"/>
      <c r="JN175" s="481"/>
      <c r="JO175" s="481"/>
      <c r="JP175" s="481"/>
      <c r="JQ175" s="481"/>
      <c r="JR175" s="481"/>
      <c r="JS175" s="481"/>
      <c r="JT175" s="481"/>
      <c r="JU175" s="481"/>
      <c r="JV175" s="481"/>
      <c r="JW175" s="481"/>
      <c r="JX175" s="481"/>
      <c r="JY175" s="481"/>
      <c r="JZ175" s="481"/>
      <c r="KA175" s="481"/>
      <c r="KB175" s="481"/>
      <c r="KC175" s="481"/>
      <c r="KD175" s="481"/>
      <c r="KE175" s="481"/>
      <c r="KF175" s="481"/>
      <c r="KG175" s="481"/>
      <c r="KH175" s="481"/>
      <c r="KI175" s="481"/>
      <c r="KJ175" s="481"/>
      <c r="KK175" s="481"/>
      <c r="KL175" s="481"/>
      <c r="KM175" s="481"/>
      <c r="KN175" s="481"/>
      <c r="KO175" s="481"/>
      <c r="KP175" s="481"/>
      <c r="KQ175" s="481"/>
      <c r="KR175" s="481"/>
      <c r="KS175" s="481"/>
      <c r="KT175" s="481"/>
      <c r="KU175" s="481"/>
      <c r="KV175" s="481"/>
      <c r="KW175" s="481"/>
      <c r="KX175" s="481"/>
      <c r="KY175" s="481"/>
      <c r="KZ175" s="481"/>
      <c r="LA175" s="481"/>
      <c r="LB175" s="481"/>
      <c r="LC175" s="481"/>
      <c r="LD175" s="481"/>
      <c r="LE175" s="481"/>
      <c r="LF175" s="481"/>
      <c r="LG175" s="481"/>
      <c r="LH175" s="481"/>
      <c r="LI175" s="481"/>
      <c r="LJ175" s="481"/>
      <c r="LK175" s="481"/>
      <c r="LL175" s="481"/>
      <c r="LM175" s="481"/>
      <c r="LN175" s="481"/>
      <c r="LO175" s="481"/>
      <c r="LP175" s="481"/>
      <c r="LQ175" s="481"/>
      <c r="LR175" s="481"/>
      <c r="LS175" s="481"/>
      <c r="LT175" s="481"/>
      <c r="LU175" s="481"/>
      <c r="LV175" s="481"/>
      <c r="LW175" s="481"/>
      <c r="LX175" s="481"/>
      <c r="LY175" s="481"/>
      <c r="LZ175" s="481"/>
      <c r="MA175" s="481"/>
      <c r="MB175" s="481"/>
      <c r="MC175" s="481"/>
      <c r="MD175" s="481"/>
      <c r="ME175" s="481"/>
      <c r="MF175" s="481"/>
      <c r="MG175" s="481"/>
      <c r="MH175" s="481"/>
      <c r="MI175" s="481"/>
      <c r="MJ175" s="481"/>
      <c r="MK175" s="481"/>
      <c r="ML175" s="481"/>
      <c r="MM175" s="481"/>
      <c r="MN175" s="481"/>
      <c r="MO175" s="481"/>
      <c r="MP175" s="481"/>
      <c r="MQ175" s="481"/>
      <c r="MR175" s="481"/>
      <c r="MS175" s="481"/>
      <c r="MT175" s="481"/>
      <c r="MU175" s="481"/>
      <c r="MV175" s="481"/>
      <c r="MW175" s="481"/>
      <c r="MX175" s="481"/>
      <c r="MY175" s="481"/>
      <c r="MZ175" s="481"/>
      <c r="NA175" s="481"/>
      <c r="NB175" s="481"/>
      <c r="NC175" s="481"/>
      <c r="ND175" s="481"/>
      <c r="NE175" s="481"/>
      <c r="NF175" s="481"/>
      <c r="NG175" s="481"/>
      <c r="NH175" s="481"/>
      <c r="NI175" s="481"/>
      <c r="NJ175" s="481"/>
      <c r="NK175" s="481"/>
      <c r="NL175" s="481"/>
      <c r="NM175" s="481"/>
      <c r="NN175" s="481"/>
      <c r="NO175" s="481"/>
      <c r="NP175" s="481"/>
      <c r="NQ175" s="481"/>
      <c r="NR175" s="481"/>
      <c r="NS175" s="481"/>
      <c r="NT175" s="481"/>
      <c r="NU175" s="481"/>
      <c r="NV175" s="481"/>
      <c r="NW175" s="481"/>
      <c r="NX175" s="481"/>
      <c r="NY175" s="481"/>
      <c r="NZ175" s="481"/>
      <c r="OA175" s="481"/>
      <c r="OB175" s="481"/>
      <c r="OC175" s="481"/>
      <c r="OD175" s="481"/>
      <c r="OE175" s="481"/>
      <c r="OF175" s="481"/>
      <c r="OG175" s="481"/>
      <c r="OH175" s="481"/>
      <c r="OI175" s="481"/>
      <c r="OJ175" s="481"/>
      <c r="OK175" s="481"/>
      <c r="OL175" s="481"/>
    </row>
    <row r="176" spans="1:402" s="328" customFormat="1" ht="17.25" customHeight="1">
      <c r="B176" s="17" t="s">
        <v>9</v>
      </c>
      <c r="C176" s="510">
        <v>1741155.42</v>
      </c>
      <c r="D176" s="510">
        <v>345535.47</v>
      </c>
      <c r="E176" s="511" t="s">
        <v>213</v>
      </c>
      <c r="F176" s="510">
        <v>3708.71</v>
      </c>
      <c r="G176" s="510">
        <v>40</v>
      </c>
      <c r="H176" s="511" t="s">
        <v>213</v>
      </c>
      <c r="I176" s="512">
        <v>2090439.61</v>
      </c>
      <c r="L176" s="944"/>
      <c r="M176" s="946"/>
      <c r="N176" s="951"/>
      <c r="O176" s="952"/>
      <c r="P176" s="948"/>
      <c r="BQ176" s="329"/>
      <c r="BR176" s="329"/>
      <c r="BS176" s="329"/>
      <c r="BT176" s="329"/>
      <c r="BU176" s="329"/>
      <c r="BV176" s="329"/>
      <c r="BW176" s="329"/>
      <c r="BX176" s="329"/>
      <c r="BY176" s="329"/>
      <c r="BZ176" s="329"/>
      <c r="CA176" s="329"/>
      <c r="CB176" s="329"/>
      <c r="CC176" s="329"/>
      <c r="CD176" s="329"/>
      <c r="CE176" s="329"/>
      <c r="CF176" s="329"/>
      <c r="CG176" s="329"/>
      <c r="CH176" s="329"/>
      <c r="CI176" s="329"/>
      <c r="CJ176" s="329"/>
      <c r="CK176" s="329"/>
      <c r="CL176" s="329"/>
      <c r="CM176" s="329"/>
      <c r="CN176" s="329"/>
      <c r="CO176" s="329"/>
      <c r="CP176" s="329"/>
      <c r="CQ176" s="329"/>
      <c r="CR176" s="329"/>
      <c r="CS176" s="329"/>
      <c r="CT176" s="329"/>
      <c r="CU176" s="329"/>
      <c r="CV176" s="329"/>
      <c r="CW176" s="329"/>
      <c r="CX176" s="329"/>
      <c r="CY176" s="329"/>
      <c r="CZ176" s="329"/>
      <c r="DA176" s="329"/>
      <c r="DB176" s="329"/>
      <c r="DC176" s="329"/>
      <c r="DD176" s="329"/>
      <c r="DE176" s="329"/>
      <c r="DF176" s="329"/>
      <c r="DG176" s="329"/>
      <c r="DH176" s="329"/>
      <c r="DI176" s="329"/>
      <c r="DJ176" s="329"/>
      <c r="DK176" s="329"/>
      <c r="DL176" s="329"/>
      <c r="DM176" s="329"/>
      <c r="DN176" s="329"/>
      <c r="DO176" s="329"/>
      <c r="DP176" s="329"/>
      <c r="DQ176" s="329"/>
      <c r="DR176" s="329"/>
      <c r="DS176" s="329"/>
      <c r="DT176" s="329"/>
      <c r="DU176" s="329"/>
      <c r="DV176" s="329"/>
      <c r="DW176" s="329"/>
      <c r="DX176" s="329"/>
      <c r="DY176" s="329"/>
      <c r="DZ176" s="329"/>
      <c r="EA176" s="329"/>
      <c r="EB176" s="329"/>
      <c r="EC176" s="329"/>
      <c r="ED176" s="329"/>
      <c r="EE176" s="329"/>
      <c r="EF176" s="329"/>
      <c r="EG176" s="329"/>
      <c r="EH176" s="329"/>
      <c r="EI176" s="329"/>
      <c r="EJ176" s="329"/>
      <c r="EK176" s="329"/>
      <c r="EL176" s="329"/>
      <c r="EM176" s="329"/>
      <c r="EN176" s="329"/>
      <c r="EO176" s="329"/>
      <c r="EP176" s="329"/>
      <c r="EQ176" s="329"/>
      <c r="ER176" s="329"/>
      <c r="ES176" s="329"/>
      <c r="ET176" s="329"/>
      <c r="EU176" s="329"/>
      <c r="EV176" s="329"/>
      <c r="EW176" s="329"/>
      <c r="EX176" s="329"/>
      <c r="EY176" s="329"/>
      <c r="EZ176" s="329"/>
      <c r="FA176" s="329"/>
      <c r="FB176" s="329"/>
      <c r="FC176" s="329"/>
      <c r="FD176" s="329"/>
      <c r="FE176" s="329"/>
      <c r="FF176" s="329"/>
      <c r="FG176" s="329"/>
      <c r="FH176" s="329"/>
      <c r="FI176" s="329"/>
      <c r="FJ176" s="329"/>
      <c r="FK176" s="329"/>
      <c r="FL176" s="329"/>
      <c r="FM176" s="329"/>
      <c r="FN176" s="329"/>
      <c r="FO176" s="329"/>
      <c r="FP176" s="329"/>
      <c r="FQ176" s="329"/>
      <c r="FR176" s="329"/>
      <c r="FS176" s="329"/>
      <c r="FT176" s="329"/>
      <c r="FU176" s="329"/>
      <c r="FV176" s="329"/>
      <c r="FW176" s="329"/>
      <c r="FX176" s="329"/>
      <c r="FY176" s="329"/>
      <c r="FZ176" s="329"/>
      <c r="GA176" s="329"/>
      <c r="GB176" s="329"/>
      <c r="GC176" s="329"/>
      <c r="GD176" s="329"/>
      <c r="GE176" s="329"/>
      <c r="GF176" s="329"/>
      <c r="GG176" s="329"/>
      <c r="GH176" s="329"/>
      <c r="GI176" s="329"/>
      <c r="GJ176" s="329"/>
      <c r="GK176" s="329"/>
      <c r="GL176" s="329"/>
      <c r="GM176" s="329"/>
      <c r="GN176" s="329"/>
      <c r="GO176" s="329"/>
      <c r="GP176" s="329"/>
      <c r="GQ176" s="329"/>
      <c r="GR176" s="329"/>
      <c r="GS176" s="329"/>
      <c r="GT176" s="329"/>
      <c r="GU176" s="329"/>
      <c r="GV176" s="329"/>
      <c r="GW176" s="329"/>
      <c r="GX176" s="329"/>
      <c r="GY176" s="329"/>
      <c r="GZ176" s="329"/>
      <c r="HA176" s="329"/>
      <c r="HB176" s="329"/>
      <c r="HC176" s="329"/>
      <c r="HD176" s="329"/>
      <c r="HE176" s="329"/>
      <c r="HF176" s="329"/>
      <c r="HG176" s="329"/>
      <c r="HH176" s="329"/>
      <c r="HI176" s="329"/>
      <c r="HJ176" s="329"/>
      <c r="HK176" s="329"/>
      <c r="HL176" s="329"/>
      <c r="HM176" s="329"/>
      <c r="HN176" s="329"/>
      <c r="HO176" s="329"/>
      <c r="HP176" s="329"/>
      <c r="HQ176" s="329"/>
      <c r="HR176" s="329"/>
      <c r="HS176" s="329"/>
      <c r="HT176" s="329"/>
      <c r="HU176" s="329"/>
      <c r="HV176" s="329"/>
      <c r="HW176" s="329"/>
      <c r="HX176" s="329"/>
      <c r="HY176" s="329"/>
      <c r="HZ176" s="329"/>
      <c r="IA176" s="329"/>
      <c r="IB176" s="329"/>
      <c r="IC176" s="329"/>
      <c r="ID176" s="329"/>
      <c r="IE176" s="329"/>
      <c r="IF176" s="329"/>
      <c r="IG176" s="329"/>
      <c r="IH176" s="329"/>
      <c r="II176" s="329"/>
      <c r="IJ176" s="329"/>
      <c r="IK176" s="329"/>
      <c r="IL176" s="329"/>
      <c r="IM176" s="329"/>
      <c r="IN176" s="329"/>
      <c r="IO176" s="329"/>
      <c r="IP176" s="329"/>
      <c r="IQ176" s="329"/>
      <c r="IR176" s="329"/>
      <c r="IS176" s="329"/>
      <c r="IT176" s="329"/>
      <c r="IU176" s="329"/>
      <c r="IV176" s="329"/>
      <c r="IW176" s="329"/>
      <c r="IX176" s="329"/>
      <c r="IY176" s="329"/>
      <c r="IZ176" s="329"/>
      <c r="JA176" s="329"/>
      <c r="JB176" s="329"/>
      <c r="JC176" s="329"/>
      <c r="JD176" s="329"/>
      <c r="JE176" s="329"/>
      <c r="JF176" s="329"/>
      <c r="JG176" s="329"/>
      <c r="JH176" s="329"/>
      <c r="JI176" s="329"/>
      <c r="JJ176" s="329"/>
      <c r="JK176" s="329"/>
      <c r="JL176" s="329"/>
      <c r="JM176" s="329"/>
      <c r="JN176" s="329"/>
      <c r="JO176" s="329"/>
      <c r="JP176" s="329"/>
      <c r="JQ176" s="329"/>
      <c r="JR176" s="329"/>
      <c r="JS176" s="329"/>
      <c r="JT176" s="329"/>
      <c r="JU176" s="329"/>
      <c r="JV176" s="329"/>
      <c r="JW176" s="329"/>
      <c r="JX176" s="329"/>
      <c r="JY176" s="329"/>
      <c r="JZ176" s="329"/>
      <c r="KA176" s="329"/>
      <c r="KB176" s="329"/>
      <c r="KC176" s="329"/>
      <c r="KD176" s="329"/>
      <c r="KE176" s="329"/>
      <c r="KF176" s="329"/>
      <c r="KG176" s="329"/>
      <c r="KH176" s="329"/>
      <c r="KI176" s="329"/>
      <c r="KJ176" s="329"/>
      <c r="KK176" s="329"/>
      <c r="KL176" s="329"/>
      <c r="KM176" s="329"/>
      <c r="KN176" s="329"/>
      <c r="KO176" s="329"/>
      <c r="KP176" s="329"/>
      <c r="KQ176" s="329"/>
      <c r="KR176" s="329"/>
      <c r="KS176" s="329"/>
      <c r="KT176" s="329"/>
      <c r="KU176" s="329"/>
      <c r="KV176" s="329"/>
      <c r="KW176" s="329"/>
      <c r="KX176" s="329"/>
      <c r="KY176" s="329"/>
      <c r="KZ176" s="329"/>
      <c r="LA176" s="329"/>
      <c r="LB176" s="329"/>
      <c r="LC176" s="329"/>
      <c r="LD176" s="329"/>
      <c r="LE176" s="329"/>
      <c r="LF176" s="329"/>
      <c r="LG176" s="329"/>
      <c r="LH176" s="329"/>
      <c r="LI176" s="329"/>
      <c r="LJ176" s="329"/>
      <c r="LK176" s="329"/>
      <c r="LL176" s="329"/>
      <c r="LM176" s="329"/>
      <c r="LN176" s="329"/>
      <c r="LO176" s="329"/>
      <c r="LP176" s="329"/>
      <c r="LQ176" s="329"/>
      <c r="LR176" s="329"/>
      <c r="LS176" s="329"/>
      <c r="LT176" s="329"/>
      <c r="LU176" s="329"/>
      <c r="LV176" s="329"/>
      <c r="LW176" s="329"/>
      <c r="LX176" s="329"/>
      <c r="LY176" s="329"/>
      <c r="LZ176" s="329"/>
      <c r="MA176" s="329"/>
      <c r="MB176" s="329"/>
      <c r="MC176" s="329"/>
      <c r="MD176" s="329"/>
      <c r="ME176" s="329"/>
      <c r="MF176" s="329"/>
      <c r="MG176" s="329"/>
      <c r="MH176" s="329"/>
      <c r="MI176" s="329"/>
      <c r="MJ176" s="329"/>
      <c r="MK176" s="329"/>
      <c r="ML176" s="329"/>
      <c r="MM176" s="329"/>
      <c r="MN176" s="329"/>
      <c r="MO176" s="329"/>
      <c r="MP176" s="329"/>
      <c r="MQ176" s="329"/>
      <c r="MR176" s="329"/>
      <c r="MS176" s="329"/>
      <c r="MT176" s="329"/>
      <c r="MU176" s="329"/>
      <c r="MV176" s="329"/>
      <c r="MW176" s="329"/>
      <c r="MX176" s="329"/>
      <c r="MY176" s="329"/>
      <c r="MZ176" s="329"/>
      <c r="NA176" s="329"/>
      <c r="NB176" s="329"/>
      <c r="NC176" s="329"/>
      <c r="ND176" s="329"/>
      <c r="NE176" s="329"/>
      <c r="NF176" s="329"/>
      <c r="NG176" s="329"/>
      <c r="NH176" s="329"/>
      <c r="NI176" s="329"/>
      <c r="NJ176" s="329"/>
      <c r="NK176" s="329"/>
      <c r="NL176" s="329"/>
      <c r="NM176" s="329"/>
      <c r="NN176" s="329"/>
      <c r="NO176" s="329"/>
      <c r="NP176" s="329"/>
      <c r="NQ176" s="329"/>
      <c r="NR176" s="329"/>
      <c r="NS176" s="329"/>
      <c r="NT176" s="329"/>
      <c r="NU176" s="329"/>
      <c r="NV176" s="329"/>
      <c r="NW176" s="329"/>
      <c r="NX176" s="329"/>
      <c r="NY176" s="329"/>
      <c r="NZ176" s="329"/>
      <c r="OA176" s="329"/>
      <c r="OB176" s="329"/>
      <c r="OC176" s="329"/>
      <c r="OD176" s="329"/>
      <c r="OE176" s="329"/>
      <c r="OF176" s="329"/>
      <c r="OG176" s="329"/>
      <c r="OH176" s="329"/>
      <c r="OI176" s="329"/>
      <c r="OJ176" s="329"/>
      <c r="OK176" s="329"/>
      <c r="OL176" s="329"/>
    </row>
    <row r="177" spans="1:402" s="328" customFormat="1" ht="17.25" customHeight="1">
      <c r="B177" s="354" t="s">
        <v>10</v>
      </c>
      <c r="C177" s="499">
        <v>1764735.4500000002</v>
      </c>
      <c r="D177" s="499">
        <v>348917.7</v>
      </c>
      <c r="E177" s="500" t="s">
        <v>213</v>
      </c>
      <c r="F177" s="499">
        <v>3960.7</v>
      </c>
      <c r="G177" s="499">
        <v>40</v>
      </c>
      <c r="H177" s="500" t="s">
        <v>213</v>
      </c>
      <c r="I177" s="501">
        <v>2117653.85</v>
      </c>
      <c r="J177" s="460"/>
      <c r="K177" s="460"/>
      <c r="L177" s="945"/>
      <c r="M177" s="946"/>
      <c r="N177" s="951"/>
      <c r="O177" s="952"/>
      <c r="P177" s="944"/>
      <c r="BQ177" s="329"/>
      <c r="BR177" s="329"/>
      <c r="BS177" s="329"/>
      <c r="BT177" s="329"/>
      <c r="BU177" s="329"/>
      <c r="BV177" s="329"/>
      <c r="BW177" s="329"/>
      <c r="BX177" s="329"/>
      <c r="BY177" s="329"/>
      <c r="BZ177" s="329"/>
      <c r="CA177" s="329"/>
      <c r="CB177" s="329"/>
      <c r="CC177" s="329"/>
      <c r="CD177" s="329"/>
      <c r="CE177" s="329"/>
      <c r="CF177" s="329"/>
      <c r="CG177" s="329"/>
      <c r="CH177" s="329"/>
      <c r="CI177" s="329"/>
      <c r="CJ177" s="329"/>
      <c r="CK177" s="329"/>
      <c r="CL177" s="329"/>
      <c r="CM177" s="329"/>
      <c r="CN177" s="329"/>
      <c r="CO177" s="329"/>
      <c r="CP177" s="329"/>
      <c r="CQ177" s="329"/>
      <c r="CR177" s="329"/>
      <c r="CS177" s="329"/>
      <c r="CT177" s="329"/>
      <c r="CU177" s="329"/>
      <c r="CV177" s="329"/>
      <c r="CW177" s="329"/>
      <c r="CX177" s="329"/>
      <c r="CY177" s="329"/>
      <c r="CZ177" s="329"/>
      <c r="DA177" s="329"/>
      <c r="DB177" s="329"/>
      <c r="DC177" s="329"/>
      <c r="DD177" s="329"/>
      <c r="DE177" s="329"/>
      <c r="DF177" s="329"/>
      <c r="DG177" s="329"/>
      <c r="DH177" s="329"/>
      <c r="DI177" s="329"/>
      <c r="DJ177" s="329"/>
      <c r="DK177" s="329"/>
      <c r="DL177" s="329"/>
      <c r="DM177" s="329"/>
      <c r="DN177" s="329"/>
      <c r="DO177" s="329"/>
      <c r="DP177" s="329"/>
      <c r="DQ177" s="329"/>
      <c r="DR177" s="329"/>
      <c r="DS177" s="329"/>
      <c r="DT177" s="329"/>
      <c r="DU177" s="329"/>
      <c r="DV177" s="329"/>
      <c r="DW177" s="329"/>
      <c r="DX177" s="329"/>
      <c r="DY177" s="329"/>
      <c r="DZ177" s="329"/>
      <c r="EA177" s="329"/>
      <c r="EB177" s="329"/>
      <c r="EC177" s="329"/>
      <c r="ED177" s="329"/>
      <c r="EE177" s="329"/>
      <c r="EF177" s="329"/>
      <c r="EG177" s="329"/>
      <c r="EH177" s="329"/>
      <c r="EI177" s="329"/>
      <c r="EJ177" s="329"/>
      <c r="EK177" s="329"/>
      <c r="EL177" s="329"/>
      <c r="EM177" s="329"/>
      <c r="EN177" s="329"/>
      <c r="EO177" s="329"/>
      <c r="EP177" s="329"/>
      <c r="EQ177" s="329"/>
      <c r="ER177" s="329"/>
      <c r="ES177" s="329"/>
      <c r="ET177" s="329"/>
      <c r="EU177" s="329"/>
      <c r="EV177" s="329"/>
      <c r="EW177" s="329"/>
      <c r="EX177" s="329"/>
      <c r="EY177" s="329"/>
      <c r="EZ177" s="329"/>
      <c r="FA177" s="329"/>
      <c r="FB177" s="329"/>
      <c r="FC177" s="329"/>
      <c r="FD177" s="329"/>
      <c r="FE177" s="329"/>
      <c r="FF177" s="329"/>
      <c r="FG177" s="329"/>
      <c r="FH177" s="329"/>
      <c r="FI177" s="329"/>
      <c r="FJ177" s="329"/>
      <c r="FK177" s="329"/>
      <c r="FL177" s="329"/>
      <c r="FM177" s="329"/>
      <c r="FN177" s="329"/>
      <c r="FO177" s="329"/>
      <c r="FP177" s="329"/>
      <c r="FQ177" s="329"/>
      <c r="FR177" s="329"/>
      <c r="FS177" s="329"/>
      <c r="FT177" s="329"/>
      <c r="FU177" s="329"/>
      <c r="FV177" s="329"/>
      <c r="FW177" s="329"/>
      <c r="FX177" s="329"/>
      <c r="FY177" s="329"/>
      <c r="FZ177" s="329"/>
      <c r="GA177" s="329"/>
      <c r="GB177" s="329"/>
      <c r="GC177" s="329"/>
      <c r="GD177" s="329"/>
      <c r="GE177" s="329"/>
      <c r="GF177" s="329"/>
      <c r="GG177" s="329"/>
      <c r="GH177" s="329"/>
      <c r="GI177" s="329"/>
      <c r="GJ177" s="329"/>
      <c r="GK177" s="329"/>
      <c r="GL177" s="329"/>
      <c r="GM177" s="329"/>
      <c r="GN177" s="329"/>
      <c r="GO177" s="329"/>
      <c r="GP177" s="329"/>
      <c r="GQ177" s="329"/>
      <c r="GR177" s="329"/>
      <c r="GS177" s="329"/>
      <c r="GT177" s="329"/>
      <c r="GU177" s="329"/>
      <c r="GV177" s="329"/>
      <c r="GW177" s="329"/>
      <c r="GX177" s="329"/>
      <c r="GY177" s="329"/>
      <c r="GZ177" s="329"/>
      <c r="HA177" s="329"/>
      <c r="HB177" s="329"/>
      <c r="HC177" s="329"/>
      <c r="HD177" s="329"/>
      <c r="HE177" s="329"/>
      <c r="HF177" s="329"/>
      <c r="HG177" s="329"/>
      <c r="HH177" s="329"/>
      <c r="HI177" s="329"/>
      <c r="HJ177" s="329"/>
      <c r="HK177" s="329"/>
      <c r="HL177" s="329"/>
      <c r="HM177" s="329"/>
      <c r="HN177" s="329"/>
      <c r="HO177" s="329"/>
      <c r="HP177" s="329"/>
      <c r="HQ177" s="329"/>
      <c r="HR177" s="329"/>
      <c r="HS177" s="329"/>
      <c r="HT177" s="329"/>
      <c r="HU177" s="329"/>
      <c r="HV177" s="329"/>
      <c r="HW177" s="329"/>
      <c r="HX177" s="329"/>
      <c r="HY177" s="329"/>
      <c r="HZ177" s="329"/>
      <c r="IA177" s="329"/>
      <c r="IB177" s="329"/>
      <c r="IC177" s="329"/>
      <c r="ID177" s="329"/>
      <c r="IE177" s="329"/>
      <c r="IF177" s="329"/>
      <c r="IG177" s="329"/>
      <c r="IH177" s="329"/>
      <c r="II177" s="329"/>
      <c r="IJ177" s="329"/>
      <c r="IK177" s="329"/>
      <c r="IL177" s="329"/>
      <c r="IM177" s="329"/>
      <c r="IN177" s="329"/>
      <c r="IO177" s="329"/>
      <c r="IP177" s="329"/>
      <c r="IQ177" s="329"/>
      <c r="IR177" s="329"/>
      <c r="IS177" s="329"/>
      <c r="IT177" s="329"/>
      <c r="IU177" s="329"/>
      <c r="IV177" s="329"/>
      <c r="IW177" s="329"/>
      <c r="IX177" s="329"/>
      <c r="IY177" s="329"/>
      <c r="IZ177" s="329"/>
      <c r="JA177" s="329"/>
      <c r="JB177" s="329"/>
      <c r="JC177" s="329"/>
      <c r="JD177" s="329"/>
      <c r="JE177" s="329"/>
      <c r="JF177" s="329"/>
      <c r="JG177" s="329"/>
      <c r="JH177" s="329"/>
      <c r="JI177" s="329"/>
      <c r="JJ177" s="329"/>
      <c r="JK177" s="329"/>
      <c r="JL177" s="329"/>
      <c r="JM177" s="329"/>
      <c r="JN177" s="329"/>
      <c r="JO177" s="329"/>
      <c r="JP177" s="329"/>
      <c r="JQ177" s="329"/>
      <c r="JR177" s="329"/>
      <c r="JS177" s="329"/>
      <c r="JT177" s="329"/>
      <c r="JU177" s="329"/>
      <c r="JV177" s="329"/>
      <c r="JW177" s="329"/>
      <c r="JX177" s="329"/>
      <c r="JY177" s="329"/>
      <c r="JZ177" s="329"/>
      <c r="KA177" s="329"/>
      <c r="KB177" s="329"/>
      <c r="KC177" s="329"/>
      <c r="KD177" s="329"/>
      <c r="KE177" s="329"/>
      <c r="KF177" s="329"/>
      <c r="KG177" s="329"/>
      <c r="KH177" s="329"/>
      <c r="KI177" s="329"/>
      <c r="KJ177" s="329"/>
      <c r="KK177" s="329"/>
      <c r="KL177" s="329"/>
      <c r="KM177" s="329"/>
      <c r="KN177" s="329"/>
      <c r="KO177" s="329"/>
      <c r="KP177" s="329"/>
      <c r="KQ177" s="329"/>
      <c r="KR177" s="329"/>
      <c r="KS177" s="329"/>
      <c r="KT177" s="329"/>
      <c r="KU177" s="329"/>
      <c r="KV177" s="329"/>
      <c r="KW177" s="329"/>
      <c r="KX177" s="329"/>
      <c r="KY177" s="329"/>
      <c r="KZ177" s="329"/>
      <c r="LA177" s="329"/>
      <c r="LB177" s="329"/>
      <c r="LC177" s="329"/>
      <c r="LD177" s="329"/>
      <c r="LE177" s="329"/>
      <c r="LF177" s="329"/>
      <c r="LG177" s="329"/>
      <c r="LH177" s="329"/>
      <c r="LI177" s="329"/>
      <c r="LJ177" s="329"/>
      <c r="LK177" s="329"/>
      <c r="LL177" s="329"/>
      <c r="LM177" s="329"/>
      <c r="LN177" s="329"/>
      <c r="LO177" s="329"/>
      <c r="LP177" s="329"/>
      <c r="LQ177" s="329"/>
      <c r="LR177" s="329"/>
      <c r="LS177" s="329"/>
      <c r="LT177" s="329"/>
      <c r="LU177" s="329"/>
      <c r="LV177" s="329"/>
      <c r="LW177" s="329"/>
      <c r="LX177" s="329"/>
      <c r="LY177" s="329"/>
      <c r="LZ177" s="329"/>
      <c r="MA177" s="329"/>
      <c r="MB177" s="329"/>
      <c r="MC177" s="329"/>
      <c r="MD177" s="329"/>
      <c r="ME177" s="329"/>
      <c r="MF177" s="329"/>
      <c r="MG177" s="329"/>
      <c r="MH177" s="329"/>
      <c r="MI177" s="329"/>
      <c r="MJ177" s="329"/>
      <c r="MK177" s="329"/>
      <c r="ML177" s="329"/>
      <c r="MM177" s="329"/>
      <c r="MN177" s="329"/>
      <c r="MO177" s="329"/>
      <c r="MP177" s="329"/>
      <c r="MQ177" s="329"/>
      <c r="MR177" s="329"/>
      <c r="MS177" s="329"/>
      <c r="MT177" s="329"/>
      <c r="MU177" s="329"/>
      <c r="MV177" s="329"/>
      <c r="MW177" s="329"/>
      <c r="MX177" s="329"/>
      <c r="MY177" s="329"/>
      <c r="MZ177" s="329"/>
      <c r="NA177" s="329"/>
      <c r="NB177" s="329"/>
      <c r="NC177" s="329"/>
      <c r="ND177" s="329"/>
      <c r="NE177" s="329"/>
      <c r="NF177" s="329"/>
      <c r="NG177" s="329"/>
      <c r="NH177" s="329"/>
      <c r="NI177" s="329"/>
      <c r="NJ177" s="329"/>
      <c r="NK177" s="329"/>
      <c r="NL177" s="329"/>
      <c r="NM177" s="329"/>
      <c r="NN177" s="329"/>
      <c r="NO177" s="329"/>
      <c r="NP177" s="329"/>
      <c r="NQ177" s="329"/>
      <c r="NR177" s="329"/>
      <c r="NS177" s="329"/>
      <c r="NT177" s="329"/>
      <c r="NU177" s="329"/>
      <c r="NV177" s="329"/>
      <c r="NW177" s="329"/>
      <c r="NX177" s="329"/>
      <c r="NY177" s="329"/>
      <c r="NZ177" s="329"/>
      <c r="OA177" s="329"/>
      <c r="OB177" s="329"/>
      <c r="OC177" s="329"/>
      <c r="OD177" s="329"/>
      <c r="OE177" s="329"/>
      <c r="OF177" s="329"/>
      <c r="OG177" s="329"/>
      <c r="OH177" s="329"/>
      <c r="OI177" s="329"/>
      <c r="OJ177" s="329"/>
      <c r="OK177" s="329"/>
      <c r="OL177" s="329"/>
    </row>
    <row r="178" spans="1:402" s="328" customFormat="1" ht="17.25" customHeight="1">
      <c r="B178" s="354" t="s">
        <v>67</v>
      </c>
      <c r="C178" s="499">
        <v>1722010.7200000002</v>
      </c>
      <c r="D178" s="499">
        <v>347583.59</v>
      </c>
      <c r="E178" s="500" t="s">
        <v>213</v>
      </c>
      <c r="F178" s="499">
        <v>4296.04</v>
      </c>
      <c r="G178" s="499">
        <v>39</v>
      </c>
      <c r="H178" s="500" t="s">
        <v>213</v>
      </c>
      <c r="I178" s="501">
        <v>2073929.36</v>
      </c>
      <c r="L178" s="944"/>
      <c r="M178" s="946"/>
      <c r="N178" s="951"/>
      <c r="O178" s="952"/>
      <c r="P178" s="948"/>
      <c r="BQ178" s="329"/>
      <c r="BR178" s="329"/>
      <c r="BS178" s="329"/>
      <c r="BT178" s="329"/>
      <c r="BU178" s="329"/>
      <c r="BV178" s="329"/>
      <c r="BW178" s="329"/>
      <c r="BX178" s="329"/>
      <c r="BY178" s="329"/>
      <c r="BZ178" s="329"/>
      <c r="CA178" s="329"/>
      <c r="CB178" s="329"/>
      <c r="CC178" s="329"/>
      <c r="CD178" s="329"/>
      <c r="CE178" s="329"/>
      <c r="CF178" s="329"/>
      <c r="CG178" s="329"/>
      <c r="CH178" s="329"/>
      <c r="CI178" s="329"/>
      <c r="CJ178" s="329"/>
      <c r="CK178" s="329"/>
      <c r="CL178" s="329"/>
      <c r="CM178" s="329"/>
      <c r="CN178" s="329"/>
      <c r="CO178" s="329"/>
      <c r="CP178" s="329"/>
      <c r="CQ178" s="329"/>
      <c r="CR178" s="329"/>
      <c r="CS178" s="329"/>
      <c r="CT178" s="329"/>
      <c r="CU178" s="329"/>
      <c r="CV178" s="329"/>
      <c r="CW178" s="329"/>
      <c r="CX178" s="329"/>
      <c r="CY178" s="329"/>
      <c r="CZ178" s="329"/>
      <c r="DA178" s="329"/>
      <c r="DB178" s="329"/>
      <c r="DC178" s="329"/>
      <c r="DD178" s="329"/>
      <c r="DE178" s="329"/>
      <c r="DF178" s="329"/>
      <c r="DG178" s="329"/>
      <c r="DH178" s="329"/>
      <c r="DI178" s="329"/>
      <c r="DJ178" s="329"/>
      <c r="DK178" s="329"/>
      <c r="DL178" s="329"/>
      <c r="DM178" s="329"/>
      <c r="DN178" s="329"/>
      <c r="DO178" s="329"/>
      <c r="DP178" s="329"/>
      <c r="DQ178" s="329"/>
      <c r="DR178" s="329"/>
      <c r="DS178" s="329"/>
      <c r="DT178" s="329"/>
      <c r="DU178" s="329"/>
      <c r="DV178" s="329"/>
      <c r="DW178" s="329"/>
      <c r="DX178" s="329"/>
      <c r="DY178" s="329"/>
      <c r="DZ178" s="329"/>
      <c r="EA178" s="329"/>
      <c r="EB178" s="329"/>
      <c r="EC178" s="329"/>
      <c r="ED178" s="329"/>
      <c r="EE178" s="329"/>
      <c r="EF178" s="329"/>
      <c r="EG178" s="329"/>
      <c r="EH178" s="329"/>
      <c r="EI178" s="329"/>
      <c r="EJ178" s="329"/>
      <c r="EK178" s="329"/>
      <c r="EL178" s="329"/>
      <c r="EM178" s="329"/>
      <c r="EN178" s="329"/>
      <c r="EO178" s="329"/>
      <c r="EP178" s="329"/>
      <c r="EQ178" s="329"/>
      <c r="ER178" s="329"/>
      <c r="ES178" s="329"/>
      <c r="ET178" s="329"/>
      <c r="EU178" s="329"/>
      <c r="EV178" s="329"/>
      <c r="EW178" s="329"/>
      <c r="EX178" s="329"/>
      <c r="EY178" s="329"/>
      <c r="EZ178" s="329"/>
      <c r="FA178" s="329"/>
      <c r="FB178" s="329"/>
      <c r="FC178" s="329"/>
      <c r="FD178" s="329"/>
      <c r="FE178" s="329"/>
      <c r="FF178" s="329"/>
      <c r="FG178" s="329"/>
      <c r="FH178" s="329"/>
      <c r="FI178" s="329"/>
      <c r="FJ178" s="329"/>
      <c r="FK178" s="329"/>
      <c r="FL178" s="329"/>
      <c r="FM178" s="329"/>
      <c r="FN178" s="329"/>
      <c r="FO178" s="329"/>
      <c r="FP178" s="329"/>
      <c r="FQ178" s="329"/>
      <c r="FR178" s="329"/>
      <c r="FS178" s="329"/>
      <c r="FT178" s="329"/>
      <c r="FU178" s="329"/>
      <c r="FV178" s="329"/>
      <c r="FW178" s="329"/>
      <c r="FX178" s="329"/>
      <c r="FY178" s="329"/>
      <c r="FZ178" s="329"/>
      <c r="GA178" s="329"/>
      <c r="GB178" s="329"/>
      <c r="GC178" s="329"/>
      <c r="GD178" s="329"/>
      <c r="GE178" s="329"/>
      <c r="GF178" s="329"/>
      <c r="GG178" s="329"/>
      <c r="GH178" s="329"/>
      <c r="GI178" s="329"/>
      <c r="GJ178" s="329"/>
      <c r="GK178" s="329"/>
      <c r="GL178" s="329"/>
      <c r="GM178" s="329"/>
      <c r="GN178" s="329"/>
      <c r="GO178" s="329"/>
      <c r="GP178" s="329"/>
      <c r="GQ178" s="329"/>
      <c r="GR178" s="329"/>
      <c r="GS178" s="329"/>
      <c r="GT178" s="329"/>
      <c r="GU178" s="329"/>
      <c r="GV178" s="329"/>
      <c r="GW178" s="329"/>
      <c r="GX178" s="329"/>
      <c r="GY178" s="329"/>
      <c r="GZ178" s="329"/>
      <c r="HA178" s="329"/>
      <c r="HB178" s="329"/>
      <c r="HC178" s="329"/>
      <c r="HD178" s="329"/>
      <c r="HE178" s="329"/>
      <c r="HF178" s="329"/>
      <c r="HG178" s="329"/>
      <c r="HH178" s="329"/>
      <c r="HI178" s="329"/>
      <c r="HJ178" s="329"/>
      <c r="HK178" s="329"/>
      <c r="HL178" s="329"/>
      <c r="HM178" s="329"/>
      <c r="HN178" s="329"/>
      <c r="HO178" s="329"/>
      <c r="HP178" s="329"/>
      <c r="HQ178" s="329"/>
      <c r="HR178" s="329"/>
      <c r="HS178" s="329"/>
      <c r="HT178" s="329"/>
      <c r="HU178" s="329"/>
      <c r="HV178" s="329"/>
      <c r="HW178" s="329"/>
      <c r="HX178" s="329"/>
      <c r="HY178" s="329"/>
      <c r="HZ178" s="329"/>
      <c r="IA178" s="329"/>
      <c r="IB178" s="329"/>
      <c r="IC178" s="329"/>
      <c r="ID178" s="329"/>
      <c r="IE178" s="329"/>
      <c r="IF178" s="329"/>
      <c r="IG178" s="329"/>
      <c r="IH178" s="329"/>
      <c r="II178" s="329"/>
      <c r="IJ178" s="329"/>
      <c r="IK178" s="329"/>
      <c r="IL178" s="329"/>
      <c r="IM178" s="329"/>
      <c r="IN178" s="329"/>
      <c r="IO178" s="329"/>
      <c r="IP178" s="329"/>
      <c r="IQ178" s="329"/>
      <c r="IR178" s="329"/>
      <c r="IS178" s="329"/>
      <c r="IT178" s="329"/>
      <c r="IU178" s="329"/>
      <c r="IV178" s="329"/>
      <c r="IW178" s="329"/>
      <c r="IX178" s="329"/>
      <c r="IY178" s="329"/>
      <c r="IZ178" s="329"/>
      <c r="JA178" s="329"/>
      <c r="JB178" s="329"/>
      <c r="JC178" s="329"/>
      <c r="JD178" s="329"/>
      <c r="JE178" s="329"/>
      <c r="JF178" s="329"/>
      <c r="JG178" s="329"/>
      <c r="JH178" s="329"/>
      <c r="JI178" s="329"/>
      <c r="JJ178" s="329"/>
      <c r="JK178" s="329"/>
      <c r="JL178" s="329"/>
      <c r="JM178" s="329"/>
      <c r="JN178" s="329"/>
      <c r="JO178" s="329"/>
      <c r="JP178" s="329"/>
      <c r="JQ178" s="329"/>
      <c r="JR178" s="329"/>
      <c r="JS178" s="329"/>
      <c r="JT178" s="329"/>
      <c r="JU178" s="329"/>
      <c r="JV178" s="329"/>
      <c r="JW178" s="329"/>
      <c r="JX178" s="329"/>
      <c r="JY178" s="329"/>
      <c r="JZ178" s="329"/>
      <c r="KA178" s="329"/>
      <c r="KB178" s="329"/>
      <c r="KC178" s="329"/>
      <c r="KD178" s="329"/>
      <c r="KE178" s="329"/>
      <c r="KF178" s="329"/>
      <c r="KG178" s="329"/>
      <c r="KH178" s="329"/>
      <c r="KI178" s="329"/>
      <c r="KJ178" s="329"/>
      <c r="KK178" s="329"/>
      <c r="KL178" s="329"/>
      <c r="KM178" s="329"/>
      <c r="KN178" s="329"/>
      <c r="KO178" s="329"/>
      <c r="KP178" s="329"/>
      <c r="KQ178" s="329"/>
      <c r="KR178" s="329"/>
      <c r="KS178" s="329"/>
      <c r="KT178" s="329"/>
      <c r="KU178" s="329"/>
      <c r="KV178" s="329"/>
      <c r="KW178" s="329"/>
      <c r="KX178" s="329"/>
      <c r="KY178" s="329"/>
      <c r="KZ178" s="329"/>
      <c r="LA178" s="329"/>
      <c r="LB178" s="329"/>
      <c r="LC178" s="329"/>
      <c r="LD178" s="329"/>
      <c r="LE178" s="329"/>
      <c r="LF178" s="329"/>
      <c r="LG178" s="329"/>
      <c r="LH178" s="329"/>
      <c r="LI178" s="329"/>
      <c r="LJ178" s="329"/>
      <c r="LK178" s="329"/>
      <c r="LL178" s="329"/>
      <c r="LM178" s="329"/>
      <c r="LN178" s="329"/>
      <c r="LO178" s="329"/>
      <c r="LP178" s="329"/>
      <c r="LQ178" s="329"/>
      <c r="LR178" s="329"/>
      <c r="LS178" s="329"/>
      <c r="LT178" s="329"/>
      <c r="LU178" s="329"/>
      <c r="LV178" s="329"/>
      <c r="LW178" s="329"/>
      <c r="LX178" s="329"/>
      <c r="LY178" s="329"/>
      <c r="LZ178" s="329"/>
      <c r="MA178" s="329"/>
      <c r="MB178" s="329"/>
      <c r="MC178" s="329"/>
      <c r="MD178" s="329"/>
      <c r="ME178" s="329"/>
      <c r="MF178" s="329"/>
      <c r="MG178" s="329"/>
      <c r="MH178" s="329"/>
      <c r="MI178" s="329"/>
      <c r="MJ178" s="329"/>
      <c r="MK178" s="329"/>
      <c r="ML178" s="329"/>
      <c r="MM178" s="329"/>
      <c r="MN178" s="329"/>
      <c r="MO178" s="329"/>
      <c r="MP178" s="329"/>
      <c r="MQ178" s="329"/>
      <c r="MR178" s="329"/>
      <c r="MS178" s="329"/>
      <c r="MT178" s="329"/>
      <c r="MU178" s="329"/>
      <c r="MV178" s="329"/>
      <c r="MW178" s="329"/>
      <c r="MX178" s="329"/>
      <c r="MY178" s="329"/>
      <c r="MZ178" s="329"/>
      <c r="NA178" s="329"/>
      <c r="NB178" s="329"/>
      <c r="NC178" s="329"/>
      <c r="ND178" s="329"/>
      <c r="NE178" s="329"/>
      <c r="NF178" s="329"/>
      <c r="NG178" s="329"/>
      <c r="NH178" s="329"/>
      <c r="NI178" s="329"/>
      <c r="NJ178" s="329"/>
      <c r="NK178" s="329"/>
      <c r="NL178" s="329"/>
      <c r="NM178" s="329"/>
      <c r="NN178" s="329"/>
      <c r="NO178" s="329"/>
      <c r="NP178" s="329"/>
      <c r="NQ178" s="329"/>
      <c r="NR178" s="329"/>
      <c r="NS178" s="329"/>
      <c r="NT178" s="329"/>
      <c r="NU178" s="329"/>
      <c r="NV178" s="329"/>
      <c r="NW178" s="329"/>
      <c r="NX178" s="329"/>
      <c r="NY178" s="329"/>
      <c r="NZ178" s="329"/>
      <c r="OA178" s="329"/>
      <c r="OB178" s="329"/>
      <c r="OC178" s="329"/>
      <c r="OD178" s="329"/>
      <c r="OE178" s="329"/>
      <c r="OF178" s="329"/>
      <c r="OG178" s="329"/>
      <c r="OH178" s="329"/>
      <c r="OI178" s="329"/>
      <c r="OJ178" s="329"/>
      <c r="OK178" s="329"/>
      <c r="OL178" s="329"/>
    </row>
    <row r="179" spans="1:402" s="328" customFormat="1" ht="17.25" customHeight="1">
      <c r="B179" s="354" t="s">
        <v>68</v>
      </c>
      <c r="C179" s="499">
        <v>1627524.05</v>
      </c>
      <c r="D179" s="499">
        <v>340744.55000000005</v>
      </c>
      <c r="E179" s="500" t="s">
        <v>213</v>
      </c>
      <c r="F179" s="499">
        <v>4246.75</v>
      </c>
      <c r="G179" s="499">
        <v>36.450000000000003</v>
      </c>
      <c r="H179" s="500" t="s">
        <v>213</v>
      </c>
      <c r="I179" s="501">
        <v>1972551.8</v>
      </c>
      <c r="J179" s="460"/>
      <c r="K179" s="460"/>
      <c r="L179" s="945"/>
      <c r="M179" s="946"/>
      <c r="N179" s="951"/>
      <c r="O179" s="952"/>
      <c r="P179" s="944"/>
      <c r="BQ179" s="329"/>
      <c r="BR179" s="329"/>
      <c r="BS179" s="329"/>
      <c r="BT179" s="329"/>
      <c r="BU179" s="329"/>
      <c r="BV179" s="329"/>
      <c r="BW179" s="329"/>
      <c r="BX179" s="329"/>
      <c r="BY179" s="329"/>
      <c r="BZ179" s="329"/>
      <c r="CA179" s="329"/>
      <c r="CB179" s="329"/>
      <c r="CC179" s="329"/>
      <c r="CD179" s="329"/>
      <c r="CE179" s="329"/>
      <c r="CF179" s="329"/>
      <c r="CG179" s="329"/>
      <c r="CH179" s="329"/>
      <c r="CI179" s="329"/>
      <c r="CJ179" s="329"/>
      <c r="CK179" s="329"/>
      <c r="CL179" s="329"/>
      <c r="CM179" s="329"/>
      <c r="CN179" s="329"/>
      <c r="CO179" s="329"/>
      <c r="CP179" s="329"/>
      <c r="CQ179" s="329"/>
      <c r="CR179" s="329"/>
      <c r="CS179" s="329"/>
      <c r="CT179" s="329"/>
      <c r="CU179" s="329"/>
      <c r="CV179" s="329"/>
      <c r="CW179" s="329"/>
      <c r="CX179" s="329"/>
      <c r="CY179" s="329"/>
      <c r="CZ179" s="329"/>
      <c r="DA179" s="329"/>
      <c r="DB179" s="329"/>
      <c r="DC179" s="329"/>
      <c r="DD179" s="329"/>
      <c r="DE179" s="329"/>
      <c r="DF179" s="329"/>
      <c r="DG179" s="329"/>
      <c r="DH179" s="329"/>
      <c r="DI179" s="329"/>
      <c r="DJ179" s="329"/>
      <c r="DK179" s="329"/>
      <c r="DL179" s="329"/>
      <c r="DM179" s="329"/>
      <c r="DN179" s="329"/>
      <c r="DO179" s="329"/>
      <c r="DP179" s="329"/>
      <c r="DQ179" s="329"/>
      <c r="DR179" s="329"/>
      <c r="DS179" s="329"/>
      <c r="DT179" s="329"/>
      <c r="DU179" s="329"/>
      <c r="DV179" s="329"/>
      <c r="DW179" s="329"/>
      <c r="DX179" s="329"/>
      <c r="DY179" s="329"/>
      <c r="DZ179" s="329"/>
      <c r="EA179" s="329"/>
      <c r="EB179" s="329"/>
      <c r="EC179" s="329"/>
      <c r="ED179" s="329"/>
      <c r="EE179" s="329"/>
      <c r="EF179" s="329"/>
      <c r="EG179" s="329"/>
      <c r="EH179" s="329"/>
      <c r="EI179" s="329"/>
      <c r="EJ179" s="329"/>
      <c r="EK179" s="329"/>
      <c r="EL179" s="329"/>
      <c r="EM179" s="329"/>
      <c r="EN179" s="329"/>
      <c r="EO179" s="329"/>
      <c r="EP179" s="329"/>
      <c r="EQ179" s="329"/>
      <c r="ER179" s="329"/>
      <c r="ES179" s="329"/>
      <c r="ET179" s="329"/>
      <c r="EU179" s="329"/>
      <c r="EV179" s="329"/>
      <c r="EW179" s="329"/>
      <c r="EX179" s="329"/>
      <c r="EY179" s="329"/>
      <c r="EZ179" s="329"/>
      <c r="FA179" s="329"/>
      <c r="FB179" s="329"/>
      <c r="FC179" s="329"/>
      <c r="FD179" s="329"/>
      <c r="FE179" s="329"/>
      <c r="FF179" s="329"/>
      <c r="FG179" s="329"/>
      <c r="FH179" s="329"/>
      <c r="FI179" s="329"/>
      <c r="FJ179" s="329"/>
      <c r="FK179" s="329"/>
      <c r="FL179" s="329"/>
      <c r="FM179" s="329"/>
      <c r="FN179" s="329"/>
      <c r="FO179" s="329"/>
      <c r="FP179" s="329"/>
      <c r="FQ179" s="329"/>
      <c r="FR179" s="329"/>
      <c r="FS179" s="329"/>
      <c r="FT179" s="329"/>
      <c r="FU179" s="329"/>
      <c r="FV179" s="329"/>
      <c r="FW179" s="329"/>
      <c r="FX179" s="329"/>
      <c r="FY179" s="329"/>
      <c r="FZ179" s="329"/>
      <c r="GA179" s="329"/>
      <c r="GB179" s="329"/>
      <c r="GC179" s="329"/>
      <c r="GD179" s="329"/>
      <c r="GE179" s="329"/>
      <c r="GF179" s="329"/>
      <c r="GG179" s="329"/>
      <c r="GH179" s="329"/>
      <c r="GI179" s="329"/>
      <c r="GJ179" s="329"/>
      <c r="GK179" s="329"/>
      <c r="GL179" s="329"/>
      <c r="GM179" s="329"/>
      <c r="GN179" s="329"/>
      <c r="GO179" s="329"/>
      <c r="GP179" s="329"/>
      <c r="GQ179" s="329"/>
      <c r="GR179" s="329"/>
      <c r="GS179" s="329"/>
      <c r="GT179" s="329"/>
      <c r="GU179" s="329"/>
      <c r="GV179" s="329"/>
      <c r="GW179" s="329"/>
      <c r="GX179" s="329"/>
      <c r="GY179" s="329"/>
      <c r="GZ179" s="329"/>
      <c r="HA179" s="329"/>
      <c r="HB179" s="329"/>
      <c r="HC179" s="329"/>
      <c r="HD179" s="329"/>
      <c r="HE179" s="329"/>
      <c r="HF179" s="329"/>
      <c r="HG179" s="329"/>
      <c r="HH179" s="329"/>
      <c r="HI179" s="329"/>
      <c r="HJ179" s="329"/>
      <c r="HK179" s="329"/>
      <c r="HL179" s="329"/>
      <c r="HM179" s="329"/>
      <c r="HN179" s="329"/>
      <c r="HO179" s="329"/>
      <c r="HP179" s="329"/>
      <c r="HQ179" s="329"/>
      <c r="HR179" s="329"/>
      <c r="HS179" s="329"/>
      <c r="HT179" s="329"/>
      <c r="HU179" s="329"/>
      <c r="HV179" s="329"/>
      <c r="HW179" s="329"/>
      <c r="HX179" s="329"/>
      <c r="HY179" s="329"/>
      <c r="HZ179" s="329"/>
      <c r="IA179" s="329"/>
      <c r="IB179" s="329"/>
      <c r="IC179" s="329"/>
      <c r="ID179" s="329"/>
      <c r="IE179" s="329"/>
      <c r="IF179" s="329"/>
      <c r="IG179" s="329"/>
      <c r="IH179" s="329"/>
      <c r="II179" s="329"/>
      <c r="IJ179" s="329"/>
      <c r="IK179" s="329"/>
      <c r="IL179" s="329"/>
      <c r="IM179" s="329"/>
      <c r="IN179" s="329"/>
      <c r="IO179" s="329"/>
      <c r="IP179" s="329"/>
      <c r="IQ179" s="329"/>
      <c r="IR179" s="329"/>
      <c r="IS179" s="329"/>
      <c r="IT179" s="329"/>
      <c r="IU179" s="329"/>
      <c r="IV179" s="329"/>
      <c r="IW179" s="329"/>
      <c r="IX179" s="329"/>
      <c r="IY179" s="329"/>
      <c r="IZ179" s="329"/>
      <c r="JA179" s="329"/>
      <c r="JB179" s="329"/>
      <c r="JC179" s="329"/>
      <c r="JD179" s="329"/>
      <c r="JE179" s="329"/>
      <c r="JF179" s="329"/>
      <c r="JG179" s="329"/>
      <c r="JH179" s="329"/>
      <c r="JI179" s="329"/>
      <c r="JJ179" s="329"/>
      <c r="JK179" s="329"/>
      <c r="JL179" s="329"/>
      <c r="JM179" s="329"/>
      <c r="JN179" s="329"/>
      <c r="JO179" s="329"/>
      <c r="JP179" s="329"/>
      <c r="JQ179" s="329"/>
      <c r="JR179" s="329"/>
      <c r="JS179" s="329"/>
      <c r="JT179" s="329"/>
      <c r="JU179" s="329"/>
      <c r="JV179" s="329"/>
      <c r="JW179" s="329"/>
      <c r="JX179" s="329"/>
      <c r="JY179" s="329"/>
      <c r="JZ179" s="329"/>
      <c r="KA179" s="329"/>
      <c r="KB179" s="329"/>
      <c r="KC179" s="329"/>
      <c r="KD179" s="329"/>
      <c r="KE179" s="329"/>
      <c r="KF179" s="329"/>
      <c r="KG179" s="329"/>
      <c r="KH179" s="329"/>
      <c r="KI179" s="329"/>
      <c r="KJ179" s="329"/>
      <c r="KK179" s="329"/>
      <c r="KL179" s="329"/>
      <c r="KM179" s="329"/>
      <c r="KN179" s="329"/>
      <c r="KO179" s="329"/>
      <c r="KP179" s="329"/>
      <c r="KQ179" s="329"/>
      <c r="KR179" s="329"/>
      <c r="KS179" s="329"/>
      <c r="KT179" s="329"/>
      <c r="KU179" s="329"/>
      <c r="KV179" s="329"/>
      <c r="KW179" s="329"/>
      <c r="KX179" s="329"/>
      <c r="KY179" s="329"/>
      <c r="KZ179" s="329"/>
      <c r="LA179" s="329"/>
      <c r="LB179" s="329"/>
      <c r="LC179" s="329"/>
      <c r="LD179" s="329"/>
      <c r="LE179" s="329"/>
      <c r="LF179" s="329"/>
      <c r="LG179" s="329"/>
      <c r="LH179" s="329"/>
      <c r="LI179" s="329"/>
      <c r="LJ179" s="329"/>
      <c r="LK179" s="329"/>
      <c r="LL179" s="329"/>
      <c r="LM179" s="329"/>
      <c r="LN179" s="329"/>
      <c r="LO179" s="329"/>
      <c r="LP179" s="329"/>
      <c r="LQ179" s="329"/>
      <c r="LR179" s="329"/>
      <c r="LS179" s="329"/>
      <c r="LT179" s="329"/>
      <c r="LU179" s="329"/>
      <c r="LV179" s="329"/>
      <c r="LW179" s="329"/>
      <c r="LX179" s="329"/>
      <c r="LY179" s="329"/>
      <c r="LZ179" s="329"/>
      <c r="MA179" s="329"/>
      <c r="MB179" s="329"/>
      <c r="MC179" s="329"/>
      <c r="MD179" s="329"/>
      <c r="ME179" s="329"/>
      <c r="MF179" s="329"/>
      <c r="MG179" s="329"/>
      <c r="MH179" s="329"/>
      <c r="MI179" s="329"/>
      <c r="MJ179" s="329"/>
      <c r="MK179" s="329"/>
      <c r="ML179" s="329"/>
      <c r="MM179" s="329"/>
      <c r="MN179" s="329"/>
      <c r="MO179" s="329"/>
      <c r="MP179" s="329"/>
      <c r="MQ179" s="329"/>
      <c r="MR179" s="329"/>
      <c r="MS179" s="329"/>
      <c r="MT179" s="329"/>
      <c r="MU179" s="329"/>
      <c r="MV179" s="329"/>
      <c r="MW179" s="329"/>
      <c r="MX179" s="329"/>
      <c r="MY179" s="329"/>
      <c r="MZ179" s="329"/>
      <c r="NA179" s="329"/>
      <c r="NB179" s="329"/>
      <c r="NC179" s="329"/>
      <c r="ND179" s="329"/>
      <c r="NE179" s="329"/>
      <c r="NF179" s="329"/>
      <c r="NG179" s="329"/>
      <c r="NH179" s="329"/>
      <c r="NI179" s="329"/>
      <c r="NJ179" s="329"/>
      <c r="NK179" s="329"/>
      <c r="NL179" s="329"/>
      <c r="NM179" s="329"/>
      <c r="NN179" s="329"/>
      <c r="NO179" s="329"/>
      <c r="NP179" s="329"/>
      <c r="NQ179" s="329"/>
      <c r="NR179" s="329"/>
      <c r="NS179" s="329"/>
      <c r="NT179" s="329"/>
      <c r="NU179" s="329"/>
      <c r="NV179" s="329"/>
      <c r="NW179" s="329"/>
      <c r="NX179" s="329"/>
      <c r="NY179" s="329"/>
      <c r="NZ179" s="329"/>
      <c r="OA179" s="329"/>
      <c r="OB179" s="329"/>
      <c r="OC179" s="329"/>
      <c r="OD179" s="329"/>
      <c r="OE179" s="329"/>
      <c r="OF179" s="329"/>
      <c r="OG179" s="329"/>
      <c r="OH179" s="329"/>
      <c r="OI179" s="329"/>
      <c r="OJ179" s="329"/>
      <c r="OK179" s="329"/>
      <c r="OL179" s="329"/>
    </row>
    <row r="180" spans="1:402" s="328" customFormat="1" ht="17.25" customHeight="1">
      <c r="B180" s="354" t="s">
        <v>69</v>
      </c>
      <c r="C180" s="499">
        <v>1661291.0999999999</v>
      </c>
      <c r="D180" s="499">
        <v>344175.39999999997</v>
      </c>
      <c r="E180" s="502" t="s">
        <v>213</v>
      </c>
      <c r="F180" s="499">
        <v>4382</v>
      </c>
      <c r="G180" s="499">
        <v>35</v>
      </c>
      <c r="H180" s="513" t="s">
        <v>213</v>
      </c>
      <c r="I180" s="501">
        <v>2009883.4999999998</v>
      </c>
      <c r="L180" s="944"/>
      <c r="M180" s="1196"/>
      <c r="N180" s="1196"/>
      <c r="O180" s="949"/>
      <c r="P180" s="944"/>
      <c r="BQ180" s="329"/>
      <c r="BR180" s="329"/>
      <c r="BS180" s="329"/>
      <c r="BT180" s="329"/>
      <c r="BU180" s="329"/>
      <c r="BV180" s="329"/>
      <c r="BW180" s="329"/>
      <c r="BX180" s="329"/>
      <c r="BY180" s="329"/>
      <c r="BZ180" s="329"/>
      <c r="CA180" s="329"/>
      <c r="CB180" s="329"/>
      <c r="CC180" s="329"/>
      <c r="CD180" s="329"/>
      <c r="CE180" s="329"/>
      <c r="CF180" s="329"/>
      <c r="CG180" s="329"/>
      <c r="CH180" s="329"/>
      <c r="CI180" s="329"/>
      <c r="CJ180" s="329"/>
      <c r="CK180" s="329"/>
      <c r="CL180" s="329"/>
      <c r="CM180" s="329"/>
      <c r="CN180" s="329"/>
      <c r="CO180" s="329"/>
      <c r="CP180" s="329"/>
      <c r="CQ180" s="329"/>
      <c r="CR180" s="329"/>
      <c r="CS180" s="329"/>
      <c r="CT180" s="329"/>
      <c r="CU180" s="329"/>
      <c r="CV180" s="329"/>
      <c r="CW180" s="329"/>
      <c r="CX180" s="329"/>
      <c r="CY180" s="329"/>
      <c r="CZ180" s="329"/>
      <c r="DA180" s="329"/>
      <c r="DB180" s="329"/>
      <c r="DC180" s="329"/>
      <c r="DD180" s="329"/>
      <c r="DE180" s="329"/>
      <c r="DF180" s="329"/>
      <c r="DG180" s="329"/>
      <c r="DH180" s="329"/>
      <c r="DI180" s="329"/>
      <c r="DJ180" s="329"/>
      <c r="DK180" s="329"/>
      <c r="DL180" s="329"/>
      <c r="DM180" s="329"/>
      <c r="DN180" s="329"/>
      <c r="DO180" s="329"/>
      <c r="DP180" s="329"/>
      <c r="DQ180" s="329"/>
      <c r="DR180" s="329"/>
      <c r="DS180" s="329"/>
      <c r="DT180" s="329"/>
      <c r="DU180" s="329"/>
      <c r="DV180" s="329"/>
      <c r="DW180" s="329"/>
      <c r="DX180" s="329"/>
      <c r="DY180" s="329"/>
      <c r="DZ180" s="329"/>
      <c r="EA180" s="329"/>
      <c r="EB180" s="329"/>
      <c r="EC180" s="329"/>
      <c r="ED180" s="329"/>
      <c r="EE180" s="329"/>
      <c r="EF180" s="329"/>
      <c r="EG180" s="329"/>
      <c r="EH180" s="329"/>
      <c r="EI180" s="329"/>
      <c r="EJ180" s="329"/>
      <c r="EK180" s="329"/>
      <c r="EL180" s="329"/>
      <c r="EM180" s="329"/>
      <c r="EN180" s="329"/>
      <c r="EO180" s="329"/>
      <c r="EP180" s="329"/>
      <c r="EQ180" s="329"/>
      <c r="ER180" s="329"/>
      <c r="ES180" s="329"/>
      <c r="ET180" s="329"/>
      <c r="EU180" s="329"/>
      <c r="EV180" s="329"/>
      <c r="EW180" s="329"/>
      <c r="EX180" s="329"/>
      <c r="EY180" s="329"/>
      <c r="EZ180" s="329"/>
      <c r="FA180" s="329"/>
      <c r="FB180" s="329"/>
      <c r="FC180" s="329"/>
      <c r="FD180" s="329"/>
      <c r="FE180" s="329"/>
      <c r="FF180" s="329"/>
      <c r="FG180" s="329"/>
      <c r="FH180" s="329"/>
      <c r="FI180" s="329"/>
      <c r="FJ180" s="329"/>
      <c r="FK180" s="329"/>
      <c r="FL180" s="329"/>
      <c r="FM180" s="329"/>
      <c r="FN180" s="329"/>
      <c r="FO180" s="329"/>
      <c r="FP180" s="329"/>
      <c r="FQ180" s="329"/>
      <c r="FR180" s="329"/>
      <c r="FS180" s="329"/>
      <c r="FT180" s="329"/>
      <c r="FU180" s="329"/>
      <c r="FV180" s="329"/>
      <c r="FW180" s="329"/>
      <c r="FX180" s="329"/>
      <c r="FY180" s="329"/>
      <c r="FZ180" s="329"/>
      <c r="GA180" s="329"/>
      <c r="GB180" s="329"/>
      <c r="GC180" s="329"/>
      <c r="GD180" s="329"/>
      <c r="GE180" s="329"/>
      <c r="GF180" s="329"/>
      <c r="GG180" s="329"/>
      <c r="GH180" s="329"/>
      <c r="GI180" s="329"/>
      <c r="GJ180" s="329"/>
      <c r="GK180" s="329"/>
      <c r="GL180" s="329"/>
      <c r="GM180" s="329"/>
      <c r="GN180" s="329"/>
      <c r="GO180" s="329"/>
      <c r="GP180" s="329"/>
      <c r="GQ180" s="329"/>
      <c r="GR180" s="329"/>
      <c r="GS180" s="329"/>
      <c r="GT180" s="329"/>
      <c r="GU180" s="329"/>
      <c r="GV180" s="329"/>
      <c r="GW180" s="329"/>
      <c r="GX180" s="329"/>
      <c r="GY180" s="329"/>
      <c r="GZ180" s="329"/>
      <c r="HA180" s="329"/>
      <c r="HB180" s="329"/>
      <c r="HC180" s="329"/>
      <c r="HD180" s="329"/>
      <c r="HE180" s="329"/>
      <c r="HF180" s="329"/>
      <c r="HG180" s="329"/>
      <c r="HH180" s="329"/>
      <c r="HI180" s="329"/>
      <c r="HJ180" s="329"/>
      <c r="HK180" s="329"/>
      <c r="HL180" s="329"/>
      <c r="HM180" s="329"/>
      <c r="HN180" s="329"/>
      <c r="HO180" s="329"/>
      <c r="HP180" s="329"/>
      <c r="HQ180" s="329"/>
      <c r="HR180" s="329"/>
      <c r="HS180" s="329"/>
      <c r="HT180" s="329"/>
      <c r="HU180" s="329"/>
      <c r="HV180" s="329"/>
      <c r="HW180" s="329"/>
      <c r="HX180" s="329"/>
      <c r="HY180" s="329"/>
      <c r="HZ180" s="329"/>
      <c r="IA180" s="329"/>
      <c r="IB180" s="329"/>
      <c r="IC180" s="329"/>
      <c r="ID180" s="329"/>
      <c r="IE180" s="329"/>
      <c r="IF180" s="329"/>
      <c r="IG180" s="329"/>
      <c r="IH180" s="329"/>
      <c r="II180" s="329"/>
      <c r="IJ180" s="329"/>
      <c r="IK180" s="329"/>
      <c r="IL180" s="329"/>
      <c r="IM180" s="329"/>
      <c r="IN180" s="329"/>
      <c r="IO180" s="329"/>
      <c r="IP180" s="329"/>
      <c r="IQ180" s="329"/>
      <c r="IR180" s="329"/>
      <c r="IS180" s="329"/>
      <c r="IT180" s="329"/>
      <c r="IU180" s="329"/>
      <c r="IV180" s="329"/>
      <c r="IW180" s="329"/>
      <c r="IX180" s="329"/>
      <c r="IY180" s="329"/>
      <c r="IZ180" s="329"/>
      <c r="JA180" s="329"/>
      <c r="JB180" s="329"/>
      <c r="JC180" s="329"/>
      <c r="JD180" s="329"/>
      <c r="JE180" s="329"/>
      <c r="JF180" s="329"/>
      <c r="JG180" s="329"/>
      <c r="JH180" s="329"/>
      <c r="JI180" s="329"/>
      <c r="JJ180" s="329"/>
      <c r="JK180" s="329"/>
      <c r="JL180" s="329"/>
      <c r="JM180" s="329"/>
      <c r="JN180" s="329"/>
      <c r="JO180" s="329"/>
      <c r="JP180" s="329"/>
      <c r="JQ180" s="329"/>
      <c r="JR180" s="329"/>
      <c r="JS180" s="329"/>
      <c r="JT180" s="329"/>
      <c r="JU180" s="329"/>
      <c r="JV180" s="329"/>
      <c r="JW180" s="329"/>
      <c r="JX180" s="329"/>
      <c r="JY180" s="329"/>
      <c r="JZ180" s="329"/>
      <c r="KA180" s="329"/>
      <c r="KB180" s="329"/>
      <c r="KC180" s="329"/>
      <c r="KD180" s="329"/>
      <c r="KE180" s="329"/>
      <c r="KF180" s="329"/>
      <c r="KG180" s="329"/>
      <c r="KH180" s="329"/>
      <c r="KI180" s="329"/>
      <c r="KJ180" s="329"/>
      <c r="KK180" s="329"/>
      <c r="KL180" s="329"/>
      <c r="KM180" s="329"/>
      <c r="KN180" s="329"/>
      <c r="KO180" s="329"/>
      <c r="KP180" s="329"/>
      <c r="KQ180" s="329"/>
      <c r="KR180" s="329"/>
      <c r="KS180" s="329"/>
      <c r="KT180" s="329"/>
      <c r="KU180" s="329"/>
      <c r="KV180" s="329"/>
      <c r="KW180" s="329"/>
      <c r="KX180" s="329"/>
      <c r="KY180" s="329"/>
      <c r="KZ180" s="329"/>
      <c r="LA180" s="329"/>
      <c r="LB180" s="329"/>
      <c r="LC180" s="329"/>
      <c r="LD180" s="329"/>
      <c r="LE180" s="329"/>
      <c r="LF180" s="329"/>
      <c r="LG180" s="329"/>
      <c r="LH180" s="329"/>
      <c r="LI180" s="329"/>
      <c r="LJ180" s="329"/>
      <c r="LK180" s="329"/>
      <c r="LL180" s="329"/>
      <c r="LM180" s="329"/>
      <c r="LN180" s="329"/>
      <c r="LO180" s="329"/>
      <c r="LP180" s="329"/>
      <c r="LQ180" s="329"/>
      <c r="LR180" s="329"/>
      <c r="LS180" s="329"/>
      <c r="LT180" s="329"/>
      <c r="LU180" s="329"/>
      <c r="LV180" s="329"/>
      <c r="LW180" s="329"/>
      <c r="LX180" s="329"/>
      <c r="LY180" s="329"/>
      <c r="LZ180" s="329"/>
      <c r="MA180" s="329"/>
      <c r="MB180" s="329"/>
      <c r="MC180" s="329"/>
      <c r="MD180" s="329"/>
      <c r="ME180" s="329"/>
      <c r="MF180" s="329"/>
      <c r="MG180" s="329"/>
      <c r="MH180" s="329"/>
      <c r="MI180" s="329"/>
      <c r="MJ180" s="329"/>
      <c r="MK180" s="329"/>
      <c r="ML180" s="329"/>
      <c r="MM180" s="329"/>
      <c r="MN180" s="329"/>
      <c r="MO180" s="329"/>
      <c r="MP180" s="329"/>
      <c r="MQ180" s="329"/>
      <c r="MR180" s="329"/>
      <c r="MS180" s="329"/>
      <c r="MT180" s="329"/>
      <c r="MU180" s="329"/>
      <c r="MV180" s="329"/>
      <c r="MW180" s="329"/>
      <c r="MX180" s="329"/>
      <c r="MY180" s="329"/>
      <c r="MZ180" s="329"/>
      <c r="NA180" s="329"/>
      <c r="NB180" s="329"/>
      <c r="NC180" s="329"/>
      <c r="ND180" s="329"/>
      <c r="NE180" s="329"/>
      <c r="NF180" s="329"/>
      <c r="NG180" s="329"/>
      <c r="NH180" s="329"/>
      <c r="NI180" s="329"/>
      <c r="NJ180" s="329"/>
      <c r="NK180" s="329"/>
      <c r="NL180" s="329"/>
      <c r="NM180" s="329"/>
      <c r="NN180" s="329"/>
      <c r="NO180" s="329"/>
      <c r="NP180" s="329"/>
      <c r="NQ180" s="329"/>
      <c r="NR180" s="329"/>
      <c r="NS180" s="329"/>
      <c r="NT180" s="329"/>
      <c r="NU180" s="329"/>
      <c r="NV180" s="329"/>
      <c r="NW180" s="329"/>
      <c r="NX180" s="329"/>
      <c r="NY180" s="329"/>
      <c r="NZ180" s="329"/>
      <c r="OA180" s="329"/>
      <c r="OB180" s="329"/>
      <c r="OC180" s="329"/>
      <c r="OD180" s="329"/>
      <c r="OE180" s="329"/>
      <c r="OF180" s="329"/>
      <c r="OG180" s="329"/>
      <c r="OH180" s="329"/>
      <c r="OI180" s="329"/>
      <c r="OJ180" s="329"/>
      <c r="OK180" s="329"/>
      <c r="OL180" s="329"/>
    </row>
    <row r="181" spans="1:402" s="328" customFormat="1" ht="17.25" customHeight="1">
      <c r="B181" s="360" t="s">
        <v>70</v>
      </c>
      <c r="C181" s="503">
        <v>1674964.727272725</v>
      </c>
      <c r="D181" s="503">
        <v>350875.36363636411</v>
      </c>
      <c r="E181" s="504" t="s">
        <v>213</v>
      </c>
      <c r="F181" s="514">
        <v>4601.772727272727</v>
      </c>
      <c r="G181" s="514">
        <v>35</v>
      </c>
      <c r="H181" s="504" t="s">
        <v>213</v>
      </c>
      <c r="I181" s="474">
        <v>2030476.8636363617</v>
      </c>
      <c r="J181" s="460"/>
      <c r="K181" s="460"/>
      <c r="L181" s="945"/>
      <c r="M181" s="945"/>
      <c r="N181" s="944"/>
      <c r="O181" s="944"/>
      <c r="P181" s="948"/>
      <c r="BQ181" s="329"/>
      <c r="BR181" s="329"/>
      <c r="BS181" s="329"/>
      <c r="BT181" s="329"/>
      <c r="BU181" s="329"/>
      <c r="BV181" s="329"/>
      <c r="BW181" s="329"/>
      <c r="BX181" s="329"/>
      <c r="BY181" s="329"/>
      <c r="BZ181" s="329"/>
      <c r="CA181" s="329"/>
      <c r="CB181" s="329"/>
      <c r="CC181" s="329"/>
      <c r="CD181" s="329"/>
      <c r="CE181" s="329"/>
      <c r="CF181" s="329"/>
      <c r="CG181" s="329"/>
      <c r="CH181" s="329"/>
      <c r="CI181" s="329"/>
      <c r="CJ181" s="329"/>
      <c r="CK181" s="329"/>
      <c r="CL181" s="329"/>
      <c r="CM181" s="329"/>
      <c r="CN181" s="329"/>
      <c r="CO181" s="329"/>
      <c r="CP181" s="329"/>
      <c r="CQ181" s="329"/>
      <c r="CR181" s="329"/>
      <c r="CS181" s="329"/>
      <c r="CT181" s="329"/>
      <c r="CU181" s="329"/>
      <c r="CV181" s="329"/>
      <c r="CW181" s="329"/>
      <c r="CX181" s="329"/>
      <c r="CY181" s="329"/>
      <c r="CZ181" s="329"/>
      <c r="DA181" s="329"/>
      <c r="DB181" s="329"/>
      <c r="DC181" s="329"/>
      <c r="DD181" s="329"/>
      <c r="DE181" s="329"/>
      <c r="DF181" s="329"/>
      <c r="DG181" s="329"/>
      <c r="DH181" s="329"/>
      <c r="DI181" s="329"/>
      <c r="DJ181" s="329"/>
      <c r="DK181" s="329"/>
      <c r="DL181" s="329"/>
      <c r="DM181" s="329"/>
      <c r="DN181" s="329"/>
      <c r="DO181" s="329"/>
      <c r="DP181" s="329"/>
      <c r="DQ181" s="329"/>
      <c r="DR181" s="329"/>
      <c r="DS181" s="329"/>
      <c r="DT181" s="329"/>
      <c r="DU181" s="329"/>
      <c r="DV181" s="329"/>
      <c r="DW181" s="329"/>
      <c r="DX181" s="329"/>
      <c r="DY181" s="329"/>
      <c r="DZ181" s="329"/>
      <c r="EA181" s="329"/>
      <c r="EB181" s="329"/>
      <c r="EC181" s="329"/>
      <c r="ED181" s="329"/>
      <c r="EE181" s="329"/>
      <c r="EF181" s="329"/>
      <c r="EG181" s="329"/>
      <c r="EH181" s="329"/>
      <c r="EI181" s="329"/>
      <c r="EJ181" s="329"/>
      <c r="EK181" s="329"/>
      <c r="EL181" s="329"/>
      <c r="EM181" s="329"/>
      <c r="EN181" s="329"/>
      <c r="EO181" s="329"/>
      <c r="EP181" s="329"/>
      <c r="EQ181" s="329"/>
      <c r="ER181" s="329"/>
      <c r="ES181" s="329"/>
      <c r="ET181" s="329"/>
      <c r="EU181" s="329"/>
      <c r="EV181" s="329"/>
      <c r="EW181" s="329"/>
      <c r="EX181" s="329"/>
      <c r="EY181" s="329"/>
      <c r="EZ181" s="329"/>
      <c r="FA181" s="329"/>
      <c r="FB181" s="329"/>
      <c r="FC181" s="329"/>
      <c r="FD181" s="329"/>
      <c r="FE181" s="329"/>
      <c r="FF181" s="329"/>
      <c r="FG181" s="329"/>
      <c r="FH181" s="329"/>
      <c r="FI181" s="329"/>
      <c r="FJ181" s="329"/>
      <c r="FK181" s="329"/>
      <c r="FL181" s="329"/>
      <c r="FM181" s="329"/>
      <c r="FN181" s="329"/>
      <c r="FO181" s="329"/>
      <c r="FP181" s="329"/>
      <c r="FQ181" s="329"/>
      <c r="FR181" s="329"/>
      <c r="FS181" s="329"/>
      <c r="FT181" s="329"/>
      <c r="FU181" s="329"/>
      <c r="FV181" s="329"/>
      <c r="FW181" s="329"/>
      <c r="FX181" s="329"/>
      <c r="FY181" s="329"/>
      <c r="FZ181" s="329"/>
      <c r="GA181" s="329"/>
      <c r="GB181" s="329"/>
      <c r="GC181" s="329"/>
      <c r="GD181" s="329"/>
      <c r="GE181" s="329"/>
      <c r="GF181" s="329"/>
      <c r="GG181" s="329"/>
      <c r="GH181" s="329"/>
      <c r="GI181" s="329"/>
      <c r="GJ181" s="329"/>
      <c r="GK181" s="329"/>
      <c r="GL181" s="329"/>
      <c r="GM181" s="329"/>
      <c r="GN181" s="329"/>
      <c r="GO181" s="329"/>
      <c r="GP181" s="329"/>
      <c r="GQ181" s="329"/>
      <c r="GR181" s="329"/>
      <c r="GS181" s="329"/>
      <c r="GT181" s="329"/>
      <c r="GU181" s="329"/>
      <c r="GV181" s="329"/>
      <c r="GW181" s="329"/>
      <c r="GX181" s="329"/>
      <c r="GY181" s="329"/>
      <c r="GZ181" s="329"/>
      <c r="HA181" s="329"/>
      <c r="HB181" s="329"/>
      <c r="HC181" s="329"/>
      <c r="HD181" s="329"/>
      <c r="HE181" s="329"/>
      <c r="HF181" s="329"/>
      <c r="HG181" s="329"/>
      <c r="HH181" s="329"/>
      <c r="HI181" s="329"/>
      <c r="HJ181" s="329"/>
      <c r="HK181" s="329"/>
      <c r="HL181" s="329"/>
      <c r="HM181" s="329"/>
      <c r="HN181" s="329"/>
      <c r="HO181" s="329"/>
      <c r="HP181" s="329"/>
      <c r="HQ181" s="329"/>
      <c r="HR181" s="329"/>
      <c r="HS181" s="329"/>
      <c r="HT181" s="329"/>
      <c r="HU181" s="329"/>
      <c r="HV181" s="329"/>
      <c r="HW181" s="329"/>
      <c r="HX181" s="329"/>
      <c r="HY181" s="329"/>
      <c r="HZ181" s="329"/>
      <c r="IA181" s="329"/>
      <c r="IB181" s="329"/>
      <c r="IC181" s="329"/>
      <c r="ID181" s="329"/>
      <c r="IE181" s="329"/>
      <c r="IF181" s="329"/>
      <c r="IG181" s="329"/>
      <c r="IH181" s="329"/>
      <c r="II181" s="329"/>
      <c r="IJ181" s="329"/>
      <c r="IK181" s="329"/>
      <c r="IL181" s="329"/>
      <c r="IM181" s="329"/>
      <c r="IN181" s="329"/>
      <c r="IO181" s="329"/>
      <c r="IP181" s="329"/>
      <c r="IQ181" s="329"/>
      <c r="IR181" s="329"/>
      <c r="IS181" s="329"/>
      <c r="IT181" s="329"/>
      <c r="IU181" s="329"/>
      <c r="IV181" s="329"/>
      <c r="IW181" s="329"/>
      <c r="IX181" s="329"/>
      <c r="IY181" s="329"/>
      <c r="IZ181" s="329"/>
      <c r="JA181" s="329"/>
      <c r="JB181" s="329"/>
      <c r="JC181" s="329"/>
      <c r="JD181" s="329"/>
      <c r="JE181" s="329"/>
      <c r="JF181" s="329"/>
      <c r="JG181" s="329"/>
      <c r="JH181" s="329"/>
      <c r="JI181" s="329"/>
      <c r="JJ181" s="329"/>
      <c r="JK181" s="329"/>
      <c r="JL181" s="329"/>
      <c r="JM181" s="329"/>
      <c r="JN181" s="329"/>
      <c r="JO181" s="329"/>
      <c r="JP181" s="329"/>
      <c r="JQ181" s="329"/>
      <c r="JR181" s="329"/>
      <c r="JS181" s="329"/>
      <c r="JT181" s="329"/>
      <c r="JU181" s="329"/>
      <c r="JV181" s="329"/>
      <c r="JW181" s="329"/>
      <c r="JX181" s="329"/>
      <c r="JY181" s="329"/>
      <c r="JZ181" s="329"/>
      <c r="KA181" s="329"/>
      <c r="KB181" s="329"/>
      <c r="KC181" s="329"/>
      <c r="KD181" s="329"/>
      <c r="KE181" s="329"/>
      <c r="KF181" s="329"/>
      <c r="KG181" s="329"/>
      <c r="KH181" s="329"/>
      <c r="KI181" s="329"/>
      <c r="KJ181" s="329"/>
      <c r="KK181" s="329"/>
      <c r="KL181" s="329"/>
      <c r="KM181" s="329"/>
      <c r="KN181" s="329"/>
      <c r="KO181" s="329"/>
      <c r="KP181" s="329"/>
      <c r="KQ181" s="329"/>
      <c r="KR181" s="329"/>
      <c r="KS181" s="329"/>
      <c r="KT181" s="329"/>
      <c r="KU181" s="329"/>
      <c r="KV181" s="329"/>
      <c r="KW181" s="329"/>
      <c r="KX181" s="329"/>
      <c r="KY181" s="329"/>
      <c r="KZ181" s="329"/>
      <c r="LA181" s="329"/>
      <c r="LB181" s="329"/>
      <c r="LC181" s="329"/>
      <c r="LD181" s="329"/>
      <c r="LE181" s="329"/>
      <c r="LF181" s="329"/>
      <c r="LG181" s="329"/>
      <c r="LH181" s="329"/>
      <c r="LI181" s="329"/>
      <c r="LJ181" s="329"/>
      <c r="LK181" s="329"/>
      <c r="LL181" s="329"/>
      <c r="LM181" s="329"/>
      <c r="LN181" s="329"/>
      <c r="LO181" s="329"/>
      <c r="LP181" s="329"/>
      <c r="LQ181" s="329"/>
      <c r="LR181" s="329"/>
      <c r="LS181" s="329"/>
      <c r="LT181" s="329"/>
      <c r="LU181" s="329"/>
      <c r="LV181" s="329"/>
      <c r="LW181" s="329"/>
      <c r="LX181" s="329"/>
      <c r="LY181" s="329"/>
      <c r="LZ181" s="329"/>
      <c r="MA181" s="329"/>
      <c r="MB181" s="329"/>
      <c r="MC181" s="329"/>
      <c r="MD181" s="329"/>
      <c r="ME181" s="329"/>
      <c r="MF181" s="329"/>
      <c r="MG181" s="329"/>
      <c r="MH181" s="329"/>
      <c r="MI181" s="329"/>
      <c r="MJ181" s="329"/>
      <c r="MK181" s="329"/>
      <c r="ML181" s="329"/>
      <c r="MM181" s="329"/>
      <c r="MN181" s="329"/>
      <c r="MO181" s="329"/>
      <c r="MP181" s="329"/>
      <c r="MQ181" s="329"/>
      <c r="MR181" s="329"/>
      <c r="MS181" s="329"/>
      <c r="MT181" s="329"/>
      <c r="MU181" s="329"/>
      <c r="MV181" s="329"/>
      <c r="MW181" s="329"/>
      <c r="MX181" s="329"/>
      <c r="MY181" s="329"/>
      <c r="MZ181" s="329"/>
      <c r="NA181" s="329"/>
      <c r="NB181" s="329"/>
      <c r="NC181" s="329"/>
      <c r="ND181" s="329"/>
      <c r="NE181" s="329"/>
      <c r="NF181" s="329"/>
      <c r="NG181" s="329"/>
      <c r="NH181" s="329"/>
      <c r="NI181" s="329"/>
      <c r="NJ181" s="329"/>
      <c r="NK181" s="329"/>
      <c r="NL181" s="329"/>
      <c r="NM181" s="329"/>
      <c r="NN181" s="329"/>
      <c r="NO181" s="329"/>
      <c r="NP181" s="329"/>
      <c r="NQ181" s="329"/>
      <c r="NR181" s="329"/>
      <c r="NS181" s="329"/>
      <c r="NT181" s="329"/>
      <c r="NU181" s="329"/>
      <c r="NV181" s="329"/>
      <c r="NW181" s="329"/>
      <c r="NX181" s="329"/>
      <c r="NY181" s="329"/>
      <c r="NZ181" s="329"/>
      <c r="OA181" s="329"/>
      <c r="OB181" s="329"/>
      <c r="OC181" s="329"/>
      <c r="OD181" s="329"/>
      <c r="OE181" s="329"/>
      <c r="OF181" s="329"/>
      <c r="OG181" s="329"/>
      <c r="OH181" s="329"/>
      <c r="OI181" s="329"/>
      <c r="OJ181" s="329"/>
      <c r="OK181" s="329"/>
      <c r="OL181" s="329"/>
    </row>
    <row r="182" spans="1:402" s="328" customFormat="1" ht="17.25" customHeight="1">
      <c r="A182" s="322"/>
      <c r="B182" s="18" t="s">
        <v>71</v>
      </c>
      <c r="C182" s="506"/>
      <c r="D182" s="506"/>
      <c r="E182" s="507"/>
      <c r="F182" s="506"/>
      <c r="G182" s="506"/>
      <c r="H182" s="507"/>
      <c r="I182" s="508"/>
      <c r="L182" s="944"/>
      <c r="M182" s="944"/>
      <c r="N182" s="944"/>
      <c r="O182" s="944"/>
      <c r="P182" s="944"/>
      <c r="BQ182" s="329"/>
      <c r="BR182" s="329"/>
      <c r="BS182" s="329"/>
      <c r="BT182" s="329"/>
      <c r="BU182" s="329"/>
      <c r="BV182" s="329"/>
      <c r="BW182" s="329"/>
      <c r="BX182" s="329"/>
      <c r="BY182" s="329"/>
      <c r="BZ182" s="329"/>
      <c r="CA182" s="329"/>
      <c r="CB182" s="329"/>
      <c r="CC182" s="329"/>
      <c r="CD182" s="329"/>
      <c r="CE182" s="329"/>
      <c r="CF182" s="329"/>
      <c r="CG182" s="329"/>
      <c r="CH182" s="329"/>
      <c r="CI182" s="329"/>
      <c r="CJ182" s="329"/>
      <c r="CK182" s="329"/>
      <c r="CL182" s="329"/>
      <c r="CM182" s="329"/>
      <c r="CN182" s="329"/>
      <c r="CO182" s="329"/>
      <c r="CP182" s="329"/>
      <c r="CQ182" s="329"/>
      <c r="CR182" s="329"/>
      <c r="CS182" s="329"/>
      <c r="CT182" s="329"/>
      <c r="CU182" s="329"/>
      <c r="CV182" s="329"/>
      <c r="CW182" s="329"/>
      <c r="CX182" s="329"/>
      <c r="CY182" s="329"/>
      <c r="CZ182" s="329"/>
      <c r="DA182" s="329"/>
      <c r="DB182" s="329"/>
      <c r="DC182" s="329"/>
      <c r="DD182" s="329"/>
      <c r="DE182" s="329"/>
      <c r="DF182" s="329"/>
      <c r="DG182" s="329"/>
      <c r="DH182" s="329"/>
      <c r="DI182" s="329"/>
      <c r="DJ182" s="329"/>
      <c r="DK182" s="329"/>
      <c r="DL182" s="329"/>
      <c r="DM182" s="329"/>
      <c r="DN182" s="329"/>
      <c r="DO182" s="329"/>
      <c r="DP182" s="329"/>
      <c r="DQ182" s="329"/>
      <c r="DR182" s="329"/>
      <c r="DS182" s="329"/>
      <c r="DT182" s="329"/>
      <c r="DU182" s="329"/>
      <c r="DV182" s="329"/>
      <c r="DW182" s="329"/>
      <c r="DX182" s="329"/>
      <c r="DY182" s="329"/>
      <c r="DZ182" s="329"/>
      <c r="EA182" s="329"/>
      <c r="EB182" s="329"/>
      <c r="EC182" s="329"/>
      <c r="ED182" s="329"/>
      <c r="EE182" s="329"/>
      <c r="EF182" s="329"/>
      <c r="EG182" s="329"/>
      <c r="EH182" s="329"/>
      <c r="EI182" s="329"/>
      <c r="EJ182" s="329"/>
      <c r="EK182" s="329"/>
      <c r="EL182" s="329"/>
      <c r="EM182" s="329"/>
      <c r="EN182" s="329"/>
      <c r="EO182" s="329"/>
      <c r="EP182" s="329"/>
      <c r="EQ182" s="329"/>
      <c r="ER182" s="329"/>
      <c r="ES182" s="329"/>
      <c r="ET182" s="329"/>
      <c r="EU182" s="329"/>
      <c r="EV182" s="329"/>
      <c r="EW182" s="329"/>
      <c r="EX182" s="329"/>
      <c r="EY182" s="329"/>
      <c r="EZ182" s="329"/>
      <c r="FA182" s="329"/>
      <c r="FB182" s="329"/>
      <c r="FC182" s="329"/>
      <c r="FD182" s="329"/>
      <c r="FE182" s="329"/>
      <c r="FF182" s="329"/>
      <c r="FG182" s="329"/>
      <c r="FH182" s="329"/>
      <c r="FI182" s="329"/>
      <c r="FJ182" s="329"/>
      <c r="FK182" s="329"/>
      <c r="FL182" s="329"/>
      <c r="FM182" s="329"/>
      <c r="FN182" s="329"/>
      <c r="FO182" s="329"/>
      <c r="FP182" s="329"/>
      <c r="FQ182" s="329"/>
      <c r="FR182" s="329"/>
      <c r="FS182" s="329"/>
      <c r="FT182" s="329"/>
      <c r="FU182" s="329"/>
      <c r="FV182" s="329"/>
      <c r="FW182" s="329"/>
      <c r="FX182" s="329"/>
      <c r="FY182" s="329"/>
      <c r="FZ182" s="329"/>
      <c r="GA182" s="329"/>
      <c r="GB182" s="329"/>
      <c r="GC182" s="329"/>
      <c r="GD182" s="329"/>
      <c r="GE182" s="329"/>
      <c r="GF182" s="329"/>
      <c r="GG182" s="329"/>
      <c r="GH182" s="329"/>
      <c r="GI182" s="329"/>
      <c r="GJ182" s="329"/>
      <c r="GK182" s="329"/>
      <c r="GL182" s="329"/>
      <c r="GM182" s="329"/>
      <c r="GN182" s="329"/>
      <c r="GO182" s="329"/>
      <c r="GP182" s="329"/>
      <c r="GQ182" s="329"/>
      <c r="GR182" s="329"/>
      <c r="GS182" s="329"/>
      <c r="GT182" s="329"/>
      <c r="GU182" s="329"/>
      <c r="GV182" s="329"/>
      <c r="GW182" s="329"/>
      <c r="GX182" s="329"/>
      <c r="GY182" s="329"/>
      <c r="GZ182" s="329"/>
      <c r="HA182" s="329"/>
      <c r="HB182" s="329"/>
      <c r="HC182" s="329"/>
      <c r="HD182" s="329"/>
      <c r="HE182" s="329"/>
      <c r="HF182" s="329"/>
      <c r="HG182" s="329"/>
      <c r="HH182" s="329"/>
      <c r="HI182" s="329"/>
      <c r="HJ182" s="329"/>
      <c r="HK182" s="329"/>
      <c r="HL182" s="329"/>
      <c r="HM182" s="329"/>
      <c r="HN182" s="329"/>
      <c r="HO182" s="329"/>
      <c r="HP182" s="329"/>
      <c r="HQ182" s="329"/>
      <c r="HR182" s="329"/>
      <c r="HS182" s="329"/>
      <c r="HT182" s="329"/>
      <c r="HU182" s="329"/>
      <c r="HV182" s="329"/>
      <c r="HW182" s="329"/>
      <c r="HX182" s="329"/>
      <c r="HY182" s="329"/>
      <c r="HZ182" s="329"/>
      <c r="IA182" s="329"/>
      <c r="IB182" s="329"/>
      <c r="IC182" s="329"/>
      <c r="ID182" s="329"/>
      <c r="IE182" s="329"/>
      <c r="IF182" s="329"/>
      <c r="IG182" s="329"/>
      <c r="IH182" s="329"/>
      <c r="II182" s="329"/>
      <c r="IJ182" s="329"/>
      <c r="IK182" s="329"/>
      <c r="IL182" s="329"/>
      <c r="IM182" s="329"/>
      <c r="IN182" s="329"/>
      <c r="IO182" s="329"/>
      <c r="IP182" s="329"/>
      <c r="IQ182" s="329"/>
      <c r="IR182" s="329"/>
      <c r="IS182" s="329"/>
      <c r="IT182" s="329"/>
      <c r="IU182" s="329"/>
      <c r="IV182" s="329"/>
      <c r="IW182" s="329"/>
      <c r="IX182" s="329"/>
      <c r="IY182" s="329"/>
      <c r="IZ182" s="329"/>
      <c r="JA182" s="329"/>
      <c r="JB182" s="329"/>
      <c r="JC182" s="329"/>
      <c r="JD182" s="329"/>
      <c r="JE182" s="329"/>
      <c r="JF182" s="329"/>
      <c r="JG182" s="329"/>
      <c r="JH182" s="329"/>
      <c r="JI182" s="329"/>
      <c r="JJ182" s="329"/>
      <c r="JK182" s="329"/>
      <c r="JL182" s="329"/>
      <c r="JM182" s="329"/>
      <c r="JN182" s="329"/>
      <c r="JO182" s="329"/>
      <c r="JP182" s="329"/>
      <c r="JQ182" s="329"/>
      <c r="JR182" s="329"/>
      <c r="JS182" s="329"/>
      <c r="JT182" s="329"/>
      <c r="JU182" s="329"/>
      <c r="JV182" s="329"/>
      <c r="JW182" s="329"/>
      <c r="JX182" s="329"/>
      <c r="JY182" s="329"/>
      <c r="JZ182" s="329"/>
      <c r="KA182" s="329"/>
      <c r="KB182" s="329"/>
      <c r="KC182" s="329"/>
      <c r="KD182" s="329"/>
      <c r="KE182" s="329"/>
      <c r="KF182" s="329"/>
      <c r="KG182" s="329"/>
      <c r="KH182" s="329"/>
      <c r="KI182" s="329"/>
      <c r="KJ182" s="329"/>
      <c r="KK182" s="329"/>
      <c r="KL182" s="329"/>
      <c r="KM182" s="329"/>
      <c r="KN182" s="329"/>
      <c r="KO182" s="329"/>
      <c r="KP182" s="329"/>
      <c r="KQ182" s="329"/>
      <c r="KR182" s="329"/>
      <c r="KS182" s="329"/>
      <c r="KT182" s="329"/>
      <c r="KU182" s="329"/>
      <c r="KV182" s="329"/>
      <c r="KW182" s="329"/>
      <c r="KX182" s="329"/>
      <c r="KY182" s="329"/>
      <c r="KZ182" s="329"/>
      <c r="LA182" s="329"/>
      <c r="LB182" s="329"/>
      <c r="LC182" s="329"/>
      <c r="LD182" s="329"/>
      <c r="LE182" s="329"/>
      <c r="LF182" s="329"/>
      <c r="LG182" s="329"/>
      <c r="LH182" s="329"/>
      <c r="LI182" s="329"/>
      <c r="LJ182" s="329"/>
      <c r="LK182" s="329"/>
      <c r="LL182" s="329"/>
      <c r="LM182" s="329"/>
      <c r="LN182" s="329"/>
      <c r="LO182" s="329"/>
      <c r="LP182" s="329"/>
      <c r="LQ182" s="329"/>
      <c r="LR182" s="329"/>
      <c r="LS182" s="329"/>
      <c r="LT182" s="329"/>
      <c r="LU182" s="329"/>
      <c r="LV182" s="329"/>
      <c r="LW182" s="329"/>
      <c r="LX182" s="329"/>
      <c r="LY182" s="329"/>
      <c r="LZ182" s="329"/>
      <c r="MA182" s="329"/>
      <c r="MB182" s="329"/>
      <c r="MC182" s="329"/>
      <c r="MD182" s="329"/>
      <c r="ME182" s="329"/>
      <c r="MF182" s="329"/>
      <c r="MG182" s="329"/>
      <c r="MH182" s="329"/>
      <c r="MI182" s="329"/>
      <c r="MJ182" s="329"/>
      <c r="MK182" s="329"/>
      <c r="ML182" s="329"/>
      <c r="MM182" s="329"/>
      <c r="MN182" s="329"/>
      <c r="MO182" s="329"/>
      <c r="MP182" s="329"/>
      <c r="MQ182" s="329"/>
      <c r="MR182" s="329"/>
      <c r="MS182" s="329"/>
      <c r="MT182" s="329"/>
      <c r="MU182" s="329"/>
      <c r="MV182" s="329"/>
      <c r="MW182" s="329"/>
      <c r="MX182" s="329"/>
      <c r="MY182" s="329"/>
      <c r="MZ182" s="329"/>
      <c r="NA182" s="329"/>
      <c r="NB182" s="329"/>
      <c r="NC182" s="329"/>
      <c r="ND182" s="329"/>
      <c r="NE182" s="329"/>
      <c r="NF182" s="329"/>
      <c r="NG182" s="329"/>
      <c r="NH182" s="329"/>
      <c r="NI182" s="329"/>
      <c r="NJ182" s="329"/>
      <c r="NK182" s="329"/>
      <c r="NL182" s="329"/>
      <c r="NM182" s="329"/>
      <c r="NN182" s="329"/>
      <c r="NO182" s="329"/>
      <c r="NP182" s="329"/>
      <c r="NQ182" s="329"/>
      <c r="NR182" s="329"/>
      <c r="NS182" s="329"/>
      <c r="NT182" s="329"/>
      <c r="NU182" s="329"/>
      <c r="NV182" s="329"/>
      <c r="NW182" s="329"/>
      <c r="NX182" s="329"/>
      <c r="NY182" s="329"/>
      <c r="NZ182" s="329"/>
      <c r="OA182" s="329"/>
      <c r="OB182" s="329"/>
      <c r="OC182" s="329"/>
      <c r="OD182" s="329"/>
      <c r="OE182" s="329"/>
      <c r="OF182" s="329"/>
      <c r="OG182" s="329"/>
      <c r="OH182" s="329"/>
      <c r="OI182" s="329"/>
      <c r="OJ182" s="329"/>
      <c r="OK182" s="329"/>
      <c r="OL182" s="329"/>
    </row>
    <row r="183" spans="1:402" s="328" customFormat="1" ht="17.25" customHeight="1">
      <c r="A183" s="322"/>
      <c r="B183" s="18" t="s">
        <v>72</v>
      </c>
      <c r="C183" s="506"/>
      <c r="D183" s="506"/>
      <c r="E183" s="507"/>
      <c r="F183" s="506"/>
      <c r="G183" s="506"/>
      <c r="H183" s="507"/>
      <c r="I183" s="508"/>
      <c r="J183" s="460"/>
      <c r="K183" s="460"/>
      <c r="L183" s="945"/>
      <c r="M183" s="945"/>
      <c r="N183" s="944"/>
      <c r="O183" s="944"/>
      <c r="P183" s="944"/>
      <c r="BQ183" s="329"/>
      <c r="BR183" s="329"/>
      <c r="BS183" s="329"/>
      <c r="BT183" s="329"/>
      <c r="BU183" s="329"/>
      <c r="BV183" s="329"/>
      <c r="BW183" s="329"/>
      <c r="BX183" s="329"/>
      <c r="BY183" s="329"/>
      <c r="BZ183" s="329"/>
      <c r="CA183" s="329"/>
      <c r="CB183" s="329"/>
      <c r="CC183" s="329"/>
      <c r="CD183" s="329"/>
      <c r="CE183" s="329"/>
      <c r="CF183" s="329"/>
      <c r="CG183" s="329"/>
      <c r="CH183" s="329"/>
      <c r="CI183" s="329"/>
      <c r="CJ183" s="329"/>
      <c r="CK183" s="329"/>
      <c r="CL183" s="329"/>
      <c r="CM183" s="329"/>
      <c r="CN183" s="329"/>
      <c r="CO183" s="329"/>
      <c r="CP183" s="329"/>
      <c r="CQ183" s="329"/>
      <c r="CR183" s="329"/>
      <c r="CS183" s="329"/>
      <c r="CT183" s="329"/>
      <c r="CU183" s="329"/>
      <c r="CV183" s="329"/>
      <c r="CW183" s="329"/>
      <c r="CX183" s="329"/>
      <c r="CY183" s="329"/>
      <c r="CZ183" s="329"/>
      <c r="DA183" s="329"/>
      <c r="DB183" s="329"/>
      <c r="DC183" s="329"/>
      <c r="DD183" s="329"/>
      <c r="DE183" s="329"/>
      <c r="DF183" s="329"/>
      <c r="DG183" s="329"/>
      <c r="DH183" s="329"/>
      <c r="DI183" s="329"/>
      <c r="DJ183" s="329"/>
      <c r="DK183" s="329"/>
      <c r="DL183" s="329"/>
      <c r="DM183" s="329"/>
      <c r="DN183" s="329"/>
      <c r="DO183" s="329"/>
      <c r="DP183" s="329"/>
      <c r="DQ183" s="329"/>
      <c r="DR183" s="329"/>
      <c r="DS183" s="329"/>
      <c r="DT183" s="329"/>
      <c r="DU183" s="329"/>
      <c r="DV183" s="329"/>
      <c r="DW183" s="329"/>
      <c r="DX183" s="329"/>
      <c r="DY183" s="329"/>
      <c r="DZ183" s="329"/>
      <c r="EA183" s="329"/>
      <c r="EB183" s="329"/>
      <c r="EC183" s="329"/>
      <c r="ED183" s="329"/>
      <c r="EE183" s="329"/>
      <c r="EF183" s="329"/>
      <c r="EG183" s="329"/>
      <c r="EH183" s="329"/>
      <c r="EI183" s="329"/>
      <c r="EJ183" s="329"/>
      <c r="EK183" s="329"/>
      <c r="EL183" s="329"/>
      <c r="EM183" s="329"/>
      <c r="EN183" s="329"/>
      <c r="EO183" s="329"/>
      <c r="EP183" s="329"/>
      <c r="EQ183" s="329"/>
      <c r="ER183" s="329"/>
      <c r="ES183" s="329"/>
      <c r="ET183" s="329"/>
      <c r="EU183" s="329"/>
      <c r="EV183" s="329"/>
      <c r="EW183" s="329"/>
      <c r="EX183" s="329"/>
      <c r="EY183" s="329"/>
      <c r="EZ183" s="329"/>
      <c r="FA183" s="329"/>
      <c r="FB183" s="329"/>
      <c r="FC183" s="329"/>
      <c r="FD183" s="329"/>
      <c r="FE183" s="329"/>
      <c r="FF183" s="329"/>
      <c r="FG183" s="329"/>
      <c r="FH183" s="329"/>
      <c r="FI183" s="329"/>
      <c r="FJ183" s="329"/>
      <c r="FK183" s="329"/>
      <c r="FL183" s="329"/>
      <c r="FM183" s="329"/>
      <c r="FN183" s="329"/>
      <c r="FO183" s="329"/>
      <c r="FP183" s="329"/>
      <c r="FQ183" s="329"/>
      <c r="FR183" s="329"/>
      <c r="FS183" s="329"/>
      <c r="FT183" s="329"/>
      <c r="FU183" s="329"/>
      <c r="FV183" s="329"/>
      <c r="FW183" s="329"/>
      <c r="FX183" s="329"/>
      <c r="FY183" s="329"/>
      <c r="FZ183" s="329"/>
      <c r="GA183" s="329"/>
      <c r="GB183" s="329"/>
      <c r="GC183" s="329"/>
      <c r="GD183" s="329"/>
      <c r="GE183" s="329"/>
      <c r="GF183" s="329"/>
      <c r="GG183" s="329"/>
      <c r="GH183" s="329"/>
      <c r="GI183" s="329"/>
      <c r="GJ183" s="329"/>
      <c r="GK183" s="329"/>
      <c r="GL183" s="329"/>
      <c r="GM183" s="329"/>
      <c r="GN183" s="329"/>
      <c r="GO183" s="329"/>
      <c r="GP183" s="329"/>
      <c r="GQ183" s="329"/>
      <c r="GR183" s="329"/>
      <c r="GS183" s="329"/>
      <c r="GT183" s="329"/>
      <c r="GU183" s="329"/>
      <c r="GV183" s="329"/>
      <c r="GW183" s="329"/>
      <c r="GX183" s="329"/>
      <c r="GY183" s="329"/>
      <c r="GZ183" s="329"/>
      <c r="HA183" s="329"/>
      <c r="HB183" s="329"/>
      <c r="HC183" s="329"/>
      <c r="HD183" s="329"/>
      <c r="HE183" s="329"/>
      <c r="HF183" s="329"/>
      <c r="HG183" s="329"/>
      <c r="HH183" s="329"/>
      <c r="HI183" s="329"/>
      <c r="HJ183" s="329"/>
      <c r="HK183" s="329"/>
      <c r="HL183" s="329"/>
      <c r="HM183" s="329"/>
      <c r="HN183" s="329"/>
      <c r="HO183" s="329"/>
      <c r="HP183" s="329"/>
      <c r="HQ183" s="329"/>
      <c r="HR183" s="329"/>
      <c r="HS183" s="329"/>
      <c r="HT183" s="329"/>
      <c r="HU183" s="329"/>
      <c r="HV183" s="329"/>
      <c r="HW183" s="329"/>
      <c r="HX183" s="329"/>
      <c r="HY183" s="329"/>
      <c r="HZ183" s="329"/>
      <c r="IA183" s="329"/>
      <c r="IB183" s="329"/>
      <c r="IC183" s="329"/>
      <c r="ID183" s="329"/>
      <c r="IE183" s="329"/>
      <c r="IF183" s="329"/>
      <c r="IG183" s="329"/>
      <c r="IH183" s="329"/>
      <c r="II183" s="329"/>
      <c r="IJ183" s="329"/>
      <c r="IK183" s="329"/>
      <c r="IL183" s="329"/>
      <c r="IM183" s="329"/>
      <c r="IN183" s="329"/>
      <c r="IO183" s="329"/>
      <c r="IP183" s="329"/>
      <c r="IQ183" s="329"/>
      <c r="IR183" s="329"/>
      <c r="IS183" s="329"/>
      <c r="IT183" s="329"/>
      <c r="IU183" s="329"/>
      <c r="IV183" s="329"/>
      <c r="IW183" s="329"/>
      <c r="IX183" s="329"/>
      <c r="IY183" s="329"/>
      <c r="IZ183" s="329"/>
      <c r="JA183" s="329"/>
      <c r="JB183" s="329"/>
      <c r="JC183" s="329"/>
      <c r="JD183" s="329"/>
      <c r="JE183" s="329"/>
      <c r="JF183" s="329"/>
      <c r="JG183" s="329"/>
      <c r="JH183" s="329"/>
      <c r="JI183" s="329"/>
      <c r="JJ183" s="329"/>
      <c r="JK183" s="329"/>
      <c r="JL183" s="329"/>
      <c r="JM183" s="329"/>
      <c r="JN183" s="329"/>
      <c r="JO183" s="329"/>
      <c r="JP183" s="329"/>
      <c r="JQ183" s="329"/>
      <c r="JR183" s="329"/>
      <c r="JS183" s="329"/>
      <c r="JT183" s="329"/>
      <c r="JU183" s="329"/>
      <c r="JV183" s="329"/>
      <c r="JW183" s="329"/>
      <c r="JX183" s="329"/>
      <c r="JY183" s="329"/>
      <c r="JZ183" s="329"/>
      <c r="KA183" s="329"/>
      <c r="KB183" s="329"/>
      <c r="KC183" s="329"/>
      <c r="KD183" s="329"/>
      <c r="KE183" s="329"/>
      <c r="KF183" s="329"/>
      <c r="KG183" s="329"/>
      <c r="KH183" s="329"/>
      <c r="KI183" s="329"/>
      <c r="KJ183" s="329"/>
      <c r="KK183" s="329"/>
      <c r="KL183" s="329"/>
      <c r="KM183" s="329"/>
      <c r="KN183" s="329"/>
      <c r="KO183" s="329"/>
      <c r="KP183" s="329"/>
      <c r="KQ183" s="329"/>
      <c r="KR183" s="329"/>
      <c r="KS183" s="329"/>
      <c r="KT183" s="329"/>
      <c r="KU183" s="329"/>
      <c r="KV183" s="329"/>
      <c r="KW183" s="329"/>
      <c r="KX183" s="329"/>
      <c r="KY183" s="329"/>
      <c r="KZ183" s="329"/>
      <c r="LA183" s="329"/>
      <c r="LB183" s="329"/>
      <c r="LC183" s="329"/>
      <c r="LD183" s="329"/>
      <c r="LE183" s="329"/>
      <c r="LF183" s="329"/>
      <c r="LG183" s="329"/>
      <c r="LH183" s="329"/>
      <c r="LI183" s="329"/>
      <c r="LJ183" s="329"/>
      <c r="LK183" s="329"/>
      <c r="LL183" s="329"/>
      <c r="LM183" s="329"/>
      <c r="LN183" s="329"/>
      <c r="LO183" s="329"/>
      <c r="LP183" s="329"/>
      <c r="LQ183" s="329"/>
      <c r="LR183" s="329"/>
      <c r="LS183" s="329"/>
      <c r="LT183" s="329"/>
      <c r="LU183" s="329"/>
      <c r="LV183" s="329"/>
      <c r="LW183" s="329"/>
      <c r="LX183" s="329"/>
      <c r="LY183" s="329"/>
      <c r="LZ183" s="329"/>
      <c r="MA183" s="329"/>
      <c r="MB183" s="329"/>
      <c r="MC183" s="329"/>
      <c r="MD183" s="329"/>
      <c r="ME183" s="329"/>
      <c r="MF183" s="329"/>
      <c r="MG183" s="329"/>
      <c r="MH183" s="329"/>
      <c r="MI183" s="329"/>
      <c r="MJ183" s="329"/>
      <c r="MK183" s="329"/>
      <c r="ML183" s="329"/>
      <c r="MM183" s="329"/>
      <c r="MN183" s="329"/>
      <c r="MO183" s="329"/>
      <c r="MP183" s="329"/>
      <c r="MQ183" s="329"/>
      <c r="MR183" s="329"/>
      <c r="MS183" s="329"/>
      <c r="MT183" s="329"/>
      <c r="MU183" s="329"/>
      <c r="MV183" s="329"/>
      <c r="MW183" s="329"/>
      <c r="MX183" s="329"/>
      <c r="MY183" s="329"/>
      <c r="MZ183" s="329"/>
      <c r="NA183" s="329"/>
      <c r="NB183" s="329"/>
      <c r="NC183" s="329"/>
      <c r="ND183" s="329"/>
      <c r="NE183" s="329"/>
      <c r="NF183" s="329"/>
      <c r="NG183" s="329"/>
      <c r="NH183" s="329"/>
      <c r="NI183" s="329"/>
      <c r="NJ183" s="329"/>
      <c r="NK183" s="329"/>
      <c r="NL183" s="329"/>
      <c r="NM183" s="329"/>
      <c r="NN183" s="329"/>
      <c r="NO183" s="329"/>
      <c r="NP183" s="329"/>
      <c r="NQ183" s="329"/>
      <c r="NR183" s="329"/>
      <c r="NS183" s="329"/>
      <c r="NT183" s="329"/>
      <c r="NU183" s="329"/>
      <c r="NV183" s="329"/>
      <c r="NW183" s="329"/>
      <c r="NX183" s="329"/>
      <c r="NY183" s="329"/>
      <c r="NZ183" s="329"/>
      <c r="OA183" s="329"/>
      <c r="OB183" s="329"/>
      <c r="OC183" s="329"/>
      <c r="OD183" s="329"/>
      <c r="OE183" s="329"/>
      <c r="OF183" s="329"/>
      <c r="OG183" s="329"/>
      <c r="OH183" s="329"/>
      <c r="OI183" s="329"/>
      <c r="OJ183" s="329"/>
      <c r="OK183" s="329"/>
      <c r="OL183" s="329"/>
    </row>
    <row r="184" spans="1:402" s="328" customFormat="1" ht="17.25" customHeight="1">
      <c r="A184" s="322"/>
      <c r="B184" s="18" t="s">
        <v>79</v>
      </c>
      <c r="C184" s="506"/>
      <c r="D184" s="506"/>
      <c r="E184" s="507"/>
      <c r="F184" s="506"/>
      <c r="G184" s="506"/>
      <c r="H184" s="507"/>
      <c r="I184" s="508"/>
      <c r="L184" s="944"/>
      <c r="M184" s="944"/>
      <c r="N184" s="944"/>
      <c r="O184" s="944"/>
      <c r="P184" s="944"/>
      <c r="BQ184" s="329"/>
      <c r="BR184" s="329"/>
      <c r="BS184" s="329"/>
      <c r="BT184" s="329"/>
      <c r="BU184" s="329"/>
      <c r="BV184" s="329"/>
      <c r="BW184" s="329"/>
      <c r="BX184" s="329"/>
      <c r="BY184" s="329"/>
      <c r="BZ184" s="329"/>
      <c r="CA184" s="329"/>
      <c r="CB184" s="329"/>
      <c r="CC184" s="329"/>
      <c r="CD184" s="329"/>
      <c r="CE184" s="329"/>
      <c r="CF184" s="329"/>
      <c r="CG184" s="329"/>
      <c r="CH184" s="329"/>
      <c r="CI184" s="329"/>
      <c r="CJ184" s="329"/>
      <c r="CK184" s="329"/>
      <c r="CL184" s="329"/>
      <c r="CM184" s="329"/>
      <c r="CN184" s="329"/>
      <c r="CO184" s="329"/>
      <c r="CP184" s="329"/>
      <c r="CQ184" s="329"/>
      <c r="CR184" s="329"/>
      <c r="CS184" s="329"/>
      <c r="CT184" s="329"/>
      <c r="CU184" s="329"/>
      <c r="CV184" s="329"/>
      <c r="CW184" s="329"/>
      <c r="CX184" s="329"/>
      <c r="CY184" s="329"/>
      <c r="CZ184" s="329"/>
      <c r="DA184" s="329"/>
      <c r="DB184" s="329"/>
      <c r="DC184" s="329"/>
      <c r="DD184" s="329"/>
      <c r="DE184" s="329"/>
      <c r="DF184" s="329"/>
      <c r="DG184" s="329"/>
      <c r="DH184" s="329"/>
      <c r="DI184" s="329"/>
      <c r="DJ184" s="329"/>
      <c r="DK184" s="329"/>
      <c r="DL184" s="329"/>
      <c r="DM184" s="329"/>
      <c r="DN184" s="329"/>
      <c r="DO184" s="329"/>
      <c r="DP184" s="329"/>
      <c r="DQ184" s="329"/>
      <c r="DR184" s="329"/>
      <c r="DS184" s="329"/>
      <c r="DT184" s="329"/>
      <c r="DU184" s="329"/>
      <c r="DV184" s="329"/>
      <c r="DW184" s="329"/>
      <c r="DX184" s="329"/>
      <c r="DY184" s="329"/>
      <c r="DZ184" s="329"/>
      <c r="EA184" s="329"/>
      <c r="EB184" s="329"/>
      <c r="EC184" s="329"/>
      <c r="ED184" s="329"/>
      <c r="EE184" s="329"/>
      <c r="EF184" s="329"/>
      <c r="EG184" s="329"/>
      <c r="EH184" s="329"/>
      <c r="EI184" s="329"/>
      <c r="EJ184" s="329"/>
      <c r="EK184" s="329"/>
      <c r="EL184" s="329"/>
      <c r="EM184" s="329"/>
      <c r="EN184" s="329"/>
      <c r="EO184" s="329"/>
      <c r="EP184" s="329"/>
      <c r="EQ184" s="329"/>
      <c r="ER184" s="329"/>
      <c r="ES184" s="329"/>
      <c r="ET184" s="329"/>
      <c r="EU184" s="329"/>
      <c r="EV184" s="329"/>
      <c r="EW184" s="329"/>
      <c r="EX184" s="329"/>
      <c r="EY184" s="329"/>
      <c r="EZ184" s="329"/>
      <c r="FA184" s="329"/>
      <c r="FB184" s="329"/>
      <c r="FC184" s="329"/>
      <c r="FD184" s="329"/>
      <c r="FE184" s="329"/>
      <c r="FF184" s="329"/>
      <c r="FG184" s="329"/>
      <c r="FH184" s="329"/>
      <c r="FI184" s="329"/>
      <c r="FJ184" s="329"/>
      <c r="FK184" s="329"/>
      <c r="FL184" s="329"/>
      <c r="FM184" s="329"/>
      <c r="FN184" s="329"/>
      <c r="FO184" s="329"/>
      <c r="FP184" s="329"/>
      <c r="FQ184" s="329"/>
      <c r="FR184" s="329"/>
      <c r="FS184" s="329"/>
      <c r="FT184" s="329"/>
      <c r="FU184" s="329"/>
      <c r="FV184" s="329"/>
      <c r="FW184" s="329"/>
      <c r="FX184" s="329"/>
      <c r="FY184" s="329"/>
      <c r="FZ184" s="329"/>
      <c r="GA184" s="329"/>
      <c r="GB184" s="329"/>
      <c r="GC184" s="329"/>
      <c r="GD184" s="329"/>
      <c r="GE184" s="329"/>
      <c r="GF184" s="329"/>
      <c r="GG184" s="329"/>
      <c r="GH184" s="329"/>
      <c r="GI184" s="329"/>
      <c r="GJ184" s="329"/>
      <c r="GK184" s="329"/>
      <c r="GL184" s="329"/>
      <c r="GM184" s="329"/>
      <c r="GN184" s="329"/>
      <c r="GO184" s="329"/>
      <c r="GP184" s="329"/>
      <c r="GQ184" s="329"/>
      <c r="GR184" s="329"/>
      <c r="GS184" s="329"/>
      <c r="GT184" s="329"/>
      <c r="GU184" s="329"/>
      <c r="GV184" s="329"/>
      <c r="GW184" s="329"/>
      <c r="GX184" s="329"/>
      <c r="GY184" s="329"/>
      <c r="GZ184" s="329"/>
      <c r="HA184" s="329"/>
      <c r="HB184" s="329"/>
      <c r="HC184" s="329"/>
      <c r="HD184" s="329"/>
      <c r="HE184" s="329"/>
      <c r="HF184" s="329"/>
      <c r="HG184" s="329"/>
      <c r="HH184" s="329"/>
      <c r="HI184" s="329"/>
      <c r="HJ184" s="329"/>
      <c r="HK184" s="329"/>
      <c r="HL184" s="329"/>
      <c r="HM184" s="329"/>
      <c r="HN184" s="329"/>
      <c r="HO184" s="329"/>
      <c r="HP184" s="329"/>
      <c r="HQ184" s="329"/>
      <c r="HR184" s="329"/>
      <c r="HS184" s="329"/>
      <c r="HT184" s="329"/>
      <c r="HU184" s="329"/>
      <c r="HV184" s="329"/>
      <c r="HW184" s="329"/>
      <c r="HX184" s="329"/>
      <c r="HY184" s="329"/>
      <c r="HZ184" s="329"/>
      <c r="IA184" s="329"/>
      <c r="IB184" s="329"/>
      <c r="IC184" s="329"/>
      <c r="ID184" s="329"/>
      <c r="IE184" s="329"/>
      <c r="IF184" s="329"/>
      <c r="IG184" s="329"/>
      <c r="IH184" s="329"/>
      <c r="II184" s="329"/>
      <c r="IJ184" s="329"/>
      <c r="IK184" s="329"/>
      <c r="IL184" s="329"/>
      <c r="IM184" s="329"/>
      <c r="IN184" s="329"/>
      <c r="IO184" s="329"/>
      <c r="IP184" s="329"/>
      <c r="IQ184" s="329"/>
      <c r="IR184" s="329"/>
      <c r="IS184" s="329"/>
      <c r="IT184" s="329"/>
      <c r="IU184" s="329"/>
      <c r="IV184" s="329"/>
      <c r="IW184" s="329"/>
      <c r="IX184" s="329"/>
      <c r="IY184" s="329"/>
      <c r="IZ184" s="329"/>
      <c r="JA184" s="329"/>
      <c r="JB184" s="329"/>
      <c r="JC184" s="329"/>
      <c r="JD184" s="329"/>
      <c r="JE184" s="329"/>
      <c r="JF184" s="329"/>
      <c r="JG184" s="329"/>
      <c r="JH184" s="329"/>
      <c r="JI184" s="329"/>
      <c r="JJ184" s="329"/>
      <c r="JK184" s="329"/>
      <c r="JL184" s="329"/>
      <c r="JM184" s="329"/>
      <c r="JN184" s="329"/>
      <c r="JO184" s="329"/>
      <c r="JP184" s="329"/>
      <c r="JQ184" s="329"/>
      <c r="JR184" s="329"/>
      <c r="JS184" s="329"/>
      <c r="JT184" s="329"/>
      <c r="JU184" s="329"/>
      <c r="JV184" s="329"/>
      <c r="JW184" s="329"/>
      <c r="JX184" s="329"/>
      <c r="JY184" s="329"/>
      <c r="JZ184" s="329"/>
      <c r="KA184" s="329"/>
      <c r="KB184" s="329"/>
      <c r="KC184" s="329"/>
      <c r="KD184" s="329"/>
      <c r="KE184" s="329"/>
      <c r="KF184" s="329"/>
      <c r="KG184" s="329"/>
      <c r="KH184" s="329"/>
      <c r="KI184" s="329"/>
      <c r="KJ184" s="329"/>
      <c r="KK184" s="329"/>
      <c r="KL184" s="329"/>
      <c r="KM184" s="329"/>
      <c r="KN184" s="329"/>
      <c r="KO184" s="329"/>
      <c r="KP184" s="329"/>
      <c r="KQ184" s="329"/>
      <c r="KR184" s="329"/>
      <c r="KS184" s="329"/>
      <c r="KT184" s="329"/>
      <c r="KU184" s="329"/>
      <c r="KV184" s="329"/>
      <c r="KW184" s="329"/>
      <c r="KX184" s="329"/>
      <c r="KY184" s="329"/>
      <c r="KZ184" s="329"/>
      <c r="LA184" s="329"/>
      <c r="LB184" s="329"/>
      <c r="LC184" s="329"/>
      <c r="LD184" s="329"/>
      <c r="LE184" s="329"/>
      <c r="LF184" s="329"/>
      <c r="LG184" s="329"/>
      <c r="LH184" s="329"/>
      <c r="LI184" s="329"/>
      <c r="LJ184" s="329"/>
      <c r="LK184" s="329"/>
      <c r="LL184" s="329"/>
      <c r="LM184" s="329"/>
      <c r="LN184" s="329"/>
      <c r="LO184" s="329"/>
      <c r="LP184" s="329"/>
      <c r="LQ184" s="329"/>
      <c r="LR184" s="329"/>
      <c r="LS184" s="329"/>
      <c r="LT184" s="329"/>
      <c r="LU184" s="329"/>
      <c r="LV184" s="329"/>
      <c r="LW184" s="329"/>
      <c r="LX184" s="329"/>
      <c r="LY184" s="329"/>
      <c r="LZ184" s="329"/>
      <c r="MA184" s="329"/>
      <c r="MB184" s="329"/>
      <c r="MC184" s="329"/>
      <c r="MD184" s="329"/>
      <c r="ME184" s="329"/>
      <c r="MF184" s="329"/>
      <c r="MG184" s="329"/>
      <c r="MH184" s="329"/>
      <c r="MI184" s="329"/>
      <c r="MJ184" s="329"/>
      <c r="MK184" s="329"/>
      <c r="ML184" s="329"/>
      <c r="MM184" s="329"/>
      <c r="MN184" s="329"/>
      <c r="MO184" s="329"/>
      <c r="MP184" s="329"/>
      <c r="MQ184" s="329"/>
      <c r="MR184" s="329"/>
      <c r="MS184" s="329"/>
      <c r="MT184" s="329"/>
      <c r="MU184" s="329"/>
      <c r="MV184" s="329"/>
      <c r="MW184" s="329"/>
      <c r="MX184" s="329"/>
      <c r="MY184" s="329"/>
      <c r="MZ184" s="329"/>
      <c r="NA184" s="329"/>
      <c r="NB184" s="329"/>
      <c r="NC184" s="329"/>
      <c r="ND184" s="329"/>
      <c r="NE184" s="329"/>
      <c r="NF184" s="329"/>
      <c r="NG184" s="329"/>
      <c r="NH184" s="329"/>
      <c r="NI184" s="329"/>
      <c r="NJ184" s="329"/>
      <c r="NK184" s="329"/>
      <c r="NL184" s="329"/>
      <c r="NM184" s="329"/>
      <c r="NN184" s="329"/>
      <c r="NO184" s="329"/>
      <c r="NP184" s="329"/>
      <c r="NQ184" s="329"/>
      <c r="NR184" s="329"/>
      <c r="NS184" s="329"/>
      <c r="NT184" s="329"/>
      <c r="NU184" s="329"/>
      <c r="NV184" s="329"/>
      <c r="NW184" s="329"/>
      <c r="NX184" s="329"/>
      <c r="NY184" s="329"/>
      <c r="NZ184" s="329"/>
      <c r="OA184" s="329"/>
      <c r="OB184" s="329"/>
      <c r="OC184" s="329"/>
      <c r="OD184" s="329"/>
      <c r="OE184" s="329"/>
      <c r="OF184" s="329"/>
      <c r="OG184" s="329"/>
      <c r="OH184" s="329"/>
      <c r="OI184" s="329"/>
      <c r="OJ184" s="329"/>
      <c r="OK184" s="329"/>
      <c r="OL184" s="329"/>
    </row>
    <row r="185" spans="1:402" s="328" customFormat="1" ht="17.25" customHeight="1">
      <c r="A185" s="322"/>
      <c r="B185" s="18" t="s">
        <v>80</v>
      </c>
      <c r="C185" s="506"/>
      <c r="D185" s="506"/>
      <c r="E185" s="507"/>
      <c r="F185" s="506"/>
      <c r="G185" s="506"/>
      <c r="H185" s="507"/>
      <c r="I185" s="508"/>
      <c r="L185" s="944"/>
      <c r="M185" s="944"/>
      <c r="N185" s="944"/>
      <c r="O185" s="944"/>
      <c r="P185" s="944"/>
      <c r="BQ185" s="329"/>
      <c r="BR185" s="329"/>
      <c r="BS185" s="329"/>
      <c r="BT185" s="329"/>
      <c r="BU185" s="329"/>
      <c r="BV185" s="329"/>
      <c r="BW185" s="329"/>
      <c r="BX185" s="329"/>
      <c r="BY185" s="329"/>
      <c r="BZ185" s="329"/>
      <c r="CA185" s="329"/>
      <c r="CB185" s="329"/>
      <c r="CC185" s="329"/>
      <c r="CD185" s="329"/>
      <c r="CE185" s="329"/>
      <c r="CF185" s="329"/>
      <c r="CG185" s="329"/>
      <c r="CH185" s="329"/>
      <c r="CI185" s="329"/>
      <c r="CJ185" s="329"/>
      <c r="CK185" s="329"/>
      <c r="CL185" s="329"/>
      <c r="CM185" s="329"/>
      <c r="CN185" s="329"/>
      <c r="CO185" s="329"/>
      <c r="CP185" s="329"/>
      <c r="CQ185" s="329"/>
      <c r="CR185" s="329"/>
      <c r="CS185" s="329"/>
      <c r="CT185" s="329"/>
      <c r="CU185" s="329"/>
      <c r="CV185" s="329"/>
      <c r="CW185" s="329"/>
      <c r="CX185" s="329"/>
      <c r="CY185" s="329"/>
      <c r="CZ185" s="329"/>
      <c r="DA185" s="329"/>
      <c r="DB185" s="329"/>
      <c r="DC185" s="329"/>
      <c r="DD185" s="329"/>
      <c r="DE185" s="329"/>
      <c r="DF185" s="329"/>
      <c r="DG185" s="329"/>
      <c r="DH185" s="329"/>
      <c r="DI185" s="329"/>
      <c r="DJ185" s="329"/>
      <c r="DK185" s="329"/>
      <c r="DL185" s="329"/>
      <c r="DM185" s="329"/>
      <c r="DN185" s="329"/>
      <c r="DO185" s="329"/>
      <c r="DP185" s="329"/>
      <c r="DQ185" s="329"/>
      <c r="DR185" s="329"/>
      <c r="DS185" s="329"/>
      <c r="DT185" s="329"/>
      <c r="DU185" s="329"/>
      <c r="DV185" s="329"/>
      <c r="DW185" s="329"/>
      <c r="DX185" s="329"/>
      <c r="DY185" s="329"/>
      <c r="DZ185" s="329"/>
      <c r="EA185" s="329"/>
      <c r="EB185" s="329"/>
      <c r="EC185" s="329"/>
      <c r="ED185" s="329"/>
      <c r="EE185" s="329"/>
      <c r="EF185" s="329"/>
      <c r="EG185" s="329"/>
      <c r="EH185" s="329"/>
      <c r="EI185" s="329"/>
      <c r="EJ185" s="329"/>
      <c r="EK185" s="329"/>
      <c r="EL185" s="329"/>
      <c r="EM185" s="329"/>
      <c r="EN185" s="329"/>
      <c r="EO185" s="329"/>
      <c r="EP185" s="329"/>
      <c r="EQ185" s="329"/>
      <c r="ER185" s="329"/>
      <c r="ES185" s="329"/>
      <c r="ET185" s="329"/>
      <c r="EU185" s="329"/>
      <c r="EV185" s="329"/>
      <c r="EW185" s="329"/>
      <c r="EX185" s="329"/>
      <c r="EY185" s="329"/>
      <c r="EZ185" s="329"/>
      <c r="FA185" s="329"/>
      <c r="FB185" s="329"/>
      <c r="FC185" s="329"/>
      <c r="FD185" s="329"/>
      <c r="FE185" s="329"/>
      <c r="FF185" s="329"/>
      <c r="FG185" s="329"/>
      <c r="FH185" s="329"/>
      <c r="FI185" s="329"/>
      <c r="FJ185" s="329"/>
      <c r="FK185" s="329"/>
      <c r="FL185" s="329"/>
      <c r="FM185" s="329"/>
      <c r="FN185" s="329"/>
      <c r="FO185" s="329"/>
      <c r="FP185" s="329"/>
      <c r="FQ185" s="329"/>
      <c r="FR185" s="329"/>
      <c r="FS185" s="329"/>
      <c r="FT185" s="329"/>
      <c r="FU185" s="329"/>
      <c r="FV185" s="329"/>
      <c r="FW185" s="329"/>
      <c r="FX185" s="329"/>
      <c r="FY185" s="329"/>
      <c r="FZ185" s="329"/>
      <c r="GA185" s="329"/>
      <c r="GB185" s="329"/>
      <c r="GC185" s="329"/>
      <c r="GD185" s="329"/>
      <c r="GE185" s="329"/>
      <c r="GF185" s="329"/>
      <c r="GG185" s="329"/>
      <c r="GH185" s="329"/>
      <c r="GI185" s="329"/>
      <c r="GJ185" s="329"/>
      <c r="GK185" s="329"/>
      <c r="GL185" s="329"/>
      <c r="GM185" s="329"/>
      <c r="GN185" s="329"/>
      <c r="GO185" s="329"/>
      <c r="GP185" s="329"/>
      <c r="GQ185" s="329"/>
      <c r="GR185" s="329"/>
      <c r="GS185" s="329"/>
      <c r="GT185" s="329"/>
      <c r="GU185" s="329"/>
      <c r="GV185" s="329"/>
      <c r="GW185" s="329"/>
      <c r="GX185" s="329"/>
      <c r="GY185" s="329"/>
      <c r="GZ185" s="329"/>
      <c r="HA185" s="329"/>
      <c r="HB185" s="329"/>
      <c r="HC185" s="329"/>
      <c r="HD185" s="329"/>
      <c r="HE185" s="329"/>
      <c r="HF185" s="329"/>
      <c r="HG185" s="329"/>
      <c r="HH185" s="329"/>
      <c r="HI185" s="329"/>
      <c r="HJ185" s="329"/>
      <c r="HK185" s="329"/>
      <c r="HL185" s="329"/>
      <c r="HM185" s="329"/>
      <c r="HN185" s="329"/>
      <c r="HO185" s="329"/>
      <c r="HP185" s="329"/>
      <c r="HQ185" s="329"/>
      <c r="HR185" s="329"/>
      <c r="HS185" s="329"/>
      <c r="HT185" s="329"/>
      <c r="HU185" s="329"/>
      <c r="HV185" s="329"/>
      <c r="HW185" s="329"/>
      <c r="HX185" s="329"/>
      <c r="HY185" s="329"/>
      <c r="HZ185" s="329"/>
      <c r="IA185" s="329"/>
      <c r="IB185" s="329"/>
      <c r="IC185" s="329"/>
      <c r="ID185" s="329"/>
      <c r="IE185" s="329"/>
      <c r="IF185" s="329"/>
      <c r="IG185" s="329"/>
      <c r="IH185" s="329"/>
      <c r="II185" s="329"/>
      <c r="IJ185" s="329"/>
      <c r="IK185" s="329"/>
      <c r="IL185" s="329"/>
      <c r="IM185" s="329"/>
      <c r="IN185" s="329"/>
      <c r="IO185" s="329"/>
      <c r="IP185" s="329"/>
      <c r="IQ185" s="329"/>
      <c r="IR185" s="329"/>
      <c r="IS185" s="329"/>
      <c r="IT185" s="329"/>
      <c r="IU185" s="329"/>
      <c r="IV185" s="329"/>
      <c r="IW185" s="329"/>
      <c r="IX185" s="329"/>
      <c r="IY185" s="329"/>
      <c r="IZ185" s="329"/>
      <c r="JA185" s="329"/>
      <c r="JB185" s="329"/>
      <c r="JC185" s="329"/>
      <c r="JD185" s="329"/>
      <c r="JE185" s="329"/>
      <c r="JF185" s="329"/>
      <c r="JG185" s="329"/>
      <c r="JH185" s="329"/>
      <c r="JI185" s="329"/>
      <c r="JJ185" s="329"/>
      <c r="JK185" s="329"/>
      <c r="JL185" s="329"/>
      <c r="JM185" s="329"/>
      <c r="JN185" s="329"/>
      <c r="JO185" s="329"/>
      <c r="JP185" s="329"/>
      <c r="JQ185" s="329"/>
      <c r="JR185" s="329"/>
      <c r="JS185" s="329"/>
      <c r="JT185" s="329"/>
      <c r="JU185" s="329"/>
      <c r="JV185" s="329"/>
      <c r="JW185" s="329"/>
      <c r="JX185" s="329"/>
      <c r="JY185" s="329"/>
      <c r="JZ185" s="329"/>
      <c r="KA185" s="329"/>
      <c r="KB185" s="329"/>
      <c r="KC185" s="329"/>
      <c r="KD185" s="329"/>
      <c r="KE185" s="329"/>
      <c r="KF185" s="329"/>
      <c r="KG185" s="329"/>
      <c r="KH185" s="329"/>
      <c r="KI185" s="329"/>
      <c r="KJ185" s="329"/>
      <c r="KK185" s="329"/>
      <c r="KL185" s="329"/>
      <c r="KM185" s="329"/>
      <c r="KN185" s="329"/>
      <c r="KO185" s="329"/>
      <c r="KP185" s="329"/>
      <c r="KQ185" s="329"/>
      <c r="KR185" s="329"/>
      <c r="KS185" s="329"/>
      <c r="KT185" s="329"/>
      <c r="KU185" s="329"/>
      <c r="KV185" s="329"/>
      <c r="KW185" s="329"/>
      <c r="KX185" s="329"/>
      <c r="KY185" s="329"/>
      <c r="KZ185" s="329"/>
      <c r="LA185" s="329"/>
      <c r="LB185" s="329"/>
      <c r="LC185" s="329"/>
      <c r="LD185" s="329"/>
      <c r="LE185" s="329"/>
      <c r="LF185" s="329"/>
      <c r="LG185" s="329"/>
      <c r="LH185" s="329"/>
      <c r="LI185" s="329"/>
      <c r="LJ185" s="329"/>
      <c r="LK185" s="329"/>
      <c r="LL185" s="329"/>
      <c r="LM185" s="329"/>
      <c r="LN185" s="329"/>
      <c r="LO185" s="329"/>
      <c r="LP185" s="329"/>
      <c r="LQ185" s="329"/>
      <c r="LR185" s="329"/>
      <c r="LS185" s="329"/>
      <c r="LT185" s="329"/>
      <c r="LU185" s="329"/>
      <c r="LV185" s="329"/>
      <c r="LW185" s="329"/>
      <c r="LX185" s="329"/>
      <c r="LY185" s="329"/>
      <c r="LZ185" s="329"/>
      <c r="MA185" s="329"/>
      <c r="MB185" s="329"/>
      <c r="MC185" s="329"/>
      <c r="MD185" s="329"/>
      <c r="ME185" s="329"/>
      <c r="MF185" s="329"/>
      <c r="MG185" s="329"/>
      <c r="MH185" s="329"/>
      <c r="MI185" s="329"/>
      <c r="MJ185" s="329"/>
      <c r="MK185" s="329"/>
      <c r="ML185" s="329"/>
      <c r="MM185" s="329"/>
      <c r="MN185" s="329"/>
      <c r="MO185" s="329"/>
      <c r="MP185" s="329"/>
      <c r="MQ185" s="329"/>
      <c r="MR185" s="329"/>
      <c r="MS185" s="329"/>
      <c r="MT185" s="329"/>
      <c r="MU185" s="329"/>
      <c r="MV185" s="329"/>
      <c r="MW185" s="329"/>
      <c r="MX185" s="329"/>
      <c r="MY185" s="329"/>
      <c r="MZ185" s="329"/>
      <c r="NA185" s="329"/>
      <c r="NB185" s="329"/>
      <c r="NC185" s="329"/>
      <c r="ND185" s="329"/>
      <c r="NE185" s="329"/>
      <c r="NF185" s="329"/>
      <c r="NG185" s="329"/>
      <c r="NH185" s="329"/>
      <c r="NI185" s="329"/>
      <c r="NJ185" s="329"/>
      <c r="NK185" s="329"/>
      <c r="NL185" s="329"/>
      <c r="NM185" s="329"/>
      <c r="NN185" s="329"/>
      <c r="NO185" s="329"/>
      <c r="NP185" s="329"/>
      <c r="NQ185" s="329"/>
      <c r="NR185" s="329"/>
      <c r="NS185" s="329"/>
      <c r="NT185" s="329"/>
      <c r="NU185" s="329"/>
      <c r="NV185" s="329"/>
      <c r="NW185" s="329"/>
      <c r="NX185" s="329"/>
      <c r="NY185" s="329"/>
      <c r="NZ185" s="329"/>
      <c r="OA185" s="329"/>
      <c r="OB185" s="329"/>
      <c r="OC185" s="329"/>
      <c r="OD185" s="329"/>
      <c r="OE185" s="329"/>
      <c r="OF185" s="329"/>
      <c r="OG185" s="329"/>
      <c r="OH185" s="329"/>
      <c r="OI185" s="329"/>
      <c r="OJ185" s="329"/>
      <c r="OK185" s="329"/>
      <c r="OL185" s="329"/>
    </row>
    <row r="186" spans="1:402" s="328" customFormat="1" ht="17.25" customHeight="1">
      <c r="A186" s="322"/>
      <c r="B186" s="18" t="s">
        <v>81</v>
      </c>
      <c r="C186" s="506"/>
      <c r="D186" s="506"/>
      <c r="E186" s="507"/>
      <c r="F186" s="506"/>
      <c r="G186" s="506"/>
      <c r="H186" s="507"/>
      <c r="I186" s="508"/>
      <c r="L186" s="944"/>
      <c r="M186" s="944"/>
      <c r="N186" s="944"/>
      <c r="O186" s="944"/>
      <c r="P186" s="944"/>
      <c r="BQ186" s="329"/>
      <c r="BR186" s="329"/>
      <c r="BS186" s="329"/>
      <c r="BT186" s="329"/>
      <c r="BU186" s="329"/>
      <c r="BV186" s="329"/>
      <c r="BW186" s="329"/>
      <c r="BX186" s="329"/>
      <c r="BY186" s="329"/>
      <c r="BZ186" s="329"/>
      <c r="CA186" s="329"/>
      <c r="CB186" s="329"/>
      <c r="CC186" s="329"/>
      <c r="CD186" s="329"/>
      <c r="CE186" s="329"/>
      <c r="CF186" s="329"/>
      <c r="CG186" s="329"/>
      <c r="CH186" s="329"/>
      <c r="CI186" s="329"/>
      <c r="CJ186" s="329"/>
      <c r="CK186" s="329"/>
      <c r="CL186" s="329"/>
      <c r="CM186" s="329"/>
      <c r="CN186" s="329"/>
      <c r="CO186" s="329"/>
      <c r="CP186" s="329"/>
      <c r="CQ186" s="329"/>
      <c r="CR186" s="329"/>
      <c r="CS186" s="329"/>
      <c r="CT186" s="329"/>
      <c r="CU186" s="329"/>
      <c r="CV186" s="329"/>
      <c r="CW186" s="329"/>
      <c r="CX186" s="329"/>
      <c r="CY186" s="329"/>
      <c r="CZ186" s="329"/>
      <c r="DA186" s="329"/>
      <c r="DB186" s="329"/>
      <c r="DC186" s="329"/>
      <c r="DD186" s="329"/>
      <c r="DE186" s="329"/>
      <c r="DF186" s="329"/>
      <c r="DG186" s="329"/>
      <c r="DH186" s="329"/>
      <c r="DI186" s="329"/>
      <c r="DJ186" s="329"/>
      <c r="DK186" s="329"/>
      <c r="DL186" s="329"/>
      <c r="DM186" s="329"/>
      <c r="DN186" s="329"/>
      <c r="DO186" s="329"/>
      <c r="DP186" s="329"/>
      <c r="DQ186" s="329"/>
      <c r="DR186" s="329"/>
      <c r="DS186" s="329"/>
      <c r="DT186" s="329"/>
      <c r="DU186" s="329"/>
      <c r="DV186" s="329"/>
      <c r="DW186" s="329"/>
      <c r="DX186" s="329"/>
      <c r="DY186" s="329"/>
      <c r="DZ186" s="329"/>
      <c r="EA186" s="329"/>
      <c r="EB186" s="329"/>
      <c r="EC186" s="329"/>
      <c r="ED186" s="329"/>
      <c r="EE186" s="329"/>
      <c r="EF186" s="329"/>
      <c r="EG186" s="329"/>
      <c r="EH186" s="329"/>
      <c r="EI186" s="329"/>
      <c r="EJ186" s="329"/>
      <c r="EK186" s="329"/>
      <c r="EL186" s="329"/>
      <c r="EM186" s="329"/>
      <c r="EN186" s="329"/>
      <c r="EO186" s="329"/>
      <c r="EP186" s="329"/>
      <c r="EQ186" s="329"/>
      <c r="ER186" s="329"/>
      <c r="ES186" s="329"/>
      <c r="ET186" s="329"/>
      <c r="EU186" s="329"/>
      <c r="EV186" s="329"/>
      <c r="EW186" s="329"/>
      <c r="EX186" s="329"/>
      <c r="EY186" s="329"/>
      <c r="EZ186" s="329"/>
      <c r="FA186" s="329"/>
      <c r="FB186" s="329"/>
      <c r="FC186" s="329"/>
      <c r="FD186" s="329"/>
      <c r="FE186" s="329"/>
      <c r="FF186" s="329"/>
      <c r="FG186" s="329"/>
      <c r="FH186" s="329"/>
      <c r="FI186" s="329"/>
      <c r="FJ186" s="329"/>
      <c r="FK186" s="329"/>
      <c r="FL186" s="329"/>
      <c r="FM186" s="329"/>
      <c r="FN186" s="329"/>
      <c r="FO186" s="329"/>
      <c r="FP186" s="329"/>
      <c r="FQ186" s="329"/>
      <c r="FR186" s="329"/>
      <c r="FS186" s="329"/>
      <c r="FT186" s="329"/>
      <c r="FU186" s="329"/>
      <c r="FV186" s="329"/>
      <c r="FW186" s="329"/>
      <c r="FX186" s="329"/>
      <c r="FY186" s="329"/>
      <c r="FZ186" s="329"/>
      <c r="GA186" s="329"/>
      <c r="GB186" s="329"/>
      <c r="GC186" s="329"/>
      <c r="GD186" s="329"/>
      <c r="GE186" s="329"/>
      <c r="GF186" s="329"/>
      <c r="GG186" s="329"/>
      <c r="GH186" s="329"/>
      <c r="GI186" s="329"/>
      <c r="GJ186" s="329"/>
      <c r="GK186" s="329"/>
      <c r="GL186" s="329"/>
      <c r="GM186" s="329"/>
      <c r="GN186" s="329"/>
      <c r="GO186" s="329"/>
      <c r="GP186" s="329"/>
      <c r="GQ186" s="329"/>
      <c r="GR186" s="329"/>
      <c r="GS186" s="329"/>
      <c r="GT186" s="329"/>
      <c r="GU186" s="329"/>
      <c r="GV186" s="329"/>
      <c r="GW186" s="329"/>
      <c r="GX186" s="329"/>
      <c r="GY186" s="329"/>
      <c r="GZ186" s="329"/>
      <c r="HA186" s="329"/>
      <c r="HB186" s="329"/>
      <c r="HC186" s="329"/>
      <c r="HD186" s="329"/>
      <c r="HE186" s="329"/>
      <c r="HF186" s="329"/>
      <c r="HG186" s="329"/>
      <c r="HH186" s="329"/>
      <c r="HI186" s="329"/>
      <c r="HJ186" s="329"/>
      <c r="HK186" s="329"/>
      <c r="HL186" s="329"/>
      <c r="HM186" s="329"/>
      <c r="HN186" s="329"/>
      <c r="HO186" s="329"/>
      <c r="HP186" s="329"/>
      <c r="HQ186" s="329"/>
      <c r="HR186" s="329"/>
      <c r="HS186" s="329"/>
      <c r="HT186" s="329"/>
      <c r="HU186" s="329"/>
      <c r="HV186" s="329"/>
      <c r="HW186" s="329"/>
      <c r="HX186" s="329"/>
      <c r="HY186" s="329"/>
      <c r="HZ186" s="329"/>
      <c r="IA186" s="329"/>
      <c r="IB186" s="329"/>
      <c r="IC186" s="329"/>
      <c r="ID186" s="329"/>
      <c r="IE186" s="329"/>
      <c r="IF186" s="329"/>
      <c r="IG186" s="329"/>
      <c r="IH186" s="329"/>
      <c r="II186" s="329"/>
      <c r="IJ186" s="329"/>
      <c r="IK186" s="329"/>
      <c r="IL186" s="329"/>
      <c r="IM186" s="329"/>
      <c r="IN186" s="329"/>
      <c r="IO186" s="329"/>
      <c r="IP186" s="329"/>
      <c r="IQ186" s="329"/>
      <c r="IR186" s="329"/>
      <c r="IS186" s="329"/>
      <c r="IT186" s="329"/>
      <c r="IU186" s="329"/>
      <c r="IV186" s="329"/>
      <c r="IW186" s="329"/>
      <c r="IX186" s="329"/>
      <c r="IY186" s="329"/>
      <c r="IZ186" s="329"/>
      <c r="JA186" s="329"/>
      <c r="JB186" s="329"/>
      <c r="JC186" s="329"/>
      <c r="JD186" s="329"/>
      <c r="JE186" s="329"/>
      <c r="JF186" s="329"/>
      <c r="JG186" s="329"/>
      <c r="JH186" s="329"/>
      <c r="JI186" s="329"/>
      <c r="JJ186" s="329"/>
      <c r="JK186" s="329"/>
      <c r="JL186" s="329"/>
      <c r="JM186" s="329"/>
      <c r="JN186" s="329"/>
      <c r="JO186" s="329"/>
      <c r="JP186" s="329"/>
      <c r="JQ186" s="329"/>
      <c r="JR186" s="329"/>
      <c r="JS186" s="329"/>
      <c r="JT186" s="329"/>
      <c r="JU186" s="329"/>
      <c r="JV186" s="329"/>
      <c r="JW186" s="329"/>
      <c r="JX186" s="329"/>
      <c r="JY186" s="329"/>
      <c r="JZ186" s="329"/>
      <c r="KA186" s="329"/>
      <c r="KB186" s="329"/>
      <c r="KC186" s="329"/>
      <c r="KD186" s="329"/>
      <c r="KE186" s="329"/>
      <c r="KF186" s="329"/>
      <c r="KG186" s="329"/>
      <c r="KH186" s="329"/>
      <c r="KI186" s="329"/>
      <c r="KJ186" s="329"/>
      <c r="KK186" s="329"/>
      <c r="KL186" s="329"/>
      <c r="KM186" s="329"/>
      <c r="KN186" s="329"/>
      <c r="KO186" s="329"/>
      <c r="KP186" s="329"/>
      <c r="KQ186" s="329"/>
      <c r="KR186" s="329"/>
      <c r="KS186" s="329"/>
      <c r="KT186" s="329"/>
      <c r="KU186" s="329"/>
      <c r="KV186" s="329"/>
      <c r="KW186" s="329"/>
      <c r="KX186" s="329"/>
      <c r="KY186" s="329"/>
      <c r="KZ186" s="329"/>
      <c r="LA186" s="329"/>
      <c r="LB186" s="329"/>
      <c r="LC186" s="329"/>
      <c r="LD186" s="329"/>
      <c r="LE186" s="329"/>
      <c r="LF186" s="329"/>
      <c r="LG186" s="329"/>
      <c r="LH186" s="329"/>
      <c r="LI186" s="329"/>
      <c r="LJ186" s="329"/>
      <c r="LK186" s="329"/>
      <c r="LL186" s="329"/>
      <c r="LM186" s="329"/>
      <c r="LN186" s="329"/>
      <c r="LO186" s="329"/>
      <c r="LP186" s="329"/>
      <c r="LQ186" s="329"/>
      <c r="LR186" s="329"/>
      <c r="LS186" s="329"/>
      <c r="LT186" s="329"/>
      <c r="LU186" s="329"/>
      <c r="LV186" s="329"/>
      <c r="LW186" s="329"/>
      <c r="LX186" s="329"/>
      <c r="LY186" s="329"/>
      <c r="LZ186" s="329"/>
      <c r="MA186" s="329"/>
      <c r="MB186" s="329"/>
      <c r="MC186" s="329"/>
      <c r="MD186" s="329"/>
      <c r="ME186" s="329"/>
      <c r="MF186" s="329"/>
      <c r="MG186" s="329"/>
      <c r="MH186" s="329"/>
      <c r="MI186" s="329"/>
      <c r="MJ186" s="329"/>
      <c r="MK186" s="329"/>
      <c r="ML186" s="329"/>
      <c r="MM186" s="329"/>
      <c r="MN186" s="329"/>
      <c r="MO186" s="329"/>
      <c r="MP186" s="329"/>
      <c r="MQ186" s="329"/>
      <c r="MR186" s="329"/>
      <c r="MS186" s="329"/>
      <c r="MT186" s="329"/>
      <c r="MU186" s="329"/>
      <c r="MV186" s="329"/>
      <c r="MW186" s="329"/>
      <c r="MX186" s="329"/>
      <c r="MY186" s="329"/>
      <c r="MZ186" s="329"/>
      <c r="NA186" s="329"/>
      <c r="NB186" s="329"/>
      <c r="NC186" s="329"/>
      <c r="ND186" s="329"/>
      <c r="NE186" s="329"/>
      <c r="NF186" s="329"/>
      <c r="NG186" s="329"/>
      <c r="NH186" s="329"/>
      <c r="NI186" s="329"/>
      <c r="NJ186" s="329"/>
      <c r="NK186" s="329"/>
      <c r="NL186" s="329"/>
      <c r="NM186" s="329"/>
      <c r="NN186" s="329"/>
      <c r="NO186" s="329"/>
      <c r="NP186" s="329"/>
      <c r="NQ186" s="329"/>
      <c r="NR186" s="329"/>
      <c r="NS186" s="329"/>
      <c r="NT186" s="329"/>
      <c r="NU186" s="329"/>
      <c r="NV186" s="329"/>
      <c r="NW186" s="329"/>
      <c r="NX186" s="329"/>
      <c r="NY186" s="329"/>
      <c r="NZ186" s="329"/>
      <c r="OA186" s="329"/>
      <c r="OB186" s="329"/>
      <c r="OC186" s="329"/>
      <c r="OD186" s="329"/>
      <c r="OE186" s="329"/>
      <c r="OF186" s="329"/>
      <c r="OG186" s="329"/>
      <c r="OH186" s="329"/>
      <c r="OI186" s="329"/>
      <c r="OJ186" s="329"/>
      <c r="OK186" s="329"/>
      <c r="OL186" s="329"/>
    </row>
    <row r="187" spans="1:402" s="460" customFormat="1" ht="17.25" customHeight="1">
      <c r="A187" s="637"/>
      <c r="B187" s="18" t="s">
        <v>82</v>
      </c>
      <c r="C187" s="506"/>
      <c r="D187" s="506"/>
      <c r="E187" s="507"/>
      <c r="F187" s="506"/>
      <c r="G187" s="506"/>
      <c r="H187" s="507"/>
      <c r="I187" s="508"/>
      <c r="L187" s="945"/>
      <c r="M187" s="945"/>
      <c r="N187" s="945"/>
      <c r="O187" s="945"/>
      <c r="P187" s="945"/>
      <c r="BQ187" s="481"/>
      <c r="BR187" s="481"/>
      <c r="BS187" s="481"/>
      <c r="BT187" s="481"/>
      <c r="BU187" s="481"/>
      <c r="BV187" s="481"/>
      <c r="BW187" s="481"/>
      <c r="BX187" s="481"/>
      <c r="BY187" s="481"/>
      <c r="BZ187" s="481"/>
      <c r="CA187" s="481"/>
      <c r="CB187" s="481"/>
      <c r="CC187" s="481"/>
      <c r="CD187" s="481"/>
      <c r="CE187" s="481"/>
      <c r="CF187" s="481"/>
      <c r="CG187" s="481"/>
      <c r="CH187" s="481"/>
      <c r="CI187" s="481"/>
      <c r="CJ187" s="481"/>
      <c r="CK187" s="481"/>
      <c r="CL187" s="481"/>
      <c r="CM187" s="481"/>
      <c r="CN187" s="481"/>
      <c r="CO187" s="481"/>
      <c r="CP187" s="481"/>
      <c r="CQ187" s="481"/>
      <c r="CR187" s="481"/>
      <c r="CS187" s="481"/>
      <c r="CT187" s="481"/>
      <c r="CU187" s="481"/>
      <c r="CV187" s="481"/>
      <c r="CW187" s="481"/>
      <c r="CX187" s="481"/>
      <c r="CY187" s="481"/>
      <c r="CZ187" s="481"/>
      <c r="DA187" s="481"/>
      <c r="DB187" s="481"/>
      <c r="DC187" s="481"/>
      <c r="DD187" s="481"/>
      <c r="DE187" s="481"/>
      <c r="DF187" s="481"/>
      <c r="DG187" s="481"/>
      <c r="DH187" s="481"/>
      <c r="DI187" s="481"/>
      <c r="DJ187" s="481"/>
      <c r="DK187" s="481"/>
      <c r="DL187" s="481"/>
      <c r="DM187" s="481"/>
      <c r="DN187" s="481"/>
      <c r="DO187" s="481"/>
      <c r="DP187" s="481"/>
      <c r="DQ187" s="481"/>
      <c r="DR187" s="481"/>
      <c r="DS187" s="481"/>
      <c r="DT187" s="481"/>
      <c r="DU187" s="481"/>
      <c r="DV187" s="481"/>
      <c r="DW187" s="481"/>
      <c r="DX187" s="481"/>
      <c r="DY187" s="481"/>
      <c r="DZ187" s="481"/>
      <c r="EA187" s="481"/>
      <c r="EB187" s="481"/>
      <c r="EC187" s="481"/>
      <c r="ED187" s="481"/>
      <c r="EE187" s="481"/>
      <c r="EF187" s="481"/>
      <c r="EG187" s="481"/>
      <c r="EH187" s="481"/>
      <c r="EI187" s="481"/>
      <c r="EJ187" s="481"/>
      <c r="EK187" s="481"/>
      <c r="EL187" s="481"/>
      <c r="EM187" s="481"/>
      <c r="EN187" s="481"/>
      <c r="EO187" s="481"/>
      <c r="EP187" s="481"/>
      <c r="EQ187" s="481"/>
      <c r="ER187" s="481"/>
      <c r="ES187" s="481"/>
      <c r="ET187" s="481"/>
      <c r="EU187" s="481"/>
      <c r="EV187" s="481"/>
      <c r="EW187" s="481"/>
      <c r="EX187" s="481"/>
      <c r="EY187" s="481"/>
      <c r="EZ187" s="481"/>
      <c r="FA187" s="481"/>
      <c r="FB187" s="481"/>
      <c r="FC187" s="481"/>
      <c r="FD187" s="481"/>
      <c r="FE187" s="481"/>
      <c r="FF187" s="481"/>
      <c r="FG187" s="481"/>
      <c r="FH187" s="481"/>
      <c r="FI187" s="481"/>
      <c r="FJ187" s="481"/>
      <c r="FK187" s="481"/>
      <c r="FL187" s="481"/>
      <c r="FM187" s="481"/>
      <c r="FN187" s="481"/>
      <c r="FO187" s="481"/>
      <c r="FP187" s="481"/>
      <c r="FQ187" s="481"/>
      <c r="FR187" s="481"/>
      <c r="FS187" s="481"/>
      <c r="FT187" s="481"/>
      <c r="FU187" s="481"/>
      <c r="FV187" s="481"/>
      <c r="FW187" s="481"/>
      <c r="FX187" s="481"/>
      <c r="FY187" s="481"/>
      <c r="FZ187" s="481"/>
      <c r="GA187" s="481"/>
      <c r="GB187" s="481"/>
      <c r="GC187" s="481"/>
      <c r="GD187" s="481"/>
      <c r="GE187" s="481"/>
      <c r="GF187" s="481"/>
      <c r="GG187" s="481"/>
      <c r="GH187" s="481"/>
      <c r="GI187" s="481"/>
      <c r="GJ187" s="481"/>
      <c r="GK187" s="481"/>
      <c r="GL187" s="481"/>
      <c r="GM187" s="481"/>
      <c r="GN187" s="481"/>
      <c r="GO187" s="481"/>
      <c r="GP187" s="481"/>
      <c r="GQ187" s="481"/>
      <c r="GR187" s="481"/>
      <c r="GS187" s="481"/>
      <c r="GT187" s="481"/>
      <c r="GU187" s="481"/>
      <c r="GV187" s="481"/>
      <c r="GW187" s="481"/>
      <c r="GX187" s="481"/>
      <c r="GY187" s="481"/>
      <c r="GZ187" s="481"/>
      <c r="HA187" s="481"/>
      <c r="HB187" s="481"/>
      <c r="HC187" s="481"/>
      <c r="HD187" s="481"/>
      <c r="HE187" s="481"/>
      <c r="HF187" s="481"/>
      <c r="HG187" s="481"/>
      <c r="HH187" s="481"/>
      <c r="HI187" s="481"/>
      <c r="HJ187" s="481"/>
      <c r="HK187" s="481"/>
      <c r="HL187" s="481"/>
      <c r="HM187" s="481"/>
      <c r="HN187" s="481"/>
      <c r="HO187" s="481"/>
      <c r="HP187" s="481"/>
      <c r="HQ187" s="481"/>
      <c r="HR187" s="481"/>
      <c r="HS187" s="481"/>
      <c r="HT187" s="481"/>
      <c r="HU187" s="481"/>
      <c r="HV187" s="481"/>
      <c r="HW187" s="481"/>
      <c r="HX187" s="481"/>
      <c r="HY187" s="481"/>
      <c r="HZ187" s="481"/>
      <c r="IA187" s="481"/>
      <c r="IB187" s="481"/>
      <c r="IC187" s="481"/>
      <c r="ID187" s="481"/>
      <c r="IE187" s="481"/>
      <c r="IF187" s="481"/>
      <c r="IG187" s="481"/>
      <c r="IH187" s="481"/>
      <c r="II187" s="481"/>
      <c r="IJ187" s="481"/>
      <c r="IK187" s="481"/>
      <c r="IL187" s="481"/>
      <c r="IM187" s="481"/>
      <c r="IN187" s="481"/>
      <c r="IO187" s="481"/>
      <c r="IP187" s="481"/>
      <c r="IQ187" s="481"/>
      <c r="IR187" s="481"/>
      <c r="IS187" s="481"/>
      <c r="IT187" s="481"/>
      <c r="IU187" s="481"/>
      <c r="IV187" s="481"/>
      <c r="IW187" s="481"/>
      <c r="IX187" s="481"/>
      <c r="IY187" s="481"/>
      <c r="IZ187" s="481"/>
      <c r="JA187" s="481"/>
      <c r="JB187" s="481"/>
      <c r="JC187" s="481"/>
      <c r="JD187" s="481"/>
      <c r="JE187" s="481"/>
      <c r="JF187" s="481"/>
      <c r="JG187" s="481"/>
      <c r="JH187" s="481"/>
      <c r="JI187" s="481"/>
      <c r="JJ187" s="481"/>
      <c r="JK187" s="481"/>
      <c r="JL187" s="481"/>
      <c r="JM187" s="481"/>
      <c r="JN187" s="481"/>
      <c r="JO187" s="481"/>
      <c r="JP187" s="481"/>
      <c r="JQ187" s="481"/>
      <c r="JR187" s="481"/>
      <c r="JS187" s="481"/>
      <c r="JT187" s="481"/>
      <c r="JU187" s="481"/>
      <c r="JV187" s="481"/>
      <c r="JW187" s="481"/>
      <c r="JX187" s="481"/>
      <c r="JY187" s="481"/>
      <c r="JZ187" s="481"/>
      <c r="KA187" s="481"/>
      <c r="KB187" s="481"/>
      <c r="KC187" s="481"/>
      <c r="KD187" s="481"/>
      <c r="KE187" s="481"/>
      <c r="KF187" s="481"/>
      <c r="KG187" s="481"/>
      <c r="KH187" s="481"/>
      <c r="KI187" s="481"/>
      <c r="KJ187" s="481"/>
      <c r="KK187" s="481"/>
      <c r="KL187" s="481"/>
      <c r="KM187" s="481"/>
      <c r="KN187" s="481"/>
      <c r="KO187" s="481"/>
      <c r="KP187" s="481"/>
      <c r="KQ187" s="481"/>
      <c r="KR187" s="481"/>
      <c r="KS187" s="481"/>
      <c r="KT187" s="481"/>
      <c r="KU187" s="481"/>
      <c r="KV187" s="481"/>
      <c r="KW187" s="481"/>
      <c r="KX187" s="481"/>
      <c r="KY187" s="481"/>
      <c r="KZ187" s="481"/>
      <c r="LA187" s="481"/>
      <c r="LB187" s="481"/>
      <c r="LC187" s="481"/>
      <c r="LD187" s="481"/>
      <c r="LE187" s="481"/>
      <c r="LF187" s="481"/>
      <c r="LG187" s="481"/>
      <c r="LH187" s="481"/>
      <c r="LI187" s="481"/>
      <c r="LJ187" s="481"/>
      <c r="LK187" s="481"/>
      <c r="LL187" s="481"/>
      <c r="LM187" s="481"/>
      <c r="LN187" s="481"/>
      <c r="LO187" s="481"/>
      <c r="LP187" s="481"/>
      <c r="LQ187" s="481"/>
      <c r="LR187" s="481"/>
      <c r="LS187" s="481"/>
      <c r="LT187" s="481"/>
      <c r="LU187" s="481"/>
      <c r="LV187" s="481"/>
      <c r="LW187" s="481"/>
      <c r="LX187" s="481"/>
      <c r="LY187" s="481"/>
      <c r="LZ187" s="481"/>
      <c r="MA187" s="481"/>
      <c r="MB187" s="481"/>
      <c r="MC187" s="481"/>
      <c r="MD187" s="481"/>
      <c r="ME187" s="481"/>
      <c r="MF187" s="481"/>
      <c r="MG187" s="481"/>
      <c r="MH187" s="481"/>
      <c r="MI187" s="481"/>
      <c r="MJ187" s="481"/>
      <c r="MK187" s="481"/>
      <c r="ML187" s="481"/>
      <c r="MM187" s="481"/>
      <c r="MN187" s="481"/>
      <c r="MO187" s="481"/>
      <c r="MP187" s="481"/>
      <c r="MQ187" s="481"/>
      <c r="MR187" s="481"/>
      <c r="MS187" s="481"/>
      <c r="MT187" s="481"/>
      <c r="MU187" s="481"/>
      <c r="MV187" s="481"/>
      <c r="MW187" s="481"/>
      <c r="MX187" s="481"/>
      <c r="MY187" s="481"/>
      <c r="MZ187" s="481"/>
      <c r="NA187" s="481"/>
      <c r="NB187" s="481"/>
      <c r="NC187" s="481"/>
      <c r="ND187" s="481"/>
      <c r="NE187" s="481"/>
      <c r="NF187" s="481"/>
      <c r="NG187" s="481"/>
      <c r="NH187" s="481"/>
      <c r="NI187" s="481"/>
      <c r="NJ187" s="481"/>
      <c r="NK187" s="481"/>
      <c r="NL187" s="481"/>
      <c r="NM187" s="481"/>
      <c r="NN187" s="481"/>
      <c r="NO187" s="481"/>
      <c r="NP187" s="481"/>
      <c r="NQ187" s="481"/>
      <c r="NR187" s="481"/>
      <c r="NS187" s="481"/>
      <c r="NT187" s="481"/>
      <c r="NU187" s="481"/>
      <c r="NV187" s="481"/>
      <c r="NW187" s="481"/>
      <c r="NX187" s="481"/>
      <c r="NY187" s="481"/>
      <c r="NZ187" s="481"/>
      <c r="OA187" s="481"/>
      <c r="OB187" s="481"/>
      <c r="OC187" s="481"/>
      <c r="OD187" s="481"/>
      <c r="OE187" s="481"/>
      <c r="OF187" s="481"/>
      <c r="OG187" s="481"/>
      <c r="OH187" s="481"/>
      <c r="OI187" s="481"/>
      <c r="OJ187" s="481"/>
      <c r="OK187" s="481"/>
      <c r="OL187" s="481"/>
    </row>
    <row r="188" spans="1:402" s="516" customFormat="1" ht="4.7" customHeight="1">
      <c r="A188" s="637"/>
      <c r="B188" s="2"/>
      <c r="C188" s="2"/>
      <c r="D188" s="2"/>
      <c r="E188" s="2"/>
      <c r="F188" s="2"/>
      <c r="G188" s="2"/>
      <c r="H188" s="2"/>
      <c r="I188" s="515"/>
      <c r="L188" s="942"/>
      <c r="M188" s="942"/>
      <c r="N188" s="942"/>
      <c r="O188" s="942"/>
      <c r="P188" s="942"/>
    </row>
    <row r="189" spans="1:402" s="328" customFormat="1" ht="12.95" customHeight="1">
      <c r="A189" s="637"/>
      <c r="B189" s="2"/>
      <c r="C189" s="459"/>
      <c r="D189" s="459"/>
      <c r="E189" s="459"/>
      <c r="F189" s="459"/>
      <c r="G189" s="459"/>
      <c r="H189" s="517"/>
      <c r="I189" s="460"/>
      <c r="L189" s="944"/>
      <c r="M189" s="944"/>
      <c r="N189" s="944"/>
      <c r="O189" s="944"/>
      <c r="P189" s="944"/>
      <c r="BQ189" s="329"/>
      <c r="BR189" s="329"/>
      <c r="BS189" s="329"/>
      <c r="BT189" s="329"/>
      <c r="BU189" s="329"/>
      <c r="BV189" s="329"/>
      <c r="BW189" s="329"/>
      <c r="BX189" s="329"/>
      <c r="BY189" s="329"/>
      <c r="BZ189" s="329"/>
      <c r="CA189" s="329"/>
      <c r="CB189" s="329"/>
      <c r="CC189" s="329"/>
      <c r="CD189" s="329"/>
      <c r="CE189" s="329"/>
      <c r="CF189" s="329"/>
      <c r="CG189" s="329"/>
      <c r="CH189" s="329"/>
      <c r="CI189" s="329"/>
      <c r="CJ189" s="329"/>
      <c r="CK189" s="329"/>
      <c r="CL189" s="329"/>
      <c r="CM189" s="329"/>
      <c r="CN189" s="329"/>
      <c r="CO189" s="329"/>
      <c r="CP189" s="329"/>
      <c r="CQ189" s="329"/>
      <c r="CR189" s="329"/>
      <c r="CS189" s="329"/>
      <c r="CT189" s="329"/>
      <c r="CU189" s="329"/>
      <c r="CV189" s="329"/>
      <c r="CW189" s="329"/>
      <c r="CX189" s="329"/>
      <c r="CY189" s="329"/>
      <c r="CZ189" s="329"/>
      <c r="DA189" s="329"/>
      <c r="DB189" s="329"/>
      <c r="DC189" s="329"/>
      <c r="DD189" s="329"/>
      <c r="DE189" s="329"/>
      <c r="DF189" s="329"/>
      <c r="DG189" s="329"/>
      <c r="DH189" s="329"/>
      <c r="DI189" s="329"/>
      <c r="DJ189" s="329"/>
      <c r="DK189" s="329"/>
      <c r="DL189" s="329"/>
      <c r="DM189" s="329"/>
      <c r="DN189" s="329"/>
      <c r="DO189" s="329"/>
      <c r="DP189" s="329"/>
      <c r="DQ189" s="329"/>
      <c r="DR189" s="329"/>
      <c r="DS189" s="329"/>
      <c r="DT189" s="329"/>
      <c r="DU189" s="329"/>
      <c r="DV189" s="329"/>
      <c r="DW189" s="329"/>
      <c r="DX189" s="329"/>
      <c r="DY189" s="329"/>
      <c r="DZ189" s="329"/>
      <c r="EA189" s="329"/>
      <c r="EB189" s="329"/>
      <c r="EC189" s="329"/>
      <c r="ED189" s="329"/>
      <c r="EE189" s="329"/>
      <c r="EF189" s="329"/>
      <c r="EG189" s="329"/>
      <c r="EH189" s="329"/>
      <c r="EI189" s="329"/>
      <c r="EJ189" s="329"/>
      <c r="EK189" s="329"/>
      <c r="EL189" s="329"/>
      <c r="EM189" s="329"/>
      <c r="EN189" s="329"/>
      <c r="EO189" s="329"/>
      <c r="EP189" s="329"/>
      <c r="EQ189" s="329"/>
      <c r="ER189" s="329"/>
      <c r="ES189" s="329"/>
      <c r="ET189" s="329"/>
      <c r="EU189" s="329"/>
      <c r="EV189" s="329"/>
      <c r="EW189" s="329"/>
      <c r="EX189" s="329"/>
      <c r="EY189" s="329"/>
      <c r="EZ189" s="329"/>
      <c r="FA189" s="329"/>
      <c r="FB189" s="329"/>
      <c r="FC189" s="329"/>
      <c r="FD189" s="329"/>
      <c r="FE189" s="329"/>
      <c r="FF189" s="329"/>
      <c r="FG189" s="329"/>
      <c r="FH189" s="329"/>
      <c r="FI189" s="329"/>
      <c r="FJ189" s="329"/>
      <c r="FK189" s="329"/>
      <c r="FL189" s="329"/>
      <c r="FM189" s="329"/>
      <c r="FN189" s="329"/>
      <c r="FO189" s="329"/>
      <c r="FP189" s="329"/>
      <c r="FQ189" s="329"/>
      <c r="FR189" s="329"/>
      <c r="FS189" s="329"/>
      <c r="FT189" s="329"/>
      <c r="FU189" s="329"/>
      <c r="FV189" s="329"/>
      <c r="FW189" s="329"/>
      <c r="FX189" s="329"/>
      <c r="FY189" s="329"/>
      <c r="FZ189" s="329"/>
      <c r="GA189" s="329"/>
      <c r="GB189" s="329"/>
      <c r="GC189" s="329"/>
      <c r="GD189" s="329"/>
      <c r="GE189" s="329"/>
      <c r="GF189" s="329"/>
      <c r="GG189" s="329"/>
      <c r="GH189" s="329"/>
      <c r="GI189" s="329"/>
      <c r="GJ189" s="329"/>
      <c r="GK189" s="329"/>
      <c r="GL189" s="329"/>
      <c r="GM189" s="329"/>
      <c r="GN189" s="329"/>
      <c r="GO189" s="329"/>
      <c r="GP189" s="329"/>
      <c r="GQ189" s="329"/>
      <c r="GR189" s="329"/>
      <c r="GS189" s="329"/>
      <c r="GT189" s="329"/>
      <c r="GU189" s="329"/>
      <c r="GV189" s="329"/>
      <c r="GW189" s="329"/>
      <c r="GX189" s="329"/>
      <c r="GY189" s="329"/>
      <c r="GZ189" s="329"/>
      <c r="HA189" s="329"/>
      <c r="HB189" s="329"/>
      <c r="HC189" s="329"/>
      <c r="HD189" s="329"/>
      <c r="HE189" s="329"/>
      <c r="HF189" s="329"/>
      <c r="HG189" s="329"/>
      <c r="HH189" s="329"/>
      <c r="HI189" s="329"/>
      <c r="HJ189" s="329"/>
      <c r="HK189" s="329"/>
      <c r="HL189" s="329"/>
      <c r="HM189" s="329"/>
      <c r="HN189" s="329"/>
      <c r="HO189" s="329"/>
      <c r="HP189" s="329"/>
      <c r="HQ189" s="329"/>
      <c r="HR189" s="329"/>
      <c r="HS189" s="329"/>
      <c r="HT189" s="329"/>
      <c r="HU189" s="329"/>
      <c r="HV189" s="329"/>
      <c r="HW189" s="329"/>
      <c r="HX189" s="329"/>
      <c r="HY189" s="329"/>
      <c r="HZ189" s="329"/>
      <c r="IA189" s="329"/>
      <c r="IB189" s="329"/>
      <c r="IC189" s="329"/>
      <c r="ID189" s="329"/>
      <c r="IE189" s="329"/>
      <c r="IF189" s="329"/>
      <c r="IG189" s="329"/>
      <c r="IH189" s="329"/>
      <c r="II189" s="329"/>
      <c r="IJ189" s="329"/>
      <c r="IK189" s="329"/>
      <c r="IL189" s="329"/>
      <c r="IM189" s="329"/>
      <c r="IN189" s="329"/>
      <c r="IO189" s="329"/>
      <c r="IP189" s="329"/>
      <c r="IQ189" s="329"/>
      <c r="IR189" s="329"/>
      <c r="IS189" s="329"/>
      <c r="IT189" s="329"/>
      <c r="IU189" s="329"/>
      <c r="IV189" s="329"/>
      <c r="IW189" s="329"/>
      <c r="IX189" s="329"/>
      <c r="IY189" s="329"/>
      <c r="IZ189" s="329"/>
      <c r="JA189" s="329"/>
      <c r="JB189" s="329"/>
      <c r="JC189" s="329"/>
      <c r="JD189" s="329"/>
      <c r="JE189" s="329"/>
      <c r="JF189" s="329"/>
      <c r="JG189" s="329"/>
      <c r="JH189" s="329"/>
      <c r="JI189" s="329"/>
      <c r="JJ189" s="329"/>
      <c r="JK189" s="329"/>
      <c r="JL189" s="329"/>
      <c r="JM189" s="329"/>
      <c r="JN189" s="329"/>
      <c r="JO189" s="329"/>
      <c r="JP189" s="329"/>
      <c r="JQ189" s="329"/>
      <c r="JR189" s="329"/>
      <c r="JS189" s="329"/>
      <c r="JT189" s="329"/>
      <c r="JU189" s="329"/>
      <c r="JV189" s="329"/>
      <c r="JW189" s="329"/>
      <c r="JX189" s="329"/>
      <c r="JY189" s="329"/>
      <c r="JZ189" s="329"/>
      <c r="KA189" s="329"/>
      <c r="KB189" s="329"/>
      <c r="KC189" s="329"/>
      <c r="KD189" s="329"/>
      <c r="KE189" s="329"/>
      <c r="KF189" s="329"/>
      <c r="KG189" s="329"/>
      <c r="KH189" s="329"/>
      <c r="KI189" s="329"/>
      <c r="KJ189" s="329"/>
      <c r="KK189" s="329"/>
      <c r="KL189" s="329"/>
      <c r="KM189" s="329"/>
      <c r="KN189" s="329"/>
      <c r="KO189" s="329"/>
      <c r="KP189" s="329"/>
      <c r="KQ189" s="329"/>
      <c r="KR189" s="329"/>
      <c r="KS189" s="329"/>
      <c r="KT189" s="329"/>
      <c r="KU189" s="329"/>
      <c r="KV189" s="329"/>
      <c r="KW189" s="329"/>
      <c r="KX189" s="329"/>
      <c r="KY189" s="329"/>
      <c r="KZ189" s="329"/>
      <c r="LA189" s="329"/>
      <c r="LB189" s="329"/>
      <c r="LC189" s="329"/>
      <c r="LD189" s="329"/>
      <c r="LE189" s="329"/>
      <c r="LF189" s="329"/>
      <c r="LG189" s="329"/>
      <c r="LH189" s="329"/>
      <c r="LI189" s="329"/>
      <c r="LJ189" s="329"/>
      <c r="LK189" s="329"/>
      <c r="LL189" s="329"/>
      <c r="LM189" s="329"/>
      <c r="LN189" s="329"/>
      <c r="LO189" s="329"/>
      <c r="LP189" s="329"/>
      <c r="LQ189" s="329"/>
      <c r="LR189" s="329"/>
      <c r="LS189" s="329"/>
      <c r="LT189" s="329"/>
      <c r="LU189" s="329"/>
      <c r="LV189" s="329"/>
      <c r="LW189" s="329"/>
      <c r="LX189" s="329"/>
      <c r="LY189" s="329"/>
      <c r="LZ189" s="329"/>
      <c r="MA189" s="329"/>
      <c r="MB189" s="329"/>
      <c r="MC189" s="329"/>
      <c r="MD189" s="329"/>
      <c r="ME189" s="329"/>
      <c r="MF189" s="329"/>
      <c r="MG189" s="329"/>
      <c r="MH189" s="329"/>
      <c r="MI189" s="329"/>
      <c r="MJ189" s="329"/>
      <c r="MK189" s="329"/>
      <c r="ML189" s="329"/>
      <c r="MM189" s="329"/>
      <c r="MN189" s="329"/>
      <c r="MO189" s="329"/>
      <c r="MP189" s="329"/>
      <c r="MQ189" s="329"/>
      <c r="MR189" s="329"/>
      <c r="MS189" s="329"/>
      <c r="MT189" s="329"/>
      <c r="MU189" s="329"/>
      <c r="MV189" s="329"/>
      <c r="MW189" s="329"/>
      <c r="MX189" s="329"/>
      <c r="MY189" s="329"/>
      <c r="MZ189" s="329"/>
      <c r="NA189" s="329"/>
      <c r="NB189" s="329"/>
      <c r="NC189" s="329"/>
      <c r="ND189" s="329"/>
      <c r="NE189" s="329"/>
      <c r="NF189" s="329"/>
      <c r="NG189" s="329"/>
      <c r="NH189" s="329"/>
      <c r="NI189" s="329"/>
      <c r="NJ189" s="329"/>
      <c r="NK189" s="329"/>
      <c r="NL189" s="329"/>
      <c r="NM189" s="329"/>
      <c r="NN189" s="329"/>
      <c r="NO189" s="329"/>
      <c r="NP189" s="329"/>
      <c r="NQ189" s="329"/>
      <c r="NR189" s="329"/>
      <c r="NS189" s="329"/>
      <c r="NT189" s="329"/>
      <c r="NU189" s="329"/>
      <c r="NV189" s="329"/>
      <c r="NW189" s="329"/>
      <c r="NX189" s="329"/>
      <c r="NY189" s="329"/>
      <c r="NZ189" s="329"/>
      <c r="OA189" s="329"/>
      <c r="OB189" s="329"/>
      <c r="OC189" s="329"/>
      <c r="OD189" s="329"/>
      <c r="OE189" s="329"/>
      <c r="OF189" s="329"/>
      <c r="OG189" s="329"/>
      <c r="OH189" s="329"/>
      <c r="OI189" s="329"/>
      <c r="OJ189" s="329"/>
      <c r="OK189" s="329"/>
      <c r="OL189" s="329"/>
    </row>
    <row r="190" spans="1:402" s="328" customFormat="1" ht="12.95" customHeight="1">
      <c r="A190" s="637"/>
      <c r="B190" s="2"/>
      <c r="C190" s="518"/>
      <c r="D190" s="459"/>
      <c r="E190" s="459"/>
      <c r="F190" s="459"/>
      <c r="G190" s="459"/>
      <c r="H190" s="517"/>
      <c r="I190" s="519"/>
      <c r="L190" s="944"/>
      <c r="M190" s="944"/>
      <c r="N190" s="944"/>
      <c r="O190" s="953"/>
      <c r="P190" s="944"/>
      <c r="BQ190" s="329"/>
      <c r="BR190" s="329"/>
      <c r="BS190" s="329"/>
      <c r="BT190" s="329"/>
      <c r="BU190" s="329"/>
      <c r="BV190" s="329"/>
      <c r="BW190" s="329"/>
      <c r="BX190" s="329"/>
      <c r="BY190" s="329"/>
      <c r="BZ190" s="329"/>
      <c r="CA190" s="329"/>
      <c r="CB190" s="329"/>
      <c r="CC190" s="329"/>
      <c r="CD190" s="329"/>
      <c r="CE190" s="329"/>
      <c r="CF190" s="329"/>
      <c r="CG190" s="329"/>
      <c r="CH190" s="329"/>
      <c r="CI190" s="329"/>
      <c r="CJ190" s="329"/>
      <c r="CK190" s="329"/>
      <c r="CL190" s="329"/>
      <c r="CM190" s="329"/>
      <c r="CN190" s="329"/>
      <c r="CO190" s="329"/>
      <c r="CP190" s="329"/>
      <c r="CQ190" s="329"/>
      <c r="CR190" s="329"/>
      <c r="CS190" s="329"/>
      <c r="CT190" s="329"/>
      <c r="CU190" s="329"/>
      <c r="CV190" s="329"/>
      <c r="CW190" s="329"/>
      <c r="CX190" s="329"/>
      <c r="CY190" s="329"/>
      <c r="CZ190" s="329"/>
      <c r="DA190" s="329"/>
      <c r="DB190" s="329"/>
      <c r="DC190" s="329"/>
      <c r="DD190" s="329"/>
      <c r="DE190" s="329"/>
      <c r="DF190" s="329"/>
      <c r="DG190" s="329"/>
      <c r="DH190" s="329"/>
      <c r="DI190" s="329"/>
      <c r="DJ190" s="329"/>
      <c r="DK190" s="329"/>
      <c r="DL190" s="329"/>
      <c r="DM190" s="329"/>
      <c r="DN190" s="329"/>
      <c r="DO190" s="329"/>
      <c r="DP190" s="329"/>
      <c r="DQ190" s="329"/>
      <c r="DR190" s="329"/>
      <c r="DS190" s="329"/>
      <c r="DT190" s="329"/>
      <c r="DU190" s="329"/>
      <c r="DV190" s="329"/>
      <c r="DW190" s="329"/>
      <c r="DX190" s="329"/>
      <c r="DY190" s="329"/>
      <c r="DZ190" s="329"/>
      <c r="EA190" s="329"/>
      <c r="EB190" s="329"/>
      <c r="EC190" s="329"/>
      <c r="ED190" s="329"/>
      <c r="EE190" s="329"/>
      <c r="EF190" s="329"/>
      <c r="EG190" s="329"/>
      <c r="EH190" s="329"/>
      <c r="EI190" s="329"/>
      <c r="EJ190" s="329"/>
      <c r="EK190" s="329"/>
      <c r="EL190" s="329"/>
      <c r="EM190" s="329"/>
      <c r="EN190" s="329"/>
      <c r="EO190" s="329"/>
      <c r="EP190" s="329"/>
      <c r="EQ190" s="329"/>
      <c r="ER190" s="329"/>
      <c r="ES190" s="329"/>
      <c r="ET190" s="329"/>
      <c r="EU190" s="329"/>
      <c r="EV190" s="329"/>
      <c r="EW190" s="329"/>
      <c r="EX190" s="329"/>
      <c r="EY190" s="329"/>
      <c r="EZ190" s="329"/>
      <c r="FA190" s="329"/>
      <c r="FB190" s="329"/>
      <c r="FC190" s="329"/>
      <c r="FD190" s="329"/>
      <c r="FE190" s="329"/>
      <c r="FF190" s="329"/>
      <c r="FG190" s="329"/>
      <c r="FH190" s="329"/>
      <c r="FI190" s="329"/>
      <c r="FJ190" s="329"/>
      <c r="FK190" s="329"/>
      <c r="FL190" s="329"/>
      <c r="FM190" s="329"/>
      <c r="FN190" s="329"/>
      <c r="FO190" s="329"/>
      <c r="FP190" s="329"/>
      <c r="FQ190" s="329"/>
      <c r="FR190" s="329"/>
      <c r="FS190" s="329"/>
      <c r="FT190" s="329"/>
      <c r="FU190" s="329"/>
      <c r="FV190" s="329"/>
      <c r="FW190" s="329"/>
      <c r="FX190" s="329"/>
      <c r="FY190" s="329"/>
      <c r="FZ190" s="329"/>
      <c r="GA190" s="329"/>
      <c r="GB190" s="329"/>
      <c r="GC190" s="329"/>
      <c r="GD190" s="329"/>
      <c r="GE190" s="329"/>
      <c r="GF190" s="329"/>
      <c r="GG190" s="329"/>
      <c r="GH190" s="329"/>
      <c r="GI190" s="329"/>
      <c r="GJ190" s="329"/>
      <c r="GK190" s="329"/>
      <c r="GL190" s="329"/>
      <c r="GM190" s="329"/>
      <c r="GN190" s="329"/>
      <c r="GO190" s="329"/>
      <c r="GP190" s="329"/>
      <c r="GQ190" s="329"/>
      <c r="GR190" s="329"/>
      <c r="GS190" s="329"/>
      <c r="GT190" s="329"/>
      <c r="GU190" s="329"/>
      <c r="GV190" s="329"/>
      <c r="GW190" s="329"/>
      <c r="GX190" s="329"/>
      <c r="GY190" s="329"/>
      <c r="GZ190" s="329"/>
      <c r="HA190" s="329"/>
      <c r="HB190" s="329"/>
      <c r="HC190" s="329"/>
      <c r="HD190" s="329"/>
      <c r="HE190" s="329"/>
      <c r="HF190" s="329"/>
      <c r="HG190" s="329"/>
      <c r="HH190" s="329"/>
      <c r="HI190" s="329"/>
      <c r="HJ190" s="329"/>
      <c r="HK190" s="329"/>
      <c r="HL190" s="329"/>
      <c r="HM190" s="329"/>
      <c r="HN190" s="329"/>
      <c r="HO190" s="329"/>
      <c r="HP190" s="329"/>
      <c r="HQ190" s="329"/>
      <c r="HR190" s="329"/>
      <c r="HS190" s="329"/>
      <c r="HT190" s="329"/>
      <c r="HU190" s="329"/>
      <c r="HV190" s="329"/>
      <c r="HW190" s="329"/>
      <c r="HX190" s="329"/>
      <c r="HY190" s="329"/>
      <c r="HZ190" s="329"/>
      <c r="IA190" s="329"/>
      <c r="IB190" s="329"/>
      <c r="IC190" s="329"/>
      <c r="ID190" s="329"/>
      <c r="IE190" s="329"/>
      <c r="IF190" s="329"/>
      <c r="IG190" s="329"/>
      <c r="IH190" s="329"/>
      <c r="II190" s="329"/>
      <c r="IJ190" s="329"/>
      <c r="IK190" s="329"/>
      <c r="IL190" s="329"/>
      <c r="IM190" s="329"/>
      <c r="IN190" s="329"/>
      <c r="IO190" s="329"/>
      <c r="IP190" s="329"/>
      <c r="IQ190" s="329"/>
      <c r="IR190" s="329"/>
      <c r="IS190" s="329"/>
      <c r="IT190" s="329"/>
      <c r="IU190" s="329"/>
      <c r="IV190" s="329"/>
      <c r="IW190" s="329"/>
      <c r="IX190" s="329"/>
      <c r="IY190" s="329"/>
      <c r="IZ190" s="329"/>
      <c r="JA190" s="329"/>
      <c r="JB190" s="329"/>
      <c r="JC190" s="329"/>
      <c r="JD190" s="329"/>
      <c r="JE190" s="329"/>
      <c r="JF190" s="329"/>
      <c r="JG190" s="329"/>
      <c r="JH190" s="329"/>
      <c r="JI190" s="329"/>
      <c r="JJ190" s="329"/>
      <c r="JK190" s="329"/>
      <c r="JL190" s="329"/>
      <c r="JM190" s="329"/>
      <c r="JN190" s="329"/>
      <c r="JO190" s="329"/>
      <c r="JP190" s="329"/>
      <c r="JQ190" s="329"/>
      <c r="JR190" s="329"/>
      <c r="JS190" s="329"/>
      <c r="JT190" s="329"/>
      <c r="JU190" s="329"/>
      <c r="JV190" s="329"/>
      <c r="JW190" s="329"/>
      <c r="JX190" s="329"/>
      <c r="JY190" s="329"/>
      <c r="JZ190" s="329"/>
      <c r="KA190" s="329"/>
      <c r="KB190" s="329"/>
      <c r="KC190" s="329"/>
      <c r="KD190" s="329"/>
      <c r="KE190" s="329"/>
      <c r="KF190" s="329"/>
      <c r="KG190" s="329"/>
      <c r="KH190" s="329"/>
      <c r="KI190" s="329"/>
      <c r="KJ190" s="329"/>
      <c r="KK190" s="329"/>
      <c r="KL190" s="329"/>
      <c r="KM190" s="329"/>
      <c r="KN190" s="329"/>
      <c r="KO190" s="329"/>
      <c r="KP190" s="329"/>
      <c r="KQ190" s="329"/>
      <c r="KR190" s="329"/>
      <c r="KS190" s="329"/>
      <c r="KT190" s="329"/>
      <c r="KU190" s="329"/>
      <c r="KV190" s="329"/>
      <c r="KW190" s="329"/>
      <c r="KX190" s="329"/>
      <c r="KY190" s="329"/>
      <c r="KZ190" s="329"/>
      <c r="LA190" s="329"/>
      <c r="LB190" s="329"/>
      <c r="LC190" s="329"/>
      <c r="LD190" s="329"/>
      <c r="LE190" s="329"/>
      <c r="LF190" s="329"/>
      <c r="LG190" s="329"/>
      <c r="LH190" s="329"/>
      <c r="LI190" s="329"/>
      <c r="LJ190" s="329"/>
      <c r="LK190" s="329"/>
      <c r="LL190" s="329"/>
      <c r="LM190" s="329"/>
      <c r="LN190" s="329"/>
      <c r="LO190" s="329"/>
      <c r="LP190" s="329"/>
      <c r="LQ190" s="329"/>
      <c r="LR190" s="329"/>
      <c r="LS190" s="329"/>
      <c r="LT190" s="329"/>
      <c r="LU190" s="329"/>
      <c r="LV190" s="329"/>
      <c r="LW190" s="329"/>
      <c r="LX190" s="329"/>
      <c r="LY190" s="329"/>
      <c r="LZ190" s="329"/>
      <c r="MA190" s="329"/>
      <c r="MB190" s="329"/>
      <c r="MC190" s="329"/>
      <c r="MD190" s="329"/>
      <c r="ME190" s="329"/>
      <c r="MF190" s="329"/>
      <c r="MG190" s="329"/>
      <c r="MH190" s="329"/>
      <c r="MI190" s="329"/>
      <c r="MJ190" s="329"/>
      <c r="MK190" s="329"/>
      <c r="ML190" s="329"/>
      <c r="MM190" s="329"/>
      <c r="MN190" s="329"/>
      <c r="MO190" s="329"/>
      <c r="MP190" s="329"/>
      <c r="MQ190" s="329"/>
      <c r="MR190" s="329"/>
      <c r="MS190" s="329"/>
      <c r="MT190" s="329"/>
      <c r="MU190" s="329"/>
      <c r="MV190" s="329"/>
      <c r="MW190" s="329"/>
      <c r="MX190" s="329"/>
      <c r="MY190" s="329"/>
      <c r="MZ190" s="329"/>
      <c r="NA190" s="329"/>
      <c r="NB190" s="329"/>
      <c r="NC190" s="329"/>
      <c r="ND190" s="329"/>
      <c r="NE190" s="329"/>
      <c r="NF190" s="329"/>
      <c r="NG190" s="329"/>
      <c r="NH190" s="329"/>
      <c r="NI190" s="329"/>
      <c r="NJ190" s="329"/>
      <c r="NK190" s="329"/>
      <c r="NL190" s="329"/>
      <c r="NM190" s="329"/>
      <c r="NN190" s="329"/>
      <c r="NO190" s="329"/>
      <c r="NP190" s="329"/>
      <c r="NQ190" s="329"/>
      <c r="NR190" s="329"/>
      <c r="NS190" s="329"/>
      <c r="NT190" s="329"/>
      <c r="NU190" s="329"/>
      <c r="NV190" s="329"/>
      <c r="NW190" s="329"/>
      <c r="NX190" s="329"/>
      <c r="NY190" s="329"/>
      <c r="NZ190" s="329"/>
      <c r="OA190" s="329"/>
      <c r="OB190" s="329"/>
      <c r="OC190" s="329"/>
      <c r="OD190" s="329"/>
      <c r="OE190" s="329"/>
      <c r="OF190" s="329"/>
      <c r="OG190" s="329"/>
      <c r="OH190" s="329"/>
      <c r="OI190" s="329"/>
      <c r="OJ190" s="329"/>
      <c r="OK190" s="329"/>
      <c r="OL190" s="329"/>
    </row>
    <row r="191" spans="1:402" s="328" customFormat="1" ht="17.850000000000001" customHeight="1">
      <c r="A191" s="637"/>
      <c r="B191" s="2"/>
      <c r="C191" s="518"/>
      <c r="D191" s="459"/>
      <c r="E191" s="459"/>
      <c r="F191" s="459"/>
      <c r="G191" s="459"/>
      <c r="H191" s="517"/>
      <c r="I191" s="520"/>
      <c r="L191" s="944"/>
      <c r="M191" s="944"/>
      <c r="N191" s="944"/>
      <c r="O191" s="944"/>
      <c r="P191" s="944"/>
      <c r="BQ191" s="329"/>
      <c r="BR191" s="329"/>
      <c r="BS191" s="329"/>
      <c r="BT191" s="329"/>
      <c r="BU191" s="329"/>
      <c r="BV191" s="329"/>
      <c r="BW191" s="329"/>
      <c r="BX191" s="329"/>
      <c r="BY191" s="329"/>
      <c r="BZ191" s="329"/>
      <c r="CA191" s="329"/>
      <c r="CB191" s="329"/>
      <c r="CC191" s="329"/>
      <c r="CD191" s="329"/>
      <c r="CE191" s="329"/>
      <c r="CF191" s="329"/>
      <c r="CG191" s="329"/>
      <c r="CH191" s="329"/>
      <c r="CI191" s="329"/>
      <c r="CJ191" s="329"/>
      <c r="CK191" s="329"/>
      <c r="CL191" s="329"/>
      <c r="CM191" s="329"/>
      <c r="CN191" s="329"/>
      <c r="CO191" s="329"/>
      <c r="CP191" s="329"/>
      <c r="CQ191" s="329"/>
      <c r="CR191" s="329"/>
      <c r="CS191" s="329"/>
      <c r="CT191" s="329"/>
      <c r="CU191" s="329"/>
      <c r="CV191" s="329"/>
      <c r="CW191" s="329"/>
      <c r="CX191" s="329"/>
      <c r="CY191" s="329"/>
      <c r="CZ191" s="329"/>
      <c r="DA191" s="329"/>
      <c r="DB191" s="329"/>
      <c r="DC191" s="329"/>
      <c r="DD191" s="329"/>
      <c r="DE191" s="329"/>
      <c r="DF191" s="329"/>
      <c r="DG191" s="329"/>
      <c r="DH191" s="329"/>
      <c r="DI191" s="329"/>
      <c r="DJ191" s="329"/>
      <c r="DK191" s="329"/>
      <c r="DL191" s="329"/>
      <c r="DM191" s="329"/>
      <c r="DN191" s="329"/>
      <c r="DO191" s="329"/>
      <c r="DP191" s="329"/>
      <c r="DQ191" s="329"/>
      <c r="DR191" s="329"/>
      <c r="DS191" s="329"/>
      <c r="DT191" s="329"/>
      <c r="DU191" s="329"/>
      <c r="DV191" s="329"/>
      <c r="DW191" s="329"/>
      <c r="DX191" s="329"/>
      <c r="DY191" s="329"/>
      <c r="DZ191" s="329"/>
      <c r="EA191" s="329"/>
      <c r="EB191" s="329"/>
      <c r="EC191" s="329"/>
      <c r="ED191" s="329"/>
      <c r="EE191" s="329"/>
      <c r="EF191" s="329"/>
      <c r="EG191" s="329"/>
      <c r="EH191" s="329"/>
      <c r="EI191" s="329"/>
      <c r="EJ191" s="329"/>
      <c r="EK191" s="329"/>
      <c r="EL191" s="329"/>
      <c r="EM191" s="329"/>
      <c r="EN191" s="329"/>
      <c r="EO191" s="329"/>
      <c r="EP191" s="329"/>
      <c r="EQ191" s="329"/>
      <c r="ER191" s="329"/>
      <c r="ES191" s="329"/>
      <c r="ET191" s="329"/>
      <c r="EU191" s="329"/>
      <c r="EV191" s="329"/>
      <c r="EW191" s="329"/>
      <c r="EX191" s="329"/>
      <c r="EY191" s="329"/>
      <c r="EZ191" s="329"/>
      <c r="FA191" s="329"/>
      <c r="FB191" s="329"/>
      <c r="FC191" s="329"/>
      <c r="FD191" s="329"/>
      <c r="FE191" s="329"/>
      <c r="FF191" s="329"/>
      <c r="FG191" s="329"/>
      <c r="FH191" s="329"/>
      <c r="FI191" s="329"/>
      <c r="FJ191" s="329"/>
      <c r="FK191" s="329"/>
      <c r="FL191" s="329"/>
      <c r="FM191" s="329"/>
      <c r="FN191" s="329"/>
      <c r="FO191" s="329"/>
      <c r="FP191" s="329"/>
      <c r="FQ191" s="329"/>
      <c r="FR191" s="329"/>
      <c r="FS191" s="329"/>
      <c r="FT191" s="329"/>
      <c r="FU191" s="329"/>
      <c r="FV191" s="329"/>
      <c r="FW191" s="329"/>
      <c r="FX191" s="329"/>
      <c r="FY191" s="329"/>
      <c r="FZ191" s="329"/>
      <c r="GA191" s="329"/>
      <c r="GB191" s="329"/>
      <c r="GC191" s="329"/>
      <c r="GD191" s="329"/>
      <c r="GE191" s="329"/>
      <c r="GF191" s="329"/>
      <c r="GG191" s="329"/>
      <c r="GH191" s="329"/>
      <c r="GI191" s="329"/>
      <c r="GJ191" s="329"/>
      <c r="GK191" s="329"/>
      <c r="GL191" s="329"/>
      <c r="GM191" s="329"/>
      <c r="GN191" s="329"/>
      <c r="GO191" s="329"/>
      <c r="GP191" s="329"/>
      <c r="GQ191" s="329"/>
      <c r="GR191" s="329"/>
      <c r="GS191" s="329"/>
      <c r="GT191" s="329"/>
      <c r="GU191" s="329"/>
      <c r="GV191" s="329"/>
      <c r="GW191" s="329"/>
      <c r="GX191" s="329"/>
      <c r="GY191" s="329"/>
      <c r="GZ191" s="329"/>
      <c r="HA191" s="329"/>
      <c r="HB191" s="329"/>
      <c r="HC191" s="329"/>
      <c r="HD191" s="329"/>
      <c r="HE191" s="329"/>
      <c r="HF191" s="329"/>
      <c r="HG191" s="329"/>
      <c r="HH191" s="329"/>
      <c r="HI191" s="329"/>
      <c r="HJ191" s="329"/>
      <c r="HK191" s="329"/>
      <c r="HL191" s="329"/>
      <c r="HM191" s="329"/>
      <c r="HN191" s="329"/>
      <c r="HO191" s="329"/>
      <c r="HP191" s="329"/>
      <c r="HQ191" s="329"/>
      <c r="HR191" s="329"/>
      <c r="HS191" s="329"/>
      <c r="HT191" s="329"/>
      <c r="HU191" s="329"/>
      <c r="HV191" s="329"/>
      <c r="HW191" s="329"/>
      <c r="HX191" s="329"/>
      <c r="HY191" s="329"/>
      <c r="HZ191" s="329"/>
      <c r="IA191" s="329"/>
      <c r="IB191" s="329"/>
      <c r="IC191" s="329"/>
      <c r="ID191" s="329"/>
      <c r="IE191" s="329"/>
      <c r="IF191" s="329"/>
      <c r="IG191" s="329"/>
      <c r="IH191" s="329"/>
      <c r="II191" s="329"/>
      <c r="IJ191" s="329"/>
      <c r="IK191" s="329"/>
      <c r="IL191" s="329"/>
      <c r="IM191" s="329"/>
      <c r="IN191" s="329"/>
      <c r="IO191" s="329"/>
      <c r="IP191" s="329"/>
      <c r="IQ191" s="329"/>
      <c r="IR191" s="329"/>
      <c r="IS191" s="329"/>
      <c r="IT191" s="329"/>
      <c r="IU191" s="329"/>
      <c r="IV191" s="329"/>
      <c r="IW191" s="329"/>
      <c r="IX191" s="329"/>
      <c r="IY191" s="329"/>
      <c r="IZ191" s="329"/>
      <c r="JA191" s="329"/>
      <c r="JB191" s="329"/>
      <c r="JC191" s="329"/>
      <c r="JD191" s="329"/>
      <c r="JE191" s="329"/>
      <c r="JF191" s="329"/>
      <c r="JG191" s="329"/>
      <c r="JH191" s="329"/>
      <c r="JI191" s="329"/>
      <c r="JJ191" s="329"/>
      <c r="JK191" s="329"/>
      <c r="JL191" s="329"/>
      <c r="JM191" s="329"/>
      <c r="JN191" s="329"/>
      <c r="JO191" s="329"/>
      <c r="JP191" s="329"/>
      <c r="JQ191" s="329"/>
      <c r="JR191" s="329"/>
      <c r="JS191" s="329"/>
      <c r="JT191" s="329"/>
      <c r="JU191" s="329"/>
      <c r="JV191" s="329"/>
      <c r="JW191" s="329"/>
      <c r="JX191" s="329"/>
      <c r="JY191" s="329"/>
      <c r="JZ191" s="329"/>
      <c r="KA191" s="329"/>
      <c r="KB191" s="329"/>
      <c r="KC191" s="329"/>
      <c r="KD191" s="329"/>
      <c r="KE191" s="329"/>
      <c r="KF191" s="329"/>
      <c r="KG191" s="329"/>
      <c r="KH191" s="329"/>
      <c r="KI191" s="329"/>
      <c r="KJ191" s="329"/>
      <c r="KK191" s="329"/>
      <c r="KL191" s="329"/>
      <c r="KM191" s="329"/>
      <c r="KN191" s="329"/>
      <c r="KO191" s="329"/>
      <c r="KP191" s="329"/>
      <c r="KQ191" s="329"/>
      <c r="KR191" s="329"/>
      <c r="KS191" s="329"/>
      <c r="KT191" s="329"/>
      <c r="KU191" s="329"/>
      <c r="KV191" s="329"/>
      <c r="KW191" s="329"/>
      <c r="KX191" s="329"/>
      <c r="KY191" s="329"/>
      <c r="KZ191" s="329"/>
      <c r="LA191" s="329"/>
      <c r="LB191" s="329"/>
      <c r="LC191" s="329"/>
      <c r="LD191" s="329"/>
      <c r="LE191" s="329"/>
      <c r="LF191" s="329"/>
      <c r="LG191" s="329"/>
      <c r="LH191" s="329"/>
      <c r="LI191" s="329"/>
      <c r="LJ191" s="329"/>
      <c r="LK191" s="329"/>
      <c r="LL191" s="329"/>
      <c r="LM191" s="329"/>
      <c r="LN191" s="329"/>
      <c r="LO191" s="329"/>
      <c r="LP191" s="329"/>
      <c r="LQ191" s="329"/>
      <c r="LR191" s="329"/>
      <c r="LS191" s="329"/>
      <c r="LT191" s="329"/>
      <c r="LU191" s="329"/>
      <c r="LV191" s="329"/>
      <c r="LW191" s="329"/>
      <c r="LX191" s="329"/>
      <c r="LY191" s="329"/>
      <c r="LZ191" s="329"/>
      <c r="MA191" s="329"/>
      <c r="MB191" s="329"/>
      <c r="MC191" s="329"/>
      <c r="MD191" s="329"/>
      <c r="ME191" s="329"/>
      <c r="MF191" s="329"/>
      <c r="MG191" s="329"/>
      <c r="MH191" s="329"/>
      <c r="MI191" s="329"/>
      <c r="MJ191" s="329"/>
      <c r="MK191" s="329"/>
      <c r="ML191" s="329"/>
      <c r="MM191" s="329"/>
      <c r="MN191" s="329"/>
      <c r="MO191" s="329"/>
      <c r="MP191" s="329"/>
      <c r="MQ191" s="329"/>
      <c r="MR191" s="329"/>
      <c r="MS191" s="329"/>
      <c r="MT191" s="329"/>
      <c r="MU191" s="329"/>
      <c r="MV191" s="329"/>
      <c r="MW191" s="329"/>
      <c r="MX191" s="329"/>
      <c r="MY191" s="329"/>
      <c r="MZ191" s="329"/>
      <c r="NA191" s="329"/>
      <c r="NB191" s="329"/>
      <c r="NC191" s="329"/>
      <c r="ND191" s="329"/>
      <c r="NE191" s="329"/>
      <c r="NF191" s="329"/>
      <c r="NG191" s="329"/>
      <c r="NH191" s="329"/>
      <c r="NI191" s="329"/>
      <c r="NJ191" s="329"/>
      <c r="NK191" s="329"/>
      <c r="NL191" s="329"/>
      <c r="NM191" s="329"/>
      <c r="NN191" s="329"/>
      <c r="NO191" s="329"/>
      <c r="NP191" s="329"/>
      <c r="NQ191" s="329"/>
      <c r="NR191" s="329"/>
      <c r="NS191" s="329"/>
      <c r="NT191" s="329"/>
      <c r="NU191" s="329"/>
      <c r="NV191" s="329"/>
      <c r="NW191" s="329"/>
      <c r="NX191" s="329"/>
      <c r="NY191" s="329"/>
      <c r="NZ191" s="329"/>
      <c r="OA191" s="329"/>
      <c r="OB191" s="329"/>
      <c r="OC191" s="329"/>
      <c r="OD191" s="329"/>
      <c r="OE191" s="329"/>
      <c r="OF191" s="329"/>
      <c r="OG191" s="329"/>
      <c r="OH191" s="329"/>
      <c r="OI191" s="329"/>
      <c r="OJ191" s="329"/>
      <c r="OK191" s="329"/>
      <c r="OL191" s="329"/>
    </row>
    <row r="192" spans="1:402" s="322" customFormat="1" ht="21.2" customHeight="1">
      <c r="A192" s="637"/>
      <c r="B192" s="2"/>
      <c r="C192" s="518"/>
      <c r="D192" s="459"/>
      <c r="E192" s="459"/>
      <c r="F192" s="459"/>
      <c r="G192" s="459"/>
      <c r="H192" s="517"/>
      <c r="I192" s="460"/>
      <c r="L192" s="954"/>
      <c r="M192" s="954"/>
      <c r="N192" s="954"/>
      <c r="O192" s="954"/>
      <c r="P192" s="954"/>
      <c r="BQ192" s="325"/>
      <c r="BR192" s="325"/>
      <c r="BS192" s="325"/>
      <c r="BT192" s="325"/>
      <c r="BU192" s="325"/>
      <c r="BV192" s="325"/>
      <c r="BW192" s="325"/>
      <c r="BX192" s="325"/>
      <c r="BY192" s="325"/>
      <c r="BZ192" s="325"/>
      <c r="CA192" s="325"/>
      <c r="CB192" s="325"/>
      <c r="CC192" s="325"/>
      <c r="CD192" s="325"/>
      <c r="CE192" s="325"/>
      <c r="CF192" s="325"/>
      <c r="CG192" s="325"/>
      <c r="CH192" s="325"/>
      <c r="CI192" s="325"/>
      <c r="CJ192" s="325"/>
      <c r="CK192" s="325"/>
      <c r="CL192" s="325"/>
      <c r="CM192" s="325"/>
      <c r="CN192" s="325"/>
      <c r="CO192" s="325"/>
      <c r="CP192" s="325"/>
      <c r="CQ192" s="325"/>
      <c r="CR192" s="325"/>
      <c r="CS192" s="325"/>
      <c r="CT192" s="325"/>
      <c r="CU192" s="325"/>
      <c r="CV192" s="325"/>
      <c r="CW192" s="325"/>
      <c r="CX192" s="325"/>
      <c r="CY192" s="325"/>
      <c r="CZ192" s="325"/>
      <c r="DA192" s="325"/>
      <c r="DB192" s="325"/>
      <c r="DC192" s="325"/>
      <c r="DD192" s="325"/>
      <c r="DE192" s="325"/>
      <c r="DF192" s="325"/>
      <c r="DG192" s="325"/>
      <c r="DH192" s="325"/>
      <c r="DI192" s="325"/>
      <c r="DJ192" s="325"/>
      <c r="DK192" s="325"/>
      <c r="DL192" s="325"/>
      <c r="DM192" s="325"/>
      <c r="DN192" s="325"/>
      <c r="DO192" s="325"/>
      <c r="DP192" s="325"/>
      <c r="DQ192" s="325"/>
      <c r="DR192" s="325"/>
      <c r="DS192" s="325"/>
      <c r="DT192" s="325"/>
      <c r="DU192" s="325"/>
      <c r="DV192" s="325"/>
      <c r="DW192" s="325"/>
      <c r="DX192" s="325"/>
      <c r="DY192" s="325"/>
      <c r="DZ192" s="325"/>
      <c r="EA192" s="325"/>
      <c r="EB192" s="325"/>
      <c r="EC192" s="325"/>
      <c r="ED192" s="325"/>
      <c r="EE192" s="325"/>
      <c r="EF192" s="325"/>
      <c r="EG192" s="325"/>
      <c r="EH192" s="325"/>
      <c r="EI192" s="325"/>
      <c r="EJ192" s="325"/>
      <c r="EK192" s="325"/>
      <c r="EL192" s="325"/>
      <c r="EM192" s="325"/>
      <c r="EN192" s="325"/>
      <c r="EO192" s="325"/>
      <c r="EP192" s="325"/>
      <c r="EQ192" s="325"/>
      <c r="ER192" s="325"/>
      <c r="ES192" s="325"/>
      <c r="ET192" s="325"/>
      <c r="EU192" s="325"/>
      <c r="EV192" s="325"/>
      <c r="EW192" s="325"/>
      <c r="EX192" s="325"/>
      <c r="EY192" s="325"/>
      <c r="EZ192" s="325"/>
      <c r="FA192" s="325"/>
      <c r="FB192" s="325"/>
      <c r="FC192" s="325"/>
      <c r="FD192" s="325"/>
      <c r="FE192" s="325"/>
      <c r="FF192" s="325"/>
      <c r="FG192" s="325"/>
      <c r="FH192" s="325"/>
      <c r="FI192" s="325"/>
      <c r="FJ192" s="325"/>
      <c r="FK192" s="325"/>
      <c r="FL192" s="325"/>
      <c r="FM192" s="325"/>
      <c r="FN192" s="325"/>
      <c r="FO192" s="325"/>
      <c r="FP192" s="325"/>
      <c r="FQ192" s="325"/>
      <c r="FR192" s="325"/>
      <c r="FS192" s="325"/>
      <c r="FT192" s="325"/>
      <c r="FU192" s="325"/>
      <c r="FV192" s="325"/>
      <c r="FW192" s="325"/>
      <c r="FX192" s="325"/>
      <c r="FY192" s="325"/>
      <c r="FZ192" s="325"/>
      <c r="GA192" s="325"/>
      <c r="GB192" s="325"/>
      <c r="GC192" s="325"/>
      <c r="GD192" s="325"/>
      <c r="GE192" s="325"/>
      <c r="GF192" s="325"/>
      <c r="GG192" s="325"/>
      <c r="GH192" s="325"/>
      <c r="GI192" s="325"/>
      <c r="GJ192" s="325"/>
      <c r="GK192" s="325"/>
      <c r="GL192" s="325"/>
      <c r="GM192" s="325"/>
      <c r="GN192" s="325"/>
      <c r="GO192" s="325"/>
      <c r="GP192" s="325"/>
      <c r="GQ192" s="325"/>
      <c r="GR192" s="325"/>
      <c r="GS192" s="325"/>
      <c r="GT192" s="325"/>
      <c r="GU192" s="325"/>
      <c r="GV192" s="325"/>
      <c r="GW192" s="325"/>
      <c r="GX192" s="325"/>
      <c r="GY192" s="325"/>
      <c r="GZ192" s="325"/>
      <c r="HA192" s="325"/>
      <c r="HB192" s="325"/>
      <c r="HC192" s="325"/>
      <c r="HD192" s="325"/>
      <c r="HE192" s="325"/>
      <c r="HF192" s="325"/>
      <c r="HG192" s="325"/>
      <c r="HH192" s="325"/>
      <c r="HI192" s="325"/>
      <c r="HJ192" s="325"/>
      <c r="HK192" s="325"/>
      <c r="HL192" s="325"/>
      <c r="HM192" s="325"/>
      <c r="HN192" s="325"/>
      <c r="HO192" s="325"/>
      <c r="HP192" s="325"/>
      <c r="HQ192" s="325"/>
      <c r="HR192" s="325"/>
      <c r="HS192" s="325"/>
      <c r="HT192" s="325"/>
      <c r="HU192" s="325"/>
      <c r="HV192" s="325"/>
      <c r="HW192" s="325"/>
      <c r="HX192" s="325"/>
      <c r="HY192" s="325"/>
      <c r="HZ192" s="325"/>
      <c r="IA192" s="325"/>
      <c r="IB192" s="325"/>
      <c r="IC192" s="325"/>
      <c r="ID192" s="325"/>
      <c r="IE192" s="325"/>
      <c r="IF192" s="325"/>
      <c r="IG192" s="325"/>
      <c r="IH192" s="325"/>
      <c r="II192" s="325"/>
      <c r="IJ192" s="325"/>
      <c r="IK192" s="325"/>
      <c r="IL192" s="325"/>
      <c r="IM192" s="325"/>
      <c r="IN192" s="325"/>
      <c r="IO192" s="325"/>
      <c r="IP192" s="325"/>
      <c r="IQ192" s="325"/>
      <c r="IR192" s="325"/>
      <c r="IS192" s="325"/>
      <c r="IT192" s="325"/>
      <c r="IU192" s="325"/>
      <c r="IV192" s="325"/>
      <c r="IW192" s="325"/>
      <c r="IX192" s="325"/>
      <c r="IY192" s="325"/>
      <c r="IZ192" s="325"/>
      <c r="JA192" s="325"/>
      <c r="JB192" s="325"/>
      <c r="JC192" s="325"/>
      <c r="JD192" s="325"/>
      <c r="JE192" s="325"/>
      <c r="JF192" s="325"/>
      <c r="JG192" s="325"/>
      <c r="JH192" s="325"/>
      <c r="JI192" s="325"/>
      <c r="JJ192" s="325"/>
      <c r="JK192" s="325"/>
      <c r="JL192" s="325"/>
      <c r="JM192" s="325"/>
      <c r="JN192" s="325"/>
      <c r="JO192" s="325"/>
      <c r="JP192" s="325"/>
      <c r="JQ192" s="325"/>
      <c r="JR192" s="325"/>
      <c r="JS192" s="325"/>
      <c r="JT192" s="325"/>
      <c r="JU192" s="325"/>
      <c r="JV192" s="325"/>
      <c r="JW192" s="325"/>
      <c r="JX192" s="325"/>
      <c r="JY192" s="325"/>
      <c r="JZ192" s="325"/>
      <c r="KA192" s="325"/>
      <c r="KB192" s="325"/>
      <c r="KC192" s="325"/>
      <c r="KD192" s="325"/>
      <c r="KE192" s="325"/>
      <c r="KF192" s="325"/>
      <c r="KG192" s="325"/>
      <c r="KH192" s="325"/>
      <c r="KI192" s="325"/>
      <c r="KJ192" s="325"/>
      <c r="KK192" s="325"/>
      <c r="KL192" s="325"/>
      <c r="KM192" s="325"/>
      <c r="KN192" s="325"/>
      <c r="KO192" s="325"/>
      <c r="KP192" s="325"/>
      <c r="KQ192" s="325"/>
      <c r="KR192" s="325"/>
      <c r="KS192" s="325"/>
      <c r="KT192" s="325"/>
      <c r="KU192" s="325"/>
      <c r="KV192" s="325"/>
      <c r="KW192" s="325"/>
      <c r="KX192" s="325"/>
      <c r="KY192" s="325"/>
      <c r="KZ192" s="325"/>
      <c r="LA192" s="325"/>
      <c r="LB192" s="325"/>
      <c r="LC192" s="325"/>
      <c r="LD192" s="325"/>
      <c r="LE192" s="325"/>
      <c r="LF192" s="325"/>
      <c r="LG192" s="325"/>
      <c r="LH192" s="325"/>
      <c r="LI192" s="325"/>
      <c r="LJ192" s="325"/>
      <c r="LK192" s="325"/>
      <c r="LL192" s="325"/>
      <c r="LM192" s="325"/>
      <c r="LN192" s="325"/>
      <c r="LO192" s="325"/>
      <c r="LP192" s="325"/>
      <c r="LQ192" s="325"/>
      <c r="LR192" s="325"/>
      <c r="LS192" s="325"/>
      <c r="LT192" s="325"/>
      <c r="LU192" s="325"/>
      <c r="LV192" s="325"/>
      <c r="LW192" s="325"/>
      <c r="LX192" s="325"/>
      <c r="LY192" s="325"/>
      <c r="LZ192" s="325"/>
      <c r="MA192" s="325"/>
      <c r="MB192" s="325"/>
      <c r="MC192" s="325"/>
      <c r="MD192" s="325"/>
      <c r="ME192" s="325"/>
      <c r="MF192" s="325"/>
      <c r="MG192" s="325"/>
      <c r="MH192" s="325"/>
      <c r="MI192" s="325"/>
      <c r="MJ192" s="325"/>
      <c r="MK192" s="325"/>
      <c r="ML192" s="325"/>
      <c r="MM192" s="325"/>
      <c r="MN192" s="325"/>
      <c r="MO192" s="325"/>
      <c r="MP192" s="325"/>
      <c r="MQ192" s="325"/>
      <c r="MR192" s="325"/>
      <c r="MS192" s="325"/>
      <c r="MT192" s="325"/>
      <c r="MU192" s="325"/>
      <c r="MV192" s="325"/>
      <c r="MW192" s="325"/>
      <c r="MX192" s="325"/>
      <c r="MY192" s="325"/>
      <c r="MZ192" s="325"/>
      <c r="NA192" s="325"/>
      <c r="NB192" s="325"/>
      <c r="NC192" s="325"/>
      <c r="ND192" s="325"/>
      <c r="NE192" s="325"/>
      <c r="NF192" s="325"/>
      <c r="NG192" s="325"/>
      <c r="NH192" s="325"/>
      <c r="NI192" s="325"/>
      <c r="NJ192" s="325"/>
      <c r="NK192" s="325"/>
      <c r="NL192" s="325"/>
      <c r="NM192" s="325"/>
      <c r="NN192" s="325"/>
      <c r="NO192" s="325"/>
      <c r="NP192" s="325"/>
      <c r="NQ192" s="325"/>
      <c r="NR192" s="325"/>
      <c r="NS192" s="325"/>
      <c r="NT192" s="325"/>
      <c r="NU192" s="325"/>
      <c r="NV192" s="325"/>
      <c r="NW192" s="325"/>
      <c r="NX192" s="325"/>
      <c r="NY192" s="325"/>
      <c r="NZ192" s="325"/>
      <c r="OA192" s="325"/>
      <c r="OB192" s="325"/>
      <c r="OC192" s="325"/>
      <c r="OD192" s="325"/>
      <c r="OE192" s="325"/>
      <c r="OF192" s="325"/>
      <c r="OG192" s="325"/>
      <c r="OH192" s="325"/>
      <c r="OI192" s="325"/>
      <c r="OJ192" s="325"/>
      <c r="OK192" s="325"/>
      <c r="OL192" s="325"/>
    </row>
    <row r="193" spans="1:402" s="328" customFormat="1" ht="20.100000000000001" customHeight="1">
      <c r="A193" s="637"/>
      <c r="B193" s="2"/>
      <c r="C193" s="518"/>
      <c r="D193" s="459"/>
      <c r="E193" s="459"/>
      <c r="F193" s="459"/>
      <c r="G193" s="459"/>
      <c r="H193" s="517"/>
      <c r="I193" s="460"/>
      <c r="L193" s="944"/>
      <c r="M193" s="944"/>
      <c r="N193" s="944"/>
      <c r="O193" s="944"/>
      <c r="P193" s="944"/>
      <c r="BQ193" s="329"/>
      <c r="BR193" s="329"/>
      <c r="BS193" s="329"/>
      <c r="BT193" s="329"/>
      <c r="BU193" s="329"/>
      <c r="BV193" s="329"/>
      <c r="BW193" s="329"/>
      <c r="BX193" s="329"/>
      <c r="BY193" s="329"/>
      <c r="BZ193" s="329"/>
      <c r="CA193" s="329"/>
      <c r="CB193" s="329"/>
      <c r="CC193" s="329"/>
      <c r="CD193" s="329"/>
      <c r="CE193" s="329"/>
      <c r="CF193" s="329"/>
      <c r="CG193" s="329"/>
      <c r="CH193" s="329"/>
      <c r="CI193" s="329"/>
      <c r="CJ193" s="329"/>
      <c r="CK193" s="329"/>
      <c r="CL193" s="329"/>
      <c r="CM193" s="329"/>
      <c r="CN193" s="329"/>
      <c r="CO193" s="329"/>
      <c r="CP193" s="329"/>
      <c r="CQ193" s="329"/>
      <c r="CR193" s="329"/>
      <c r="CS193" s="329"/>
      <c r="CT193" s="329"/>
      <c r="CU193" s="329"/>
      <c r="CV193" s="329"/>
      <c r="CW193" s="329"/>
      <c r="CX193" s="329"/>
      <c r="CY193" s="329"/>
      <c r="CZ193" s="329"/>
      <c r="DA193" s="329"/>
      <c r="DB193" s="329"/>
      <c r="DC193" s="329"/>
      <c r="DD193" s="329"/>
      <c r="DE193" s="329"/>
      <c r="DF193" s="329"/>
      <c r="DG193" s="329"/>
      <c r="DH193" s="329"/>
      <c r="DI193" s="329"/>
      <c r="DJ193" s="329"/>
      <c r="DK193" s="329"/>
      <c r="DL193" s="329"/>
      <c r="DM193" s="329"/>
      <c r="DN193" s="329"/>
      <c r="DO193" s="329"/>
      <c r="DP193" s="329"/>
      <c r="DQ193" s="329"/>
      <c r="DR193" s="329"/>
      <c r="DS193" s="329"/>
      <c r="DT193" s="329"/>
      <c r="DU193" s="329"/>
      <c r="DV193" s="329"/>
      <c r="DW193" s="329"/>
      <c r="DX193" s="329"/>
      <c r="DY193" s="329"/>
      <c r="DZ193" s="329"/>
      <c r="EA193" s="329"/>
      <c r="EB193" s="329"/>
      <c r="EC193" s="329"/>
      <c r="ED193" s="329"/>
      <c r="EE193" s="329"/>
      <c r="EF193" s="329"/>
      <c r="EG193" s="329"/>
      <c r="EH193" s="329"/>
      <c r="EI193" s="329"/>
      <c r="EJ193" s="329"/>
      <c r="EK193" s="329"/>
      <c r="EL193" s="329"/>
      <c r="EM193" s="329"/>
      <c r="EN193" s="329"/>
      <c r="EO193" s="329"/>
      <c r="EP193" s="329"/>
      <c r="EQ193" s="329"/>
      <c r="ER193" s="329"/>
      <c r="ES193" s="329"/>
      <c r="ET193" s="329"/>
      <c r="EU193" s="329"/>
      <c r="EV193" s="329"/>
      <c r="EW193" s="329"/>
      <c r="EX193" s="329"/>
      <c r="EY193" s="329"/>
      <c r="EZ193" s="329"/>
      <c r="FA193" s="329"/>
      <c r="FB193" s="329"/>
      <c r="FC193" s="329"/>
      <c r="FD193" s="329"/>
      <c r="FE193" s="329"/>
      <c r="FF193" s="329"/>
      <c r="FG193" s="329"/>
      <c r="FH193" s="329"/>
      <c r="FI193" s="329"/>
      <c r="FJ193" s="329"/>
      <c r="FK193" s="329"/>
      <c r="FL193" s="329"/>
      <c r="FM193" s="329"/>
      <c r="FN193" s="329"/>
      <c r="FO193" s="329"/>
      <c r="FP193" s="329"/>
      <c r="FQ193" s="329"/>
      <c r="FR193" s="329"/>
      <c r="FS193" s="329"/>
      <c r="FT193" s="329"/>
      <c r="FU193" s="329"/>
      <c r="FV193" s="329"/>
      <c r="FW193" s="329"/>
      <c r="FX193" s="329"/>
      <c r="FY193" s="329"/>
      <c r="FZ193" s="329"/>
      <c r="GA193" s="329"/>
      <c r="GB193" s="329"/>
      <c r="GC193" s="329"/>
      <c r="GD193" s="329"/>
      <c r="GE193" s="329"/>
      <c r="GF193" s="329"/>
      <c r="GG193" s="329"/>
      <c r="GH193" s="329"/>
      <c r="GI193" s="329"/>
      <c r="GJ193" s="329"/>
      <c r="GK193" s="329"/>
      <c r="GL193" s="329"/>
      <c r="GM193" s="329"/>
      <c r="GN193" s="329"/>
      <c r="GO193" s="329"/>
      <c r="GP193" s="329"/>
      <c r="GQ193" s="329"/>
      <c r="GR193" s="329"/>
      <c r="GS193" s="329"/>
      <c r="GT193" s="329"/>
      <c r="GU193" s="329"/>
      <c r="GV193" s="329"/>
      <c r="GW193" s="329"/>
      <c r="GX193" s="329"/>
      <c r="GY193" s="329"/>
      <c r="GZ193" s="329"/>
      <c r="HA193" s="329"/>
      <c r="HB193" s="329"/>
      <c r="HC193" s="329"/>
      <c r="HD193" s="329"/>
      <c r="HE193" s="329"/>
      <c r="HF193" s="329"/>
      <c r="HG193" s="329"/>
      <c r="HH193" s="329"/>
      <c r="HI193" s="329"/>
      <c r="HJ193" s="329"/>
      <c r="HK193" s="329"/>
      <c r="HL193" s="329"/>
      <c r="HM193" s="329"/>
      <c r="HN193" s="329"/>
      <c r="HO193" s="329"/>
      <c r="HP193" s="329"/>
      <c r="HQ193" s="329"/>
      <c r="HR193" s="329"/>
      <c r="HS193" s="329"/>
      <c r="HT193" s="329"/>
      <c r="HU193" s="329"/>
      <c r="HV193" s="329"/>
      <c r="HW193" s="329"/>
      <c r="HX193" s="329"/>
      <c r="HY193" s="329"/>
      <c r="HZ193" s="329"/>
      <c r="IA193" s="329"/>
      <c r="IB193" s="329"/>
      <c r="IC193" s="329"/>
      <c r="ID193" s="329"/>
      <c r="IE193" s="329"/>
      <c r="IF193" s="329"/>
      <c r="IG193" s="329"/>
      <c r="IH193" s="329"/>
      <c r="II193" s="329"/>
      <c r="IJ193" s="329"/>
      <c r="IK193" s="329"/>
      <c r="IL193" s="329"/>
      <c r="IM193" s="329"/>
      <c r="IN193" s="329"/>
      <c r="IO193" s="329"/>
      <c r="IP193" s="329"/>
      <c r="IQ193" s="329"/>
      <c r="IR193" s="329"/>
      <c r="IS193" s="329"/>
      <c r="IT193" s="329"/>
      <c r="IU193" s="329"/>
      <c r="IV193" s="329"/>
      <c r="IW193" s="329"/>
      <c r="IX193" s="329"/>
      <c r="IY193" s="329"/>
      <c r="IZ193" s="329"/>
      <c r="JA193" s="329"/>
      <c r="JB193" s="329"/>
      <c r="JC193" s="329"/>
      <c r="JD193" s="329"/>
      <c r="JE193" s="329"/>
      <c r="JF193" s="329"/>
      <c r="JG193" s="329"/>
      <c r="JH193" s="329"/>
      <c r="JI193" s="329"/>
      <c r="JJ193" s="329"/>
      <c r="JK193" s="329"/>
      <c r="JL193" s="329"/>
      <c r="JM193" s="329"/>
      <c r="JN193" s="329"/>
      <c r="JO193" s="329"/>
      <c r="JP193" s="329"/>
      <c r="JQ193" s="329"/>
      <c r="JR193" s="329"/>
      <c r="JS193" s="329"/>
      <c r="JT193" s="329"/>
      <c r="JU193" s="329"/>
      <c r="JV193" s="329"/>
      <c r="JW193" s="329"/>
      <c r="JX193" s="329"/>
      <c r="JY193" s="329"/>
      <c r="JZ193" s="329"/>
      <c r="KA193" s="329"/>
      <c r="KB193" s="329"/>
      <c r="KC193" s="329"/>
      <c r="KD193" s="329"/>
      <c r="KE193" s="329"/>
      <c r="KF193" s="329"/>
      <c r="KG193" s="329"/>
      <c r="KH193" s="329"/>
      <c r="KI193" s="329"/>
      <c r="KJ193" s="329"/>
      <c r="KK193" s="329"/>
      <c r="KL193" s="329"/>
      <c r="KM193" s="329"/>
      <c r="KN193" s="329"/>
      <c r="KO193" s="329"/>
      <c r="KP193" s="329"/>
      <c r="KQ193" s="329"/>
      <c r="KR193" s="329"/>
      <c r="KS193" s="329"/>
      <c r="KT193" s="329"/>
      <c r="KU193" s="329"/>
      <c r="KV193" s="329"/>
      <c r="KW193" s="329"/>
      <c r="KX193" s="329"/>
      <c r="KY193" s="329"/>
      <c r="KZ193" s="329"/>
      <c r="LA193" s="329"/>
      <c r="LB193" s="329"/>
      <c r="LC193" s="329"/>
      <c r="LD193" s="329"/>
      <c r="LE193" s="329"/>
      <c r="LF193" s="329"/>
      <c r="LG193" s="329"/>
      <c r="LH193" s="329"/>
      <c r="LI193" s="329"/>
      <c r="LJ193" s="329"/>
      <c r="LK193" s="329"/>
      <c r="LL193" s="329"/>
      <c r="LM193" s="329"/>
      <c r="LN193" s="329"/>
      <c r="LO193" s="329"/>
      <c r="LP193" s="329"/>
      <c r="LQ193" s="329"/>
      <c r="LR193" s="329"/>
      <c r="LS193" s="329"/>
      <c r="LT193" s="329"/>
      <c r="LU193" s="329"/>
      <c r="LV193" s="329"/>
      <c r="LW193" s="329"/>
      <c r="LX193" s="329"/>
      <c r="LY193" s="329"/>
      <c r="LZ193" s="329"/>
      <c r="MA193" s="329"/>
      <c r="MB193" s="329"/>
      <c r="MC193" s="329"/>
      <c r="MD193" s="329"/>
      <c r="ME193" s="329"/>
      <c r="MF193" s="329"/>
      <c r="MG193" s="329"/>
      <c r="MH193" s="329"/>
      <c r="MI193" s="329"/>
      <c r="MJ193" s="329"/>
      <c r="MK193" s="329"/>
      <c r="ML193" s="329"/>
      <c r="MM193" s="329"/>
      <c r="MN193" s="329"/>
      <c r="MO193" s="329"/>
      <c r="MP193" s="329"/>
      <c r="MQ193" s="329"/>
      <c r="MR193" s="329"/>
      <c r="MS193" s="329"/>
      <c r="MT193" s="329"/>
      <c r="MU193" s="329"/>
      <c r="MV193" s="329"/>
      <c r="MW193" s="329"/>
      <c r="MX193" s="329"/>
      <c r="MY193" s="329"/>
      <c r="MZ193" s="329"/>
      <c r="NA193" s="329"/>
      <c r="NB193" s="329"/>
      <c r="NC193" s="329"/>
      <c r="ND193" s="329"/>
      <c r="NE193" s="329"/>
      <c r="NF193" s="329"/>
      <c r="NG193" s="329"/>
      <c r="NH193" s="329"/>
      <c r="NI193" s="329"/>
      <c r="NJ193" s="329"/>
      <c r="NK193" s="329"/>
      <c r="NL193" s="329"/>
      <c r="NM193" s="329"/>
      <c r="NN193" s="329"/>
      <c r="NO193" s="329"/>
      <c r="NP193" s="329"/>
      <c r="NQ193" s="329"/>
      <c r="NR193" s="329"/>
      <c r="NS193" s="329"/>
      <c r="NT193" s="329"/>
      <c r="NU193" s="329"/>
      <c r="NV193" s="329"/>
      <c r="NW193" s="329"/>
      <c r="NX193" s="329"/>
      <c r="NY193" s="329"/>
      <c r="NZ193" s="329"/>
      <c r="OA193" s="329"/>
      <c r="OB193" s="329"/>
      <c r="OC193" s="329"/>
      <c r="OD193" s="329"/>
      <c r="OE193" s="329"/>
      <c r="OF193" s="329"/>
      <c r="OG193" s="329"/>
      <c r="OH193" s="329"/>
      <c r="OI193" s="329"/>
      <c r="OJ193" s="329"/>
      <c r="OK193" s="329"/>
      <c r="OL193" s="329"/>
    </row>
    <row r="194" spans="1:402" s="328" customFormat="1" ht="12.95" customHeight="1">
      <c r="A194" s="637"/>
      <c r="B194" s="2"/>
      <c r="C194" s="518"/>
      <c r="D194" s="459"/>
      <c r="E194" s="459"/>
      <c r="F194" s="459"/>
      <c r="G194" s="459"/>
      <c r="H194" s="517"/>
      <c r="I194" s="460"/>
      <c r="L194" s="944"/>
      <c r="M194" s="944"/>
      <c r="N194" s="944"/>
      <c r="O194" s="944"/>
      <c r="P194" s="944"/>
      <c r="BQ194" s="329"/>
      <c r="BR194" s="329"/>
      <c r="BS194" s="329"/>
      <c r="BT194" s="329"/>
      <c r="BU194" s="329"/>
      <c r="BV194" s="329"/>
      <c r="BW194" s="329"/>
      <c r="BX194" s="329"/>
      <c r="BY194" s="329"/>
      <c r="BZ194" s="329"/>
      <c r="CA194" s="329"/>
      <c r="CB194" s="329"/>
      <c r="CC194" s="329"/>
      <c r="CD194" s="329"/>
      <c r="CE194" s="329"/>
      <c r="CF194" s="329"/>
      <c r="CG194" s="329"/>
      <c r="CH194" s="329"/>
      <c r="CI194" s="329"/>
      <c r="CJ194" s="329"/>
      <c r="CK194" s="329"/>
      <c r="CL194" s="329"/>
      <c r="CM194" s="329"/>
      <c r="CN194" s="329"/>
      <c r="CO194" s="329"/>
      <c r="CP194" s="329"/>
      <c r="CQ194" s="329"/>
      <c r="CR194" s="329"/>
      <c r="CS194" s="329"/>
      <c r="CT194" s="329"/>
      <c r="CU194" s="329"/>
      <c r="CV194" s="329"/>
      <c r="CW194" s="329"/>
      <c r="CX194" s="329"/>
      <c r="CY194" s="329"/>
      <c r="CZ194" s="329"/>
      <c r="DA194" s="329"/>
      <c r="DB194" s="329"/>
      <c r="DC194" s="329"/>
      <c r="DD194" s="329"/>
      <c r="DE194" s="329"/>
      <c r="DF194" s="329"/>
      <c r="DG194" s="329"/>
      <c r="DH194" s="329"/>
      <c r="DI194" s="329"/>
      <c r="DJ194" s="329"/>
      <c r="DK194" s="329"/>
      <c r="DL194" s="329"/>
      <c r="DM194" s="329"/>
      <c r="DN194" s="329"/>
      <c r="DO194" s="329"/>
      <c r="DP194" s="329"/>
      <c r="DQ194" s="329"/>
      <c r="DR194" s="329"/>
      <c r="DS194" s="329"/>
      <c r="DT194" s="329"/>
      <c r="DU194" s="329"/>
      <c r="DV194" s="329"/>
      <c r="DW194" s="329"/>
      <c r="DX194" s="329"/>
      <c r="DY194" s="329"/>
      <c r="DZ194" s="329"/>
      <c r="EA194" s="329"/>
      <c r="EB194" s="329"/>
      <c r="EC194" s="329"/>
      <c r="ED194" s="329"/>
      <c r="EE194" s="329"/>
      <c r="EF194" s="329"/>
      <c r="EG194" s="329"/>
      <c r="EH194" s="329"/>
      <c r="EI194" s="329"/>
      <c r="EJ194" s="329"/>
      <c r="EK194" s="329"/>
      <c r="EL194" s="329"/>
      <c r="EM194" s="329"/>
      <c r="EN194" s="329"/>
      <c r="EO194" s="329"/>
      <c r="EP194" s="329"/>
      <c r="EQ194" s="329"/>
      <c r="ER194" s="329"/>
      <c r="ES194" s="329"/>
      <c r="ET194" s="329"/>
      <c r="EU194" s="329"/>
      <c r="EV194" s="329"/>
      <c r="EW194" s="329"/>
      <c r="EX194" s="329"/>
      <c r="EY194" s="329"/>
      <c r="EZ194" s="329"/>
      <c r="FA194" s="329"/>
      <c r="FB194" s="329"/>
      <c r="FC194" s="329"/>
      <c r="FD194" s="329"/>
      <c r="FE194" s="329"/>
      <c r="FF194" s="329"/>
      <c r="FG194" s="329"/>
      <c r="FH194" s="329"/>
      <c r="FI194" s="329"/>
      <c r="FJ194" s="329"/>
      <c r="FK194" s="329"/>
      <c r="FL194" s="329"/>
      <c r="FM194" s="329"/>
      <c r="FN194" s="329"/>
      <c r="FO194" s="329"/>
      <c r="FP194" s="329"/>
      <c r="FQ194" s="329"/>
      <c r="FR194" s="329"/>
      <c r="FS194" s="329"/>
      <c r="FT194" s="329"/>
      <c r="FU194" s="329"/>
      <c r="FV194" s="329"/>
      <c r="FW194" s="329"/>
      <c r="FX194" s="329"/>
      <c r="FY194" s="329"/>
      <c r="FZ194" s="329"/>
      <c r="GA194" s="329"/>
      <c r="GB194" s="329"/>
      <c r="GC194" s="329"/>
      <c r="GD194" s="329"/>
      <c r="GE194" s="329"/>
      <c r="GF194" s="329"/>
      <c r="GG194" s="329"/>
      <c r="GH194" s="329"/>
      <c r="GI194" s="329"/>
      <c r="GJ194" s="329"/>
      <c r="GK194" s="329"/>
      <c r="GL194" s="329"/>
      <c r="GM194" s="329"/>
      <c r="GN194" s="329"/>
      <c r="GO194" s="329"/>
      <c r="GP194" s="329"/>
      <c r="GQ194" s="329"/>
      <c r="GR194" s="329"/>
      <c r="GS194" s="329"/>
      <c r="GT194" s="329"/>
      <c r="GU194" s="329"/>
      <c r="GV194" s="329"/>
      <c r="GW194" s="329"/>
      <c r="GX194" s="329"/>
      <c r="GY194" s="329"/>
      <c r="GZ194" s="329"/>
      <c r="HA194" s="329"/>
      <c r="HB194" s="329"/>
      <c r="HC194" s="329"/>
      <c r="HD194" s="329"/>
      <c r="HE194" s="329"/>
      <c r="HF194" s="329"/>
      <c r="HG194" s="329"/>
      <c r="HH194" s="329"/>
      <c r="HI194" s="329"/>
      <c r="HJ194" s="329"/>
      <c r="HK194" s="329"/>
      <c r="HL194" s="329"/>
      <c r="HM194" s="329"/>
      <c r="HN194" s="329"/>
      <c r="HO194" s="329"/>
      <c r="HP194" s="329"/>
      <c r="HQ194" s="329"/>
      <c r="HR194" s="329"/>
      <c r="HS194" s="329"/>
      <c r="HT194" s="329"/>
      <c r="HU194" s="329"/>
      <c r="HV194" s="329"/>
      <c r="HW194" s="329"/>
      <c r="HX194" s="329"/>
      <c r="HY194" s="329"/>
      <c r="HZ194" s="329"/>
      <c r="IA194" s="329"/>
      <c r="IB194" s="329"/>
      <c r="IC194" s="329"/>
      <c r="ID194" s="329"/>
      <c r="IE194" s="329"/>
      <c r="IF194" s="329"/>
      <c r="IG194" s="329"/>
      <c r="IH194" s="329"/>
      <c r="II194" s="329"/>
      <c r="IJ194" s="329"/>
      <c r="IK194" s="329"/>
      <c r="IL194" s="329"/>
      <c r="IM194" s="329"/>
      <c r="IN194" s="329"/>
      <c r="IO194" s="329"/>
      <c r="IP194" s="329"/>
      <c r="IQ194" s="329"/>
      <c r="IR194" s="329"/>
      <c r="IS194" s="329"/>
      <c r="IT194" s="329"/>
      <c r="IU194" s="329"/>
      <c r="IV194" s="329"/>
      <c r="IW194" s="329"/>
      <c r="IX194" s="329"/>
      <c r="IY194" s="329"/>
      <c r="IZ194" s="329"/>
      <c r="JA194" s="329"/>
      <c r="JB194" s="329"/>
      <c r="JC194" s="329"/>
      <c r="JD194" s="329"/>
      <c r="JE194" s="329"/>
      <c r="JF194" s="329"/>
      <c r="JG194" s="329"/>
      <c r="JH194" s="329"/>
      <c r="JI194" s="329"/>
      <c r="JJ194" s="329"/>
      <c r="JK194" s="329"/>
      <c r="JL194" s="329"/>
      <c r="JM194" s="329"/>
      <c r="JN194" s="329"/>
      <c r="JO194" s="329"/>
      <c r="JP194" s="329"/>
      <c r="JQ194" s="329"/>
      <c r="JR194" s="329"/>
      <c r="JS194" s="329"/>
      <c r="JT194" s="329"/>
      <c r="JU194" s="329"/>
      <c r="JV194" s="329"/>
      <c r="JW194" s="329"/>
      <c r="JX194" s="329"/>
      <c r="JY194" s="329"/>
      <c r="JZ194" s="329"/>
      <c r="KA194" s="329"/>
      <c r="KB194" s="329"/>
      <c r="KC194" s="329"/>
      <c r="KD194" s="329"/>
      <c r="KE194" s="329"/>
      <c r="KF194" s="329"/>
      <c r="KG194" s="329"/>
      <c r="KH194" s="329"/>
      <c r="KI194" s="329"/>
      <c r="KJ194" s="329"/>
      <c r="KK194" s="329"/>
      <c r="KL194" s="329"/>
      <c r="KM194" s="329"/>
      <c r="KN194" s="329"/>
      <c r="KO194" s="329"/>
      <c r="KP194" s="329"/>
      <c r="KQ194" s="329"/>
      <c r="KR194" s="329"/>
      <c r="KS194" s="329"/>
      <c r="KT194" s="329"/>
      <c r="KU194" s="329"/>
      <c r="KV194" s="329"/>
      <c r="KW194" s="329"/>
      <c r="KX194" s="329"/>
      <c r="KY194" s="329"/>
      <c r="KZ194" s="329"/>
      <c r="LA194" s="329"/>
      <c r="LB194" s="329"/>
      <c r="LC194" s="329"/>
      <c r="LD194" s="329"/>
      <c r="LE194" s="329"/>
      <c r="LF194" s="329"/>
      <c r="LG194" s="329"/>
      <c r="LH194" s="329"/>
      <c r="LI194" s="329"/>
      <c r="LJ194" s="329"/>
      <c r="LK194" s="329"/>
      <c r="LL194" s="329"/>
      <c r="LM194" s="329"/>
      <c r="LN194" s="329"/>
      <c r="LO194" s="329"/>
      <c r="LP194" s="329"/>
      <c r="LQ194" s="329"/>
      <c r="LR194" s="329"/>
      <c r="LS194" s="329"/>
      <c r="LT194" s="329"/>
      <c r="LU194" s="329"/>
      <c r="LV194" s="329"/>
      <c r="LW194" s="329"/>
      <c r="LX194" s="329"/>
      <c r="LY194" s="329"/>
      <c r="LZ194" s="329"/>
      <c r="MA194" s="329"/>
      <c r="MB194" s="329"/>
      <c r="MC194" s="329"/>
      <c r="MD194" s="329"/>
      <c r="ME194" s="329"/>
      <c r="MF194" s="329"/>
      <c r="MG194" s="329"/>
      <c r="MH194" s="329"/>
      <c r="MI194" s="329"/>
      <c r="MJ194" s="329"/>
      <c r="MK194" s="329"/>
      <c r="ML194" s="329"/>
      <c r="MM194" s="329"/>
      <c r="MN194" s="329"/>
      <c r="MO194" s="329"/>
      <c r="MP194" s="329"/>
      <c r="MQ194" s="329"/>
      <c r="MR194" s="329"/>
      <c r="MS194" s="329"/>
      <c r="MT194" s="329"/>
      <c r="MU194" s="329"/>
      <c r="MV194" s="329"/>
      <c r="MW194" s="329"/>
      <c r="MX194" s="329"/>
      <c r="MY194" s="329"/>
      <c r="MZ194" s="329"/>
      <c r="NA194" s="329"/>
      <c r="NB194" s="329"/>
      <c r="NC194" s="329"/>
      <c r="ND194" s="329"/>
      <c r="NE194" s="329"/>
      <c r="NF194" s="329"/>
      <c r="NG194" s="329"/>
      <c r="NH194" s="329"/>
      <c r="NI194" s="329"/>
      <c r="NJ194" s="329"/>
      <c r="NK194" s="329"/>
      <c r="NL194" s="329"/>
      <c r="NM194" s="329"/>
      <c r="NN194" s="329"/>
      <c r="NO194" s="329"/>
      <c r="NP194" s="329"/>
      <c r="NQ194" s="329"/>
      <c r="NR194" s="329"/>
      <c r="NS194" s="329"/>
      <c r="NT194" s="329"/>
      <c r="NU194" s="329"/>
      <c r="NV194" s="329"/>
      <c r="NW194" s="329"/>
      <c r="NX194" s="329"/>
      <c r="NY194" s="329"/>
      <c r="NZ194" s="329"/>
      <c r="OA194" s="329"/>
      <c r="OB194" s="329"/>
      <c r="OC194" s="329"/>
      <c r="OD194" s="329"/>
      <c r="OE194" s="329"/>
      <c r="OF194" s="329"/>
      <c r="OG194" s="329"/>
      <c r="OH194" s="329"/>
      <c r="OI194" s="329"/>
      <c r="OJ194" s="329"/>
      <c r="OK194" s="329"/>
      <c r="OL194" s="329"/>
    </row>
    <row r="195" spans="1:402" s="328" customFormat="1" ht="17.25" customHeight="1">
      <c r="A195" s="637"/>
      <c r="B195" s="2"/>
      <c r="C195" s="518"/>
      <c r="D195" s="459"/>
      <c r="E195" s="459"/>
      <c r="F195" s="459"/>
      <c r="G195" s="459"/>
      <c r="H195" s="517"/>
      <c r="I195" s="460"/>
      <c r="L195" s="944"/>
      <c r="M195" s="944"/>
      <c r="N195" s="944"/>
      <c r="O195" s="944"/>
      <c r="P195" s="944"/>
      <c r="BQ195" s="329"/>
      <c r="BR195" s="329"/>
      <c r="BS195" s="329"/>
      <c r="BT195" s="329"/>
      <c r="BU195" s="329"/>
      <c r="BV195" s="329"/>
      <c r="BW195" s="329"/>
      <c r="BX195" s="329"/>
      <c r="BY195" s="329"/>
      <c r="BZ195" s="329"/>
      <c r="CA195" s="329"/>
      <c r="CB195" s="329"/>
      <c r="CC195" s="329"/>
      <c r="CD195" s="329"/>
      <c r="CE195" s="329"/>
      <c r="CF195" s="329"/>
      <c r="CG195" s="329"/>
      <c r="CH195" s="329"/>
      <c r="CI195" s="329"/>
      <c r="CJ195" s="329"/>
      <c r="CK195" s="329"/>
      <c r="CL195" s="329"/>
      <c r="CM195" s="329"/>
      <c r="CN195" s="329"/>
      <c r="CO195" s="329"/>
      <c r="CP195" s="329"/>
      <c r="CQ195" s="329"/>
      <c r="CR195" s="329"/>
      <c r="CS195" s="329"/>
      <c r="CT195" s="329"/>
      <c r="CU195" s="329"/>
      <c r="CV195" s="329"/>
      <c r="CW195" s="329"/>
      <c r="CX195" s="329"/>
      <c r="CY195" s="329"/>
      <c r="CZ195" s="329"/>
      <c r="DA195" s="329"/>
      <c r="DB195" s="329"/>
      <c r="DC195" s="329"/>
      <c r="DD195" s="329"/>
      <c r="DE195" s="329"/>
      <c r="DF195" s="329"/>
      <c r="DG195" s="329"/>
      <c r="DH195" s="329"/>
      <c r="DI195" s="329"/>
      <c r="DJ195" s="329"/>
      <c r="DK195" s="329"/>
      <c r="DL195" s="329"/>
      <c r="DM195" s="329"/>
      <c r="DN195" s="329"/>
      <c r="DO195" s="329"/>
      <c r="DP195" s="329"/>
      <c r="DQ195" s="329"/>
      <c r="DR195" s="329"/>
      <c r="DS195" s="329"/>
      <c r="DT195" s="329"/>
      <c r="DU195" s="329"/>
      <c r="DV195" s="329"/>
      <c r="DW195" s="329"/>
      <c r="DX195" s="329"/>
      <c r="DY195" s="329"/>
      <c r="DZ195" s="329"/>
      <c r="EA195" s="329"/>
      <c r="EB195" s="329"/>
      <c r="EC195" s="329"/>
      <c r="ED195" s="329"/>
      <c r="EE195" s="329"/>
      <c r="EF195" s="329"/>
      <c r="EG195" s="329"/>
      <c r="EH195" s="329"/>
      <c r="EI195" s="329"/>
      <c r="EJ195" s="329"/>
      <c r="EK195" s="329"/>
      <c r="EL195" s="329"/>
      <c r="EM195" s="329"/>
      <c r="EN195" s="329"/>
      <c r="EO195" s="329"/>
      <c r="EP195" s="329"/>
      <c r="EQ195" s="329"/>
      <c r="ER195" s="329"/>
      <c r="ES195" s="329"/>
      <c r="ET195" s="329"/>
      <c r="EU195" s="329"/>
      <c r="EV195" s="329"/>
      <c r="EW195" s="329"/>
      <c r="EX195" s="329"/>
      <c r="EY195" s="329"/>
      <c r="EZ195" s="329"/>
      <c r="FA195" s="329"/>
      <c r="FB195" s="329"/>
      <c r="FC195" s="329"/>
      <c r="FD195" s="329"/>
      <c r="FE195" s="329"/>
      <c r="FF195" s="329"/>
      <c r="FG195" s="329"/>
      <c r="FH195" s="329"/>
      <c r="FI195" s="329"/>
      <c r="FJ195" s="329"/>
      <c r="FK195" s="329"/>
      <c r="FL195" s="329"/>
      <c r="FM195" s="329"/>
      <c r="FN195" s="329"/>
      <c r="FO195" s="329"/>
      <c r="FP195" s="329"/>
      <c r="FQ195" s="329"/>
      <c r="FR195" s="329"/>
      <c r="FS195" s="329"/>
      <c r="FT195" s="329"/>
      <c r="FU195" s="329"/>
      <c r="FV195" s="329"/>
      <c r="FW195" s="329"/>
      <c r="FX195" s="329"/>
      <c r="FY195" s="329"/>
      <c r="FZ195" s="329"/>
      <c r="GA195" s="329"/>
      <c r="GB195" s="329"/>
      <c r="GC195" s="329"/>
      <c r="GD195" s="329"/>
      <c r="GE195" s="329"/>
      <c r="GF195" s="329"/>
      <c r="GG195" s="329"/>
      <c r="GH195" s="329"/>
      <c r="GI195" s="329"/>
      <c r="GJ195" s="329"/>
      <c r="GK195" s="329"/>
      <c r="GL195" s="329"/>
      <c r="GM195" s="329"/>
      <c r="GN195" s="329"/>
      <c r="GO195" s="329"/>
      <c r="GP195" s="329"/>
      <c r="GQ195" s="329"/>
      <c r="GR195" s="329"/>
      <c r="GS195" s="329"/>
      <c r="GT195" s="329"/>
      <c r="GU195" s="329"/>
      <c r="GV195" s="329"/>
      <c r="GW195" s="329"/>
      <c r="GX195" s="329"/>
      <c r="GY195" s="329"/>
      <c r="GZ195" s="329"/>
      <c r="HA195" s="329"/>
      <c r="HB195" s="329"/>
      <c r="HC195" s="329"/>
      <c r="HD195" s="329"/>
      <c r="HE195" s="329"/>
      <c r="HF195" s="329"/>
      <c r="HG195" s="329"/>
      <c r="HH195" s="329"/>
      <c r="HI195" s="329"/>
      <c r="HJ195" s="329"/>
      <c r="HK195" s="329"/>
      <c r="HL195" s="329"/>
      <c r="HM195" s="329"/>
      <c r="HN195" s="329"/>
      <c r="HO195" s="329"/>
      <c r="HP195" s="329"/>
      <c r="HQ195" s="329"/>
      <c r="HR195" s="329"/>
      <c r="HS195" s="329"/>
      <c r="HT195" s="329"/>
      <c r="HU195" s="329"/>
      <c r="HV195" s="329"/>
      <c r="HW195" s="329"/>
      <c r="HX195" s="329"/>
      <c r="HY195" s="329"/>
      <c r="HZ195" s="329"/>
      <c r="IA195" s="329"/>
      <c r="IB195" s="329"/>
      <c r="IC195" s="329"/>
      <c r="ID195" s="329"/>
      <c r="IE195" s="329"/>
      <c r="IF195" s="329"/>
      <c r="IG195" s="329"/>
      <c r="IH195" s="329"/>
      <c r="II195" s="329"/>
      <c r="IJ195" s="329"/>
      <c r="IK195" s="329"/>
      <c r="IL195" s="329"/>
      <c r="IM195" s="329"/>
      <c r="IN195" s="329"/>
      <c r="IO195" s="329"/>
      <c r="IP195" s="329"/>
      <c r="IQ195" s="329"/>
      <c r="IR195" s="329"/>
      <c r="IS195" s="329"/>
      <c r="IT195" s="329"/>
      <c r="IU195" s="329"/>
      <c r="IV195" s="329"/>
      <c r="IW195" s="329"/>
      <c r="IX195" s="329"/>
      <c r="IY195" s="329"/>
      <c r="IZ195" s="329"/>
      <c r="JA195" s="329"/>
      <c r="JB195" s="329"/>
      <c r="JC195" s="329"/>
      <c r="JD195" s="329"/>
      <c r="JE195" s="329"/>
      <c r="JF195" s="329"/>
      <c r="JG195" s="329"/>
      <c r="JH195" s="329"/>
      <c r="JI195" s="329"/>
      <c r="JJ195" s="329"/>
      <c r="JK195" s="329"/>
      <c r="JL195" s="329"/>
      <c r="JM195" s="329"/>
      <c r="JN195" s="329"/>
      <c r="JO195" s="329"/>
      <c r="JP195" s="329"/>
      <c r="JQ195" s="329"/>
      <c r="JR195" s="329"/>
      <c r="JS195" s="329"/>
      <c r="JT195" s="329"/>
      <c r="JU195" s="329"/>
      <c r="JV195" s="329"/>
      <c r="JW195" s="329"/>
      <c r="JX195" s="329"/>
      <c r="JY195" s="329"/>
      <c r="JZ195" s="329"/>
      <c r="KA195" s="329"/>
      <c r="KB195" s="329"/>
      <c r="KC195" s="329"/>
      <c r="KD195" s="329"/>
      <c r="KE195" s="329"/>
      <c r="KF195" s="329"/>
      <c r="KG195" s="329"/>
      <c r="KH195" s="329"/>
      <c r="KI195" s="329"/>
      <c r="KJ195" s="329"/>
      <c r="KK195" s="329"/>
      <c r="KL195" s="329"/>
      <c r="KM195" s="329"/>
      <c r="KN195" s="329"/>
      <c r="KO195" s="329"/>
      <c r="KP195" s="329"/>
      <c r="KQ195" s="329"/>
      <c r="KR195" s="329"/>
      <c r="KS195" s="329"/>
      <c r="KT195" s="329"/>
      <c r="KU195" s="329"/>
      <c r="KV195" s="329"/>
      <c r="KW195" s="329"/>
      <c r="KX195" s="329"/>
      <c r="KY195" s="329"/>
      <c r="KZ195" s="329"/>
      <c r="LA195" s="329"/>
      <c r="LB195" s="329"/>
      <c r="LC195" s="329"/>
      <c r="LD195" s="329"/>
      <c r="LE195" s="329"/>
      <c r="LF195" s="329"/>
      <c r="LG195" s="329"/>
      <c r="LH195" s="329"/>
      <c r="LI195" s="329"/>
      <c r="LJ195" s="329"/>
      <c r="LK195" s="329"/>
      <c r="LL195" s="329"/>
      <c r="LM195" s="329"/>
      <c r="LN195" s="329"/>
      <c r="LO195" s="329"/>
      <c r="LP195" s="329"/>
      <c r="LQ195" s="329"/>
      <c r="LR195" s="329"/>
      <c r="LS195" s="329"/>
      <c r="LT195" s="329"/>
      <c r="LU195" s="329"/>
      <c r="LV195" s="329"/>
      <c r="LW195" s="329"/>
      <c r="LX195" s="329"/>
      <c r="LY195" s="329"/>
      <c r="LZ195" s="329"/>
      <c r="MA195" s="329"/>
      <c r="MB195" s="329"/>
      <c r="MC195" s="329"/>
      <c r="MD195" s="329"/>
      <c r="ME195" s="329"/>
      <c r="MF195" s="329"/>
      <c r="MG195" s="329"/>
      <c r="MH195" s="329"/>
      <c r="MI195" s="329"/>
      <c r="MJ195" s="329"/>
      <c r="MK195" s="329"/>
      <c r="ML195" s="329"/>
      <c r="MM195" s="329"/>
      <c r="MN195" s="329"/>
      <c r="MO195" s="329"/>
      <c r="MP195" s="329"/>
      <c r="MQ195" s="329"/>
      <c r="MR195" s="329"/>
      <c r="MS195" s="329"/>
      <c r="MT195" s="329"/>
      <c r="MU195" s="329"/>
      <c r="MV195" s="329"/>
      <c r="MW195" s="329"/>
      <c r="MX195" s="329"/>
      <c r="MY195" s="329"/>
      <c r="MZ195" s="329"/>
      <c r="NA195" s="329"/>
      <c r="NB195" s="329"/>
      <c r="NC195" s="329"/>
      <c r="ND195" s="329"/>
      <c r="NE195" s="329"/>
      <c r="NF195" s="329"/>
      <c r="NG195" s="329"/>
      <c r="NH195" s="329"/>
      <c r="NI195" s="329"/>
      <c r="NJ195" s="329"/>
      <c r="NK195" s="329"/>
      <c r="NL195" s="329"/>
      <c r="NM195" s="329"/>
      <c r="NN195" s="329"/>
      <c r="NO195" s="329"/>
      <c r="NP195" s="329"/>
      <c r="NQ195" s="329"/>
      <c r="NR195" s="329"/>
      <c r="NS195" s="329"/>
      <c r="NT195" s="329"/>
      <c r="NU195" s="329"/>
      <c r="NV195" s="329"/>
      <c r="NW195" s="329"/>
      <c r="NX195" s="329"/>
      <c r="NY195" s="329"/>
      <c r="NZ195" s="329"/>
      <c r="OA195" s="329"/>
      <c r="OB195" s="329"/>
      <c r="OC195" s="329"/>
      <c r="OD195" s="329"/>
      <c r="OE195" s="329"/>
      <c r="OF195" s="329"/>
      <c r="OG195" s="329"/>
      <c r="OH195" s="329"/>
      <c r="OI195" s="329"/>
      <c r="OJ195" s="329"/>
      <c r="OK195" s="329"/>
      <c r="OL195" s="329"/>
    </row>
    <row r="196" spans="1:402" s="322" customFormat="1" ht="17.25" customHeight="1">
      <c r="A196" s="637"/>
      <c r="B196" s="2"/>
      <c r="C196" s="518"/>
      <c r="D196" s="459"/>
      <c r="E196" s="459"/>
      <c r="F196" s="459"/>
      <c r="G196" s="459"/>
      <c r="H196" s="459"/>
      <c r="I196" s="460"/>
      <c r="L196" s="954"/>
      <c r="M196" s="954"/>
      <c r="N196" s="954"/>
      <c r="O196" s="954"/>
      <c r="P196" s="954"/>
      <c r="BQ196" s="325"/>
      <c r="BR196" s="325"/>
      <c r="BS196" s="325"/>
      <c r="BT196" s="325"/>
      <c r="BU196" s="325"/>
      <c r="BV196" s="325"/>
      <c r="BW196" s="325"/>
      <c r="BX196" s="325"/>
      <c r="BY196" s="325"/>
      <c r="BZ196" s="325"/>
      <c r="CA196" s="325"/>
      <c r="CB196" s="325"/>
      <c r="CC196" s="325"/>
      <c r="CD196" s="325"/>
      <c r="CE196" s="325"/>
      <c r="CF196" s="325"/>
      <c r="CG196" s="325"/>
      <c r="CH196" s="325"/>
      <c r="CI196" s="325"/>
      <c r="CJ196" s="325"/>
      <c r="CK196" s="325"/>
      <c r="CL196" s="325"/>
      <c r="CM196" s="325"/>
      <c r="CN196" s="325"/>
      <c r="CO196" s="325"/>
      <c r="CP196" s="325"/>
      <c r="CQ196" s="325"/>
      <c r="CR196" s="325"/>
      <c r="CS196" s="325"/>
      <c r="CT196" s="325"/>
      <c r="CU196" s="325"/>
      <c r="CV196" s="325"/>
      <c r="CW196" s="325"/>
      <c r="CX196" s="325"/>
      <c r="CY196" s="325"/>
      <c r="CZ196" s="325"/>
      <c r="DA196" s="325"/>
      <c r="DB196" s="325"/>
      <c r="DC196" s="325"/>
      <c r="DD196" s="325"/>
      <c r="DE196" s="325"/>
      <c r="DF196" s="325"/>
      <c r="DG196" s="325"/>
      <c r="DH196" s="325"/>
      <c r="DI196" s="325"/>
      <c r="DJ196" s="325"/>
      <c r="DK196" s="325"/>
      <c r="DL196" s="325"/>
      <c r="DM196" s="325"/>
      <c r="DN196" s="325"/>
      <c r="DO196" s="325"/>
      <c r="DP196" s="325"/>
      <c r="DQ196" s="325"/>
      <c r="DR196" s="325"/>
      <c r="DS196" s="325"/>
      <c r="DT196" s="325"/>
      <c r="DU196" s="325"/>
      <c r="DV196" s="325"/>
      <c r="DW196" s="325"/>
      <c r="DX196" s="325"/>
      <c r="DY196" s="325"/>
      <c r="DZ196" s="325"/>
      <c r="EA196" s="325"/>
      <c r="EB196" s="325"/>
      <c r="EC196" s="325"/>
      <c r="ED196" s="325"/>
      <c r="EE196" s="325"/>
      <c r="EF196" s="325"/>
      <c r="EG196" s="325"/>
      <c r="EH196" s="325"/>
      <c r="EI196" s="325"/>
      <c r="EJ196" s="325"/>
      <c r="EK196" s="325"/>
      <c r="EL196" s="325"/>
      <c r="EM196" s="325"/>
      <c r="EN196" s="325"/>
      <c r="EO196" s="325"/>
      <c r="EP196" s="325"/>
      <c r="EQ196" s="325"/>
      <c r="ER196" s="325"/>
      <c r="ES196" s="325"/>
      <c r="ET196" s="325"/>
      <c r="EU196" s="325"/>
      <c r="EV196" s="325"/>
      <c r="EW196" s="325"/>
      <c r="EX196" s="325"/>
      <c r="EY196" s="325"/>
      <c r="EZ196" s="325"/>
      <c r="FA196" s="325"/>
      <c r="FB196" s="325"/>
      <c r="FC196" s="325"/>
      <c r="FD196" s="325"/>
      <c r="FE196" s="325"/>
      <c r="FF196" s="325"/>
      <c r="FG196" s="325"/>
      <c r="FH196" s="325"/>
      <c r="FI196" s="325"/>
      <c r="FJ196" s="325"/>
      <c r="FK196" s="325"/>
      <c r="FL196" s="325"/>
      <c r="FM196" s="325"/>
      <c r="FN196" s="325"/>
      <c r="FO196" s="325"/>
      <c r="FP196" s="325"/>
      <c r="FQ196" s="325"/>
      <c r="FR196" s="325"/>
      <c r="FS196" s="325"/>
      <c r="FT196" s="325"/>
      <c r="FU196" s="325"/>
      <c r="FV196" s="325"/>
      <c r="FW196" s="325"/>
      <c r="FX196" s="325"/>
      <c r="FY196" s="325"/>
      <c r="FZ196" s="325"/>
      <c r="GA196" s="325"/>
      <c r="GB196" s="325"/>
      <c r="GC196" s="325"/>
      <c r="GD196" s="325"/>
      <c r="GE196" s="325"/>
      <c r="GF196" s="325"/>
      <c r="GG196" s="325"/>
      <c r="GH196" s="325"/>
      <c r="GI196" s="325"/>
      <c r="GJ196" s="325"/>
      <c r="GK196" s="325"/>
      <c r="GL196" s="325"/>
      <c r="GM196" s="325"/>
      <c r="GN196" s="325"/>
      <c r="GO196" s="325"/>
      <c r="GP196" s="325"/>
      <c r="GQ196" s="325"/>
      <c r="GR196" s="325"/>
      <c r="GS196" s="325"/>
      <c r="GT196" s="325"/>
      <c r="GU196" s="325"/>
      <c r="GV196" s="325"/>
      <c r="GW196" s="325"/>
      <c r="GX196" s="325"/>
      <c r="GY196" s="325"/>
      <c r="GZ196" s="325"/>
      <c r="HA196" s="325"/>
      <c r="HB196" s="325"/>
      <c r="HC196" s="325"/>
      <c r="HD196" s="325"/>
      <c r="HE196" s="325"/>
      <c r="HF196" s="325"/>
      <c r="HG196" s="325"/>
      <c r="HH196" s="325"/>
      <c r="HI196" s="325"/>
      <c r="HJ196" s="325"/>
      <c r="HK196" s="325"/>
      <c r="HL196" s="325"/>
      <c r="HM196" s="325"/>
      <c r="HN196" s="325"/>
      <c r="HO196" s="325"/>
      <c r="HP196" s="325"/>
      <c r="HQ196" s="325"/>
      <c r="HR196" s="325"/>
      <c r="HS196" s="325"/>
      <c r="HT196" s="325"/>
      <c r="HU196" s="325"/>
      <c r="HV196" s="325"/>
      <c r="HW196" s="325"/>
      <c r="HX196" s="325"/>
      <c r="HY196" s="325"/>
      <c r="HZ196" s="325"/>
      <c r="IA196" s="325"/>
      <c r="IB196" s="325"/>
      <c r="IC196" s="325"/>
      <c r="ID196" s="325"/>
      <c r="IE196" s="325"/>
      <c r="IF196" s="325"/>
      <c r="IG196" s="325"/>
      <c r="IH196" s="325"/>
      <c r="II196" s="325"/>
      <c r="IJ196" s="325"/>
      <c r="IK196" s="325"/>
      <c r="IL196" s="325"/>
      <c r="IM196" s="325"/>
      <c r="IN196" s="325"/>
      <c r="IO196" s="325"/>
      <c r="IP196" s="325"/>
      <c r="IQ196" s="325"/>
      <c r="IR196" s="325"/>
      <c r="IS196" s="325"/>
      <c r="IT196" s="325"/>
      <c r="IU196" s="325"/>
      <c r="IV196" s="325"/>
      <c r="IW196" s="325"/>
      <c r="IX196" s="325"/>
      <c r="IY196" s="325"/>
      <c r="IZ196" s="325"/>
      <c r="JA196" s="325"/>
      <c r="JB196" s="325"/>
      <c r="JC196" s="325"/>
      <c r="JD196" s="325"/>
      <c r="JE196" s="325"/>
      <c r="JF196" s="325"/>
      <c r="JG196" s="325"/>
      <c r="JH196" s="325"/>
      <c r="JI196" s="325"/>
      <c r="JJ196" s="325"/>
      <c r="JK196" s="325"/>
      <c r="JL196" s="325"/>
      <c r="JM196" s="325"/>
      <c r="JN196" s="325"/>
      <c r="JO196" s="325"/>
      <c r="JP196" s="325"/>
      <c r="JQ196" s="325"/>
      <c r="JR196" s="325"/>
      <c r="JS196" s="325"/>
      <c r="JT196" s="325"/>
      <c r="JU196" s="325"/>
      <c r="JV196" s="325"/>
      <c r="JW196" s="325"/>
      <c r="JX196" s="325"/>
      <c r="JY196" s="325"/>
      <c r="JZ196" s="325"/>
      <c r="KA196" s="325"/>
      <c r="KB196" s="325"/>
      <c r="KC196" s="325"/>
      <c r="KD196" s="325"/>
      <c r="KE196" s="325"/>
      <c r="KF196" s="325"/>
      <c r="KG196" s="325"/>
      <c r="KH196" s="325"/>
      <c r="KI196" s="325"/>
      <c r="KJ196" s="325"/>
      <c r="KK196" s="325"/>
      <c r="KL196" s="325"/>
      <c r="KM196" s="325"/>
      <c r="KN196" s="325"/>
      <c r="KO196" s="325"/>
      <c r="KP196" s="325"/>
      <c r="KQ196" s="325"/>
      <c r="KR196" s="325"/>
      <c r="KS196" s="325"/>
      <c r="KT196" s="325"/>
      <c r="KU196" s="325"/>
      <c r="KV196" s="325"/>
      <c r="KW196" s="325"/>
      <c r="KX196" s="325"/>
      <c r="KY196" s="325"/>
      <c r="KZ196" s="325"/>
      <c r="LA196" s="325"/>
      <c r="LB196" s="325"/>
      <c r="LC196" s="325"/>
      <c r="LD196" s="325"/>
      <c r="LE196" s="325"/>
      <c r="LF196" s="325"/>
      <c r="LG196" s="325"/>
      <c r="LH196" s="325"/>
      <c r="LI196" s="325"/>
      <c r="LJ196" s="325"/>
      <c r="LK196" s="325"/>
      <c r="LL196" s="325"/>
      <c r="LM196" s="325"/>
      <c r="LN196" s="325"/>
      <c r="LO196" s="325"/>
      <c r="LP196" s="325"/>
      <c r="LQ196" s="325"/>
      <c r="LR196" s="325"/>
      <c r="LS196" s="325"/>
      <c r="LT196" s="325"/>
      <c r="LU196" s="325"/>
      <c r="LV196" s="325"/>
      <c r="LW196" s="325"/>
      <c r="LX196" s="325"/>
      <c r="LY196" s="325"/>
      <c r="LZ196" s="325"/>
      <c r="MA196" s="325"/>
      <c r="MB196" s="325"/>
      <c r="MC196" s="325"/>
      <c r="MD196" s="325"/>
      <c r="ME196" s="325"/>
      <c r="MF196" s="325"/>
      <c r="MG196" s="325"/>
      <c r="MH196" s="325"/>
      <c r="MI196" s="325"/>
      <c r="MJ196" s="325"/>
      <c r="MK196" s="325"/>
      <c r="ML196" s="325"/>
      <c r="MM196" s="325"/>
      <c r="MN196" s="325"/>
      <c r="MO196" s="325"/>
      <c r="MP196" s="325"/>
      <c r="MQ196" s="325"/>
      <c r="MR196" s="325"/>
      <c r="MS196" s="325"/>
      <c r="MT196" s="325"/>
      <c r="MU196" s="325"/>
      <c r="MV196" s="325"/>
      <c r="MW196" s="325"/>
      <c r="MX196" s="325"/>
      <c r="MY196" s="325"/>
      <c r="MZ196" s="325"/>
      <c r="NA196" s="325"/>
      <c r="NB196" s="325"/>
      <c r="NC196" s="325"/>
      <c r="ND196" s="325"/>
      <c r="NE196" s="325"/>
      <c r="NF196" s="325"/>
      <c r="NG196" s="325"/>
      <c r="NH196" s="325"/>
      <c r="NI196" s="325"/>
      <c r="NJ196" s="325"/>
      <c r="NK196" s="325"/>
      <c r="NL196" s="325"/>
      <c r="NM196" s="325"/>
      <c r="NN196" s="325"/>
      <c r="NO196" s="325"/>
      <c r="NP196" s="325"/>
      <c r="NQ196" s="325"/>
      <c r="NR196" s="325"/>
      <c r="NS196" s="325"/>
      <c r="NT196" s="325"/>
      <c r="NU196" s="325"/>
      <c r="NV196" s="325"/>
      <c r="NW196" s="325"/>
      <c r="NX196" s="325"/>
      <c r="NY196" s="325"/>
      <c r="NZ196" s="325"/>
      <c r="OA196" s="325"/>
      <c r="OB196" s="325"/>
      <c r="OC196" s="325"/>
      <c r="OD196" s="325"/>
      <c r="OE196" s="325"/>
      <c r="OF196" s="325"/>
      <c r="OG196" s="325"/>
      <c r="OH196" s="325"/>
      <c r="OI196" s="325"/>
      <c r="OJ196" s="325"/>
      <c r="OK196" s="325"/>
      <c r="OL196" s="325"/>
    </row>
    <row r="197" spans="1:402" ht="19.5" customHeight="1">
      <c r="A197" s="637"/>
      <c r="C197" s="518"/>
      <c r="L197" s="904"/>
      <c r="M197" s="904"/>
      <c r="N197" s="904"/>
      <c r="O197" s="904"/>
      <c r="P197" s="904"/>
    </row>
    <row r="198" spans="1:402" ht="19.5" customHeight="1">
      <c r="A198" s="637"/>
      <c r="C198" s="518"/>
      <c r="L198" s="904"/>
      <c r="M198" s="904"/>
      <c r="N198" s="904"/>
      <c r="O198" s="904"/>
      <c r="P198" s="904"/>
    </row>
    <row r="199" spans="1:402" ht="19.5" customHeight="1">
      <c r="A199" s="637"/>
      <c r="C199" s="518"/>
      <c r="L199" s="904"/>
      <c r="M199" s="904"/>
      <c r="N199" s="904"/>
      <c r="O199" s="904"/>
      <c r="P199" s="904"/>
    </row>
    <row r="200" spans="1:402">
      <c r="A200" s="637"/>
      <c r="C200" s="518"/>
      <c r="L200" s="904"/>
      <c r="M200" s="904"/>
      <c r="N200" s="904"/>
      <c r="O200" s="904"/>
      <c r="P200" s="904"/>
    </row>
    <row r="201" spans="1:402">
      <c r="A201" s="637"/>
      <c r="C201" s="518"/>
      <c r="L201" s="904"/>
      <c r="M201" s="904"/>
      <c r="N201" s="904"/>
      <c r="O201" s="904"/>
      <c r="P201" s="904"/>
    </row>
    <row r="202" spans="1:402">
      <c r="C202" s="518"/>
      <c r="L202" s="904"/>
      <c r="M202" s="904"/>
      <c r="N202" s="904"/>
      <c r="O202" s="904"/>
      <c r="P202" s="904"/>
    </row>
    <row r="203" spans="1:402">
      <c r="C203" s="518"/>
      <c r="L203" s="904"/>
      <c r="M203" s="904"/>
      <c r="N203" s="904"/>
      <c r="O203" s="904"/>
      <c r="P203" s="904"/>
    </row>
    <row r="204" spans="1:402" ht="18.75">
      <c r="B204" s="521"/>
      <c r="C204" s="522"/>
      <c r="D204" s="523"/>
      <c r="E204" s="524"/>
      <c r="L204" s="904"/>
      <c r="M204" s="904"/>
      <c r="N204" s="904"/>
      <c r="O204" s="904"/>
      <c r="P204" s="904"/>
    </row>
    <row r="205" spans="1:402">
      <c r="L205" s="904"/>
      <c r="M205" s="904"/>
      <c r="N205" s="904"/>
      <c r="O205" s="904"/>
      <c r="P205" s="904"/>
    </row>
    <row r="206" spans="1:402">
      <c r="L206" s="904"/>
      <c r="M206" s="904"/>
      <c r="N206" s="904"/>
      <c r="O206" s="904"/>
      <c r="P206" s="904"/>
    </row>
    <row r="207" spans="1:402">
      <c r="L207" s="904"/>
      <c r="M207" s="904"/>
      <c r="N207" s="904"/>
      <c r="O207" s="904"/>
      <c r="P207" s="904"/>
    </row>
    <row r="208" spans="1:402">
      <c r="L208" s="904"/>
      <c r="M208" s="904"/>
      <c r="N208" s="904"/>
      <c r="O208" s="904"/>
      <c r="P208" s="904"/>
    </row>
    <row r="209" spans="9:16">
      <c r="L209" s="904"/>
      <c r="M209" s="904"/>
      <c r="N209" s="904"/>
      <c r="O209" s="904"/>
      <c r="P209" s="904"/>
    </row>
    <row r="210" spans="9:16">
      <c r="I210" s="520"/>
      <c r="L210" s="904"/>
      <c r="M210" s="904"/>
      <c r="N210" s="904"/>
      <c r="O210" s="904"/>
      <c r="P210" s="904"/>
    </row>
    <row r="211" spans="9:16">
      <c r="L211" s="904"/>
      <c r="M211" s="904"/>
      <c r="N211" s="904"/>
      <c r="O211" s="904"/>
      <c r="P211" s="904"/>
    </row>
    <row r="212" spans="9:16">
      <c r="L212" s="904"/>
      <c r="M212" s="904"/>
      <c r="N212" s="904"/>
      <c r="O212" s="904"/>
      <c r="P212" s="904"/>
    </row>
    <row r="213" spans="9:16">
      <c r="L213" s="904"/>
      <c r="M213" s="904"/>
      <c r="N213" s="904"/>
      <c r="O213" s="904"/>
      <c r="P213" s="904"/>
    </row>
    <row r="214" spans="9:16">
      <c r="L214" s="904"/>
      <c r="M214" s="904"/>
      <c r="N214" s="904"/>
      <c r="O214" s="904"/>
      <c r="P214" s="904"/>
    </row>
    <row r="215" spans="9:16">
      <c r="L215" s="904"/>
      <c r="M215" s="904"/>
      <c r="N215" s="904"/>
      <c r="O215" s="904"/>
      <c r="P215" s="904"/>
    </row>
    <row r="216" spans="9:16">
      <c r="L216" s="904"/>
      <c r="M216" s="904"/>
      <c r="N216" s="904"/>
      <c r="O216" s="904"/>
      <c r="P216" s="904"/>
    </row>
    <row r="217" spans="9:16">
      <c r="L217" s="904"/>
      <c r="M217" s="904"/>
      <c r="N217" s="904"/>
      <c r="O217" s="904"/>
      <c r="P217" s="904"/>
    </row>
    <row r="218" spans="9:16">
      <c r="L218" s="904"/>
      <c r="M218" s="904"/>
      <c r="N218" s="904"/>
      <c r="O218" s="904"/>
      <c r="P218" s="904"/>
    </row>
    <row r="219" spans="9:16">
      <c r="L219" s="904"/>
      <c r="M219" s="904"/>
      <c r="N219" s="904"/>
      <c r="O219" s="904"/>
      <c r="P219" s="904"/>
    </row>
    <row r="220" spans="9:16">
      <c r="L220" s="904"/>
      <c r="M220" s="904"/>
      <c r="N220" s="904"/>
      <c r="O220" s="904"/>
      <c r="P220" s="904"/>
    </row>
    <row r="221" spans="9:16">
      <c r="L221" s="904"/>
      <c r="M221" s="904"/>
      <c r="N221" s="904"/>
      <c r="O221" s="904"/>
      <c r="P221" s="904"/>
    </row>
    <row r="222" spans="9:16">
      <c r="L222" s="904"/>
      <c r="M222" s="904"/>
      <c r="N222" s="904"/>
      <c r="O222" s="904"/>
      <c r="P222" s="904"/>
    </row>
    <row r="223" spans="9:16">
      <c r="L223" s="904"/>
      <c r="M223" s="904"/>
      <c r="N223" s="904"/>
      <c r="O223" s="904"/>
      <c r="P223" s="904"/>
    </row>
    <row r="224" spans="9:16">
      <c r="L224" s="904"/>
      <c r="M224" s="904"/>
      <c r="N224" s="904"/>
      <c r="O224" s="904"/>
      <c r="P224" s="904"/>
    </row>
    <row r="225" spans="2:16">
      <c r="L225" s="904"/>
      <c r="M225" s="904"/>
      <c r="N225" s="904"/>
      <c r="O225" s="904"/>
      <c r="P225" s="904"/>
    </row>
    <row r="226" spans="2:16">
      <c r="L226" s="904"/>
      <c r="M226" s="904"/>
      <c r="N226" s="904"/>
      <c r="O226" s="904"/>
      <c r="P226" s="904"/>
    </row>
    <row r="227" spans="2:16">
      <c r="L227" s="904"/>
      <c r="M227" s="904"/>
      <c r="N227" s="904"/>
      <c r="O227" s="904"/>
      <c r="P227" s="904"/>
    </row>
    <row r="228" spans="2:16">
      <c r="L228" s="904"/>
      <c r="M228" s="904"/>
      <c r="N228" s="904"/>
      <c r="O228" s="904"/>
      <c r="P228" s="904"/>
    </row>
    <row r="229" spans="2:16">
      <c r="B229" s="904"/>
      <c r="C229" s="935"/>
      <c r="D229" s="935"/>
      <c r="E229" s="935"/>
      <c r="L229" s="904"/>
      <c r="M229" s="904"/>
      <c r="N229" s="904"/>
      <c r="O229" s="904"/>
      <c r="P229" s="904"/>
    </row>
    <row r="230" spans="2:16">
      <c r="B230" s="904"/>
      <c r="C230" s="935"/>
      <c r="D230" s="935"/>
      <c r="E230" s="935"/>
      <c r="L230" s="904"/>
      <c r="M230" s="904"/>
      <c r="N230" s="904"/>
      <c r="O230" s="904"/>
      <c r="P230" s="904"/>
    </row>
    <row r="231" spans="2:16">
      <c r="B231" s="904"/>
      <c r="C231" s="935"/>
      <c r="D231" s="935"/>
      <c r="E231" s="935"/>
      <c r="L231" s="904"/>
      <c r="M231" s="904"/>
      <c r="N231" s="904"/>
      <c r="O231" s="904"/>
      <c r="P231" s="904"/>
    </row>
    <row r="232" spans="2:16" ht="17.25">
      <c r="B232" s="904"/>
      <c r="C232" s="936"/>
      <c r="D232" s="937"/>
      <c r="E232" s="935"/>
      <c r="L232" s="904"/>
      <c r="M232" s="904"/>
      <c r="N232" s="904"/>
      <c r="O232" s="904"/>
      <c r="P232" s="904"/>
    </row>
    <row r="233" spans="2:16" ht="15">
      <c r="B233" s="904"/>
      <c r="C233" s="936"/>
      <c r="D233" s="938"/>
      <c r="E233" s="935"/>
      <c r="L233" s="904"/>
      <c r="M233" s="904"/>
      <c r="N233" s="904"/>
      <c r="O233" s="904"/>
      <c r="P233" s="904"/>
    </row>
    <row r="234" spans="2:16" ht="15">
      <c r="B234" s="904"/>
      <c r="C234" s="936"/>
      <c r="D234" s="938"/>
      <c r="E234" s="935"/>
      <c r="L234" s="904"/>
      <c r="M234" s="904"/>
      <c r="N234" s="904"/>
      <c r="O234" s="904"/>
      <c r="P234" s="904"/>
    </row>
    <row r="235" spans="2:16" ht="15">
      <c r="B235" s="904"/>
      <c r="C235" s="936"/>
      <c r="D235" s="938"/>
      <c r="E235" s="935"/>
      <c r="L235" s="904"/>
      <c r="M235" s="904"/>
      <c r="N235" s="904"/>
      <c r="O235" s="904"/>
      <c r="P235" s="904"/>
    </row>
    <row r="236" spans="2:16">
      <c r="B236" s="904"/>
      <c r="C236" s="936"/>
      <c r="D236" s="939"/>
      <c r="E236" s="935"/>
      <c r="L236" s="904"/>
      <c r="M236" s="904"/>
      <c r="N236" s="904"/>
      <c r="O236" s="904"/>
      <c r="P236" s="904"/>
    </row>
    <row r="237" spans="2:16">
      <c r="B237" s="904"/>
      <c r="C237" s="936"/>
      <c r="D237" s="939"/>
      <c r="E237" s="935"/>
      <c r="L237" s="904"/>
      <c r="M237" s="904"/>
      <c r="N237" s="904"/>
      <c r="O237" s="904"/>
      <c r="P237" s="904"/>
    </row>
    <row r="238" spans="2:16">
      <c r="B238" s="904"/>
      <c r="C238" s="936"/>
      <c r="D238" s="939"/>
      <c r="E238" s="935"/>
      <c r="L238" s="904"/>
      <c r="M238" s="904"/>
      <c r="N238" s="904"/>
      <c r="O238" s="904"/>
      <c r="P238" s="904"/>
    </row>
    <row r="239" spans="2:16">
      <c r="B239" s="904"/>
      <c r="C239" s="936"/>
      <c r="D239" s="939"/>
      <c r="E239" s="935"/>
      <c r="L239" s="904"/>
      <c r="M239" s="904"/>
      <c r="N239" s="904"/>
      <c r="O239" s="904"/>
      <c r="P239" s="904"/>
    </row>
    <row r="240" spans="2:16">
      <c r="B240" s="904"/>
      <c r="C240" s="935"/>
      <c r="D240" s="935"/>
      <c r="E240" s="935"/>
      <c r="L240" s="904"/>
      <c r="M240" s="904"/>
      <c r="N240" s="904"/>
      <c r="O240" s="904"/>
      <c r="P240" s="904"/>
    </row>
    <row r="241" spans="2:16">
      <c r="B241" s="904"/>
      <c r="C241" s="935"/>
      <c r="D241" s="935"/>
      <c r="E241" s="935"/>
      <c r="L241" s="904"/>
      <c r="M241" s="904"/>
      <c r="N241" s="904"/>
      <c r="O241" s="904"/>
      <c r="P241" s="904"/>
    </row>
    <row r="242" spans="2:16">
      <c r="B242" s="904"/>
      <c r="C242" s="935"/>
      <c r="D242" s="935"/>
      <c r="E242" s="935"/>
      <c r="L242" s="904"/>
      <c r="M242" s="904"/>
      <c r="N242" s="904"/>
      <c r="O242" s="904"/>
      <c r="P242" s="904"/>
    </row>
    <row r="243" spans="2:16">
      <c r="B243" s="904"/>
      <c r="C243" s="935"/>
      <c r="D243" s="935"/>
      <c r="E243" s="935"/>
      <c r="L243" s="904"/>
      <c r="M243" s="904"/>
      <c r="N243" s="904"/>
      <c r="O243" s="904"/>
      <c r="P243" s="904"/>
    </row>
    <row r="244" spans="2:16">
      <c r="B244" s="904"/>
      <c r="C244" s="935"/>
      <c r="D244" s="935"/>
      <c r="E244" s="935"/>
      <c r="L244" s="904"/>
      <c r="M244" s="904"/>
      <c r="N244" s="904"/>
      <c r="O244" s="904"/>
      <c r="P244" s="904"/>
    </row>
    <row r="245" spans="2:16">
      <c r="B245" s="904"/>
      <c r="C245" s="935"/>
      <c r="D245" s="935"/>
      <c r="E245" s="935"/>
      <c r="L245" s="904"/>
      <c r="M245" s="904"/>
      <c r="N245" s="904"/>
      <c r="O245" s="904"/>
      <c r="P245" s="904"/>
    </row>
    <row r="246" spans="2:16">
      <c r="L246" s="904"/>
      <c r="M246" s="904"/>
      <c r="N246" s="904"/>
      <c r="O246" s="904"/>
      <c r="P246" s="904"/>
    </row>
    <row r="247" spans="2:16">
      <c r="L247" s="904"/>
      <c r="M247" s="904"/>
      <c r="N247" s="904"/>
      <c r="O247" s="904"/>
      <c r="P247" s="904"/>
    </row>
    <row r="248" spans="2:16">
      <c r="L248" s="904"/>
      <c r="M248" s="904"/>
      <c r="N248" s="904"/>
      <c r="O248" s="904"/>
      <c r="P248" s="904"/>
    </row>
    <row r="249" spans="2:16">
      <c r="L249" s="904"/>
      <c r="M249" s="904"/>
      <c r="N249" s="904"/>
      <c r="O249" s="904"/>
      <c r="P249" s="904"/>
    </row>
    <row r="250" spans="2:16">
      <c r="L250" s="904"/>
      <c r="M250" s="904"/>
      <c r="N250" s="904"/>
      <c r="O250" s="904"/>
      <c r="P250" s="904"/>
    </row>
    <row r="251" spans="2:16">
      <c r="L251" s="904"/>
      <c r="M251" s="904"/>
      <c r="N251" s="904"/>
      <c r="O251" s="904"/>
      <c r="P251" s="904"/>
    </row>
    <row r="252" spans="2:16">
      <c r="L252" s="904"/>
      <c r="M252" s="904"/>
      <c r="N252" s="904"/>
      <c r="O252" s="904"/>
      <c r="P252" s="904"/>
    </row>
    <row r="253" spans="2:16">
      <c r="L253" s="904"/>
      <c r="M253" s="904"/>
      <c r="N253" s="904"/>
      <c r="O253" s="904"/>
      <c r="P253" s="904"/>
    </row>
    <row r="254" spans="2:16">
      <c r="L254" s="904"/>
      <c r="M254" s="904"/>
      <c r="N254" s="904"/>
      <c r="O254" s="904"/>
      <c r="P254" s="904"/>
    </row>
    <row r="255" spans="2:16">
      <c r="L255" s="904"/>
      <c r="M255" s="904"/>
      <c r="N255" s="904"/>
      <c r="O255" s="904"/>
      <c r="P255" s="904"/>
    </row>
    <row r="256" spans="2:16">
      <c r="L256" s="904"/>
      <c r="M256" s="904"/>
      <c r="N256" s="904"/>
      <c r="O256" s="904"/>
      <c r="P256" s="904"/>
    </row>
    <row r="257" spans="4:16">
      <c r="L257" s="904"/>
      <c r="M257" s="904"/>
      <c r="N257" s="904"/>
      <c r="O257" s="904"/>
      <c r="P257" s="904"/>
    </row>
    <row r="258" spans="4:16">
      <c r="L258" s="904"/>
      <c r="M258" s="904"/>
      <c r="N258" s="904"/>
      <c r="O258" s="904"/>
      <c r="P258" s="904"/>
    </row>
    <row r="259" spans="4:16">
      <c r="L259" s="904"/>
      <c r="M259" s="904"/>
      <c r="N259" s="904"/>
      <c r="O259" s="904"/>
      <c r="P259" s="904"/>
    </row>
    <row r="260" spans="4:16">
      <c r="L260" s="904"/>
      <c r="M260" s="904"/>
      <c r="N260" s="904"/>
      <c r="O260" s="904"/>
      <c r="P260" s="904"/>
    </row>
    <row r="261" spans="4:16">
      <c r="L261" s="904"/>
      <c r="M261" s="904"/>
      <c r="N261" s="904"/>
      <c r="O261" s="904"/>
      <c r="P261" s="904"/>
    </row>
    <row r="262" spans="4:16">
      <c r="L262" s="904"/>
      <c r="M262" s="904"/>
      <c r="N262" s="904"/>
      <c r="O262" s="904"/>
      <c r="P262" s="904"/>
    </row>
    <row r="263" spans="4:16">
      <c r="L263" s="904"/>
      <c r="M263" s="904"/>
      <c r="N263" s="904"/>
      <c r="O263" s="904"/>
      <c r="P263" s="904"/>
    </row>
    <row r="264" spans="4:16">
      <c r="L264" s="904"/>
      <c r="M264" s="904"/>
      <c r="N264" s="904"/>
      <c r="O264" s="904"/>
      <c r="P264" s="904"/>
    </row>
    <row r="265" spans="4:16">
      <c r="L265" s="904"/>
      <c r="M265" s="904"/>
      <c r="N265" s="904"/>
      <c r="O265" s="904"/>
      <c r="P265" s="904"/>
    </row>
    <row r="266" spans="4:16">
      <c r="L266" s="904"/>
      <c r="M266" s="904"/>
      <c r="N266" s="904"/>
      <c r="O266" s="904"/>
      <c r="P266" s="904"/>
    </row>
    <row r="267" spans="4:16">
      <c r="L267" s="904"/>
      <c r="M267" s="904"/>
      <c r="N267" s="904"/>
      <c r="O267" s="904"/>
      <c r="P267" s="904"/>
    </row>
    <row r="268" spans="4:16">
      <c r="L268" s="904"/>
      <c r="M268" s="904"/>
      <c r="N268" s="904"/>
      <c r="O268" s="904"/>
      <c r="P268" s="904"/>
    </row>
    <row r="269" spans="4:16">
      <c r="D269" s="525"/>
      <c r="E269" s="523"/>
      <c r="F269" s="523"/>
      <c r="L269" s="904"/>
      <c r="M269" s="904"/>
      <c r="N269" s="904"/>
      <c r="O269" s="904"/>
      <c r="P269" s="904"/>
    </row>
    <row r="270" spans="4:16">
      <c r="D270" s="526"/>
      <c r="E270" s="523"/>
      <c r="F270" s="523"/>
      <c r="L270" s="904"/>
      <c r="M270" s="904"/>
      <c r="N270" s="904"/>
      <c r="O270" s="904"/>
      <c r="P270" s="904"/>
    </row>
    <row r="271" spans="4:16">
      <c r="D271" s="526"/>
      <c r="E271" s="523"/>
      <c r="L271" s="904"/>
      <c r="M271" s="904"/>
      <c r="N271" s="904"/>
      <c r="O271" s="904"/>
      <c r="P271" s="904"/>
    </row>
    <row r="272" spans="4:16">
      <c r="D272" s="526"/>
      <c r="E272" s="523"/>
      <c r="L272" s="904"/>
      <c r="M272" s="904"/>
      <c r="N272" s="904"/>
      <c r="O272" s="904"/>
      <c r="P272" s="904"/>
    </row>
    <row r="273" spans="4:16">
      <c r="D273" s="526"/>
      <c r="E273" s="523"/>
      <c r="L273" s="904"/>
      <c r="M273" s="904"/>
      <c r="N273" s="904"/>
      <c r="O273" s="904"/>
      <c r="P273" s="904"/>
    </row>
    <row r="274" spans="4:16">
      <c r="D274" s="526"/>
      <c r="E274" s="523"/>
      <c r="L274" s="904"/>
      <c r="M274" s="904"/>
      <c r="N274" s="904"/>
      <c r="O274" s="904"/>
      <c r="P274" s="904"/>
    </row>
    <row r="275" spans="4:16">
      <c r="D275" s="526"/>
      <c r="E275" s="523"/>
      <c r="L275" s="904"/>
      <c r="M275" s="904"/>
      <c r="N275" s="904"/>
      <c r="O275" s="904"/>
      <c r="P275" s="904"/>
    </row>
    <row r="276" spans="4:16">
      <c r="D276" s="526"/>
      <c r="E276" s="523"/>
      <c r="L276" s="904"/>
      <c r="M276" s="904"/>
      <c r="N276" s="904"/>
      <c r="O276" s="904"/>
      <c r="P276" s="904"/>
    </row>
    <row r="277" spans="4:16">
      <c r="D277" s="526"/>
      <c r="E277" s="523"/>
      <c r="L277" s="904"/>
      <c r="M277" s="904"/>
      <c r="N277" s="904"/>
      <c r="O277" s="904"/>
      <c r="P277" s="904"/>
    </row>
    <row r="278" spans="4:16">
      <c r="D278" s="526"/>
      <c r="E278" s="523"/>
      <c r="L278" s="904"/>
      <c r="M278" s="904"/>
      <c r="N278" s="904"/>
      <c r="O278" s="904"/>
      <c r="P278" s="904"/>
    </row>
    <row r="279" spans="4:16">
      <c r="D279" s="526"/>
      <c r="E279" s="523"/>
      <c r="L279" s="904"/>
      <c r="M279" s="904"/>
      <c r="N279" s="904"/>
      <c r="O279" s="904"/>
      <c r="P279" s="904"/>
    </row>
    <row r="280" spans="4:16">
      <c r="D280" s="526"/>
      <c r="E280" s="523"/>
      <c r="L280" s="904"/>
      <c r="M280" s="904"/>
      <c r="N280" s="904"/>
      <c r="O280" s="904"/>
      <c r="P280" s="904"/>
    </row>
    <row r="281" spans="4:16">
      <c r="D281" s="526"/>
      <c r="E281" s="523"/>
      <c r="L281" s="904"/>
      <c r="M281" s="904"/>
      <c r="N281" s="904"/>
      <c r="O281" s="904"/>
      <c r="P281" s="904"/>
    </row>
    <row r="282" spans="4:16">
      <c r="L282" s="904"/>
      <c r="M282" s="904"/>
      <c r="N282" s="904"/>
      <c r="O282" s="904"/>
      <c r="P282" s="904"/>
    </row>
    <row r="283" spans="4:16">
      <c r="L283" s="904"/>
      <c r="M283" s="904"/>
      <c r="N283" s="904"/>
      <c r="O283" s="904"/>
      <c r="P283" s="904"/>
    </row>
    <row r="284" spans="4:16">
      <c r="L284" s="904"/>
      <c r="M284" s="904"/>
      <c r="N284" s="904"/>
      <c r="O284" s="904"/>
      <c r="P284" s="904"/>
    </row>
    <row r="285" spans="4:16">
      <c r="L285" s="904"/>
      <c r="M285" s="904"/>
      <c r="N285" s="904"/>
      <c r="O285" s="904"/>
      <c r="P285" s="904"/>
    </row>
    <row r="286" spans="4:16">
      <c r="L286" s="904"/>
      <c r="M286" s="904"/>
      <c r="N286" s="904"/>
      <c r="O286" s="904"/>
      <c r="P286" s="904"/>
    </row>
    <row r="287" spans="4:16">
      <c r="L287" s="904"/>
      <c r="M287" s="904"/>
      <c r="N287" s="904"/>
      <c r="O287" s="904"/>
      <c r="P287" s="904"/>
    </row>
    <row r="288" spans="4:16">
      <c r="L288" s="904"/>
      <c r="M288" s="904"/>
      <c r="N288" s="904"/>
      <c r="O288" s="904"/>
      <c r="P288" s="904"/>
    </row>
    <row r="289" spans="12:16">
      <c r="L289" s="904"/>
      <c r="M289" s="904"/>
      <c r="N289" s="904"/>
      <c r="O289" s="904"/>
      <c r="P289" s="904"/>
    </row>
    <row r="290" spans="12:16">
      <c r="L290" s="904"/>
      <c r="M290" s="904"/>
      <c r="N290" s="904"/>
      <c r="O290" s="904"/>
      <c r="P290" s="904"/>
    </row>
    <row r="291" spans="12:16">
      <c r="L291" s="904"/>
      <c r="M291" s="904"/>
      <c r="N291" s="904"/>
      <c r="O291" s="904"/>
      <c r="P291" s="904"/>
    </row>
    <row r="292" spans="12:16">
      <c r="L292" s="904"/>
      <c r="M292" s="904"/>
      <c r="N292" s="904"/>
      <c r="O292" s="904"/>
      <c r="P292" s="904"/>
    </row>
    <row r="293" spans="12:16">
      <c r="L293" s="904"/>
      <c r="M293" s="904"/>
      <c r="N293" s="904"/>
      <c r="O293" s="904"/>
      <c r="P293" s="904"/>
    </row>
    <row r="294" spans="12:16">
      <c r="L294" s="904"/>
      <c r="M294" s="904"/>
      <c r="N294" s="904"/>
      <c r="O294" s="904"/>
      <c r="P294" s="904"/>
    </row>
    <row r="295" spans="12:16">
      <c r="L295" s="904"/>
      <c r="M295" s="904"/>
      <c r="N295" s="904"/>
      <c r="O295" s="904"/>
      <c r="P295" s="904"/>
    </row>
    <row r="296" spans="12:16">
      <c r="L296" s="904"/>
      <c r="M296" s="904"/>
      <c r="N296" s="904"/>
      <c r="O296" s="904"/>
      <c r="P296" s="904"/>
    </row>
    <row r="297" spans="12:16">
      <c r="L297" s="904"/>
      <c r="M297" s="904"/>
      <c r="N297" s="904"/>
      <c r="O297" s="904"/>
      <c r="P297" s="904"/>
    </row>
    <row r="298" spans="12:16">
      <c r="L298" s="904"/>
      <c r="M298" s="904"/>
      <c r="N298" s="904"/>
      <c r="O298" s="904"/>
      <c r="P298" s="904"/>
    </row>
    <row r="299" spans="12:16">
      <c r="L299" s="904"/>
      <c r="M299" s="904"/>
      <c r="N299" s="904"/>
      <c r="O299" s="904"/>
      <c r="P299" s="904"/>
    </row>
    <row r="300" spans="12:16">
      <c r="L300" s="904"/>
      <c r="M300" s="904"/>
      <c r="N300" s="904"/>
      <c r="O300" s="904"/>
      <c r="P300" s="904"/>
    </row>
    <row r="301" spans="12:16">
      <c r="L301" s="904"/>
      <c r="M301" s="904"/>
      <c r="N301" s="904"/>
      <c r="O301" s="904"/>
      <c r="P301" s="904"/>
    </row>
    <row r="302" spans="12:16">
      <c r="L302" s="904"/>
      <c r="M302" s="904"/>
      <c r="N302" s="904"/>
      <c r="O302" s="904"/>
      <c r="P302" s="904"/>
    </row>
    <row r="303" spans="12:16">
      <c r="L303" s="904"/>
      <c r="M303" s="904"/>
      <c r="N303" s="904"/>
      <c r="O303" s="904"/>
      <c r="P303" s="904"/>
    </row>
    <row r="304" spans="12:16">
      <c r="L304" s="904"/>
      <c r="M304" s="904"/>
      <c r="N304" s="904"/>
      <c r="O304" s="904"/>
      <c r="P304" s="904"/>
    </row>
    <row r="305" spans="4:16">
      <c r="L305" s="904"/>
      <c r="M305" s="904"/>
      <c r="N305" s="904"/>
      <c r="O305" s="904"/>
      <c r="P305" s="904"/>
    </row>
    <row r="306" spans="4:16">
      <c r="L306" s="904"/>
      <c r="M306" s="904"/>
      <c r="N306" s="904"/>
      <c r="O306" s="904"/>
      <c r="P306" s="904"/>
    </row>
    <row r="307" spans="4:16">
      <c r="L307" s="904"/>
      <c r="M307" s="904"/>
      <c r="N307" s="904"/>
      <c r="O307" s="904"/>
      <c r="P307" s="904"/>
    </row>
    <row r="308" spans="4:16">
      <c r="L308" s="904"/>
      <c r="M308" s="904"/>
      <c r="N308" s="904"/>
      <c r="O308" s="904"/>
      <c r="P308" s="904"/>
    </row>
    <row r="309" spans="4:16">
      <c r="L309" s="904"/>
      <c r="M309" s="904"/>
      <c r="N309" s="904"/>
      <c r="O309" s="904"/>
      <c r="P309" s="904"/>
    </row>
    <row r="310" spans="4:16">
      <c r="L310" s="904"/>
      <c r="M310" s="904"/>
      <c r="N310" s="904"/>
      <c r="O310" s="904"/>
      <c r="P310" s="904"/>
    </row>
    <row r="311" spans="4:16">
      <c r="L311" s="904"/>
      <c r="M311" s="904"/>
      <c r="N311" s="904"/>
      <c r="O311" s="904"/>
      <c r="P311" s="904"/>
    </row>
    <row r="312" spans="4:16">
      <c r="L312" s="904"/>
      <c r="M312" s="904"/>
      <c r="N312" s="904"/>
      <c r="O312" s="904"/>
      <c r="P312" s="904"/>
    </row>
    <row r="313" spans="4:16">
      <c r="D313" s="518"/>
      <c r="E313" s="518"/>
      <c r="F313" s="518"/>
      <c r="G313" s="518"/>
      <c r="L313" s="904"/>
      <c r="M313" s="904"/>
      <c r="N313" s="904"/>
      <c r="O313" s="904"/>
      <c r="P313" s="904"/>
    </row>
    <row r="314" spans="4:16">
      <c r="L314" s="904"/>
      <c r="M314" s="904"/>
      <c r="N314" s="904"/>
      <c r="O314" s="904"/>
      <c r="P314" s="904"/>
    </row>
    <row r="315" spans="4:16">
      <c r="L315" s="904"/>
      <c r="M315" s="904"/>
      <c r="N315" s="904"/>
      <c r="O315" s="904"/>
      <c r="P315" s="904"/>
    </row>
    <row r="316" spans="4:16">
      <c r="L316" s="904"/>
      <c r="M316" s="904"/>
      <c r="N316" s="904"/>
      <c r="O316" s="904"/>
      <c r="P316" s="904"/>
    </row>
    <row r="317" spans="4:16">
      <c r="L317" s="904"/>
      <c r="M317" s="904"/>
      <c r="N317" s="904"/>
      <c r="O317" s="904"/>
      <c r="P317" s="904"/>
    </row>
    <row r="318" spans="4:16">
      <c r="L318" s="904"/>
      <c r="M318" s="904"/>
      <c r="N318" s="904"/>
      <c r="O318" s="904"/>
      <c r="P318" s="904"/>
    </row>
    <row r="319" spans="4:16">
      <c r="L319" s="904"/>
      <c r="M319" s="904"/>
      <c r="N319" s="904"/>
      <c r="O319" s="904"/>
      <c r="P319" s="904"/>
    </row>
    <row r="323" spans="1:1">
      <c r="A323" s="904"/>
    </row>
    <row r="324" spans="1:1">
      <c r="A324" s="904"/>
    </row>
    <row r="325" spans="1:1">
      <c r="A325" s="904"/>
    </row>
    <row r="326" spans="1:1">
      <c r="A326" s="904"/>
    </row>
    <row r="327" spans="1:1">
      <c r="A327" s="904"/>
    </row>
    <row r="328" spans="1:1">
      <c r="A328" s="904"/>
    </row>
    <row r="329" spans="1:1">
      <c r="A329" s="904"/>
    </row>
    <row r="330" spans="1:1">
      <c r="A330" s="904"/>
    </row>
    <row r="331" spans="1:1">
      <c r="A331" s="904"/>
    </row>
    <row r="332" spans="1:1">
      <c r="A332" s="904"/>
    </row>
    <row r="333" spans="1:1">
      <c r="A333" s="904"/>
    </row>
    <row r="334" spans="1:1">
      <c r="A334" s="904"/>
    </row>
    <row r="335" spans="1:1">
      <c r="A335" s="904"/>
    </row>
    <row r="336" spans="1:1">
      <c r="A336" s="904"/>
    </row>
    <row r="337" spans="1:1">
      <c r="A337" s="904"/>
    </row>
    <row r="338" spans="1:1">
      <c r="A338" s="904"/>
    </row>
    <row r="339" spans="1:1">
      <c r="A339" s="904"/>
    </row>
    <row r="340" spans="1:1">
      <c r="A340" s="904"/>
    </row>
    <row r="341" spans="1:1">
      <c r="A341" s="904"/>
    </row>
    <row r="342" spans="1:1">
      <c r="A342" s="904"/>
    </row>
    <row r="343" spans="1:1">
      <c r="A343" s="904"/>
    </row>
    <row r="344" spans="1:1">
      <c r="A344" s="904"/>
    </row>
    <row r="345" spans="1:1">
      <c r="A345" s="904"/>
    </row>
    <row r="346" spans="1:1">
      <c r="A346" s="904"/>
    </row>
    <row r="347" spans="1:1">
      <c r="A347" s="904"/>
    </row>
    <row r="348" spans="1:1">
      <c r="A348" s="904"/>
    </row>
    <row r="349" spans="1:1">
      <c r="A349" s="904"/>
    </row>
    <row r="350" spans="1:1">
      <c r="A350" s="904"/>
    </row>
    <row r="351" spans="1:1">
      <c r="A351" s="904"/>
    </row>
    <row r="352" spans="1:1">
      <c r="A352" s="904"/>
    </row>
    <row r="353" spans="1:1">
      <c r="A353" s="904"/>
    </row>
    <row r="354" spans="1:1">
      <c r="A354" s="904"/>
    </row>
    <row r="355" spans="1:1">
      <c r="A355" s="904"/>
    </row>
    <row r="356" spans="1:1">
      <c r="A356" s="904"/>
    </row>
    <row r="357" spans="1:1">
      <c r="A357" s="904"/>
    </row>
    <row r="358" spans="1:1">
      <c r="A358" s="904"/>
    </row>
    <row r="359" spans="1:1">
      <c r="A359" s="904"/>
    </row>
    <row r="360" spans="1:1">
      <c r="A360" s="904"/>
    </row>
    <row r="361" spans="1:1">
      <c r="A361" s="904"/>
    </row>
    <row r="362" spans="1:1">
      <c r="A362" s="904"/>
    </row>
    <row r="363" spans="1:1">
      <c r="A363" s="904"/>
    </row>
    <row r="364" spans="1:1">
      <c r="A364" s="904"/>
    </row>
    <row r="365" spans="1:1">
      <c r="A365" s="904"/>
    </row>
    <row r="366" spans="1:1">
      <c r="A366" s="904"/>
    </row>
    <row r="367" spans="1:1">
      <c r="A367" s="904"/>
    </row>
    <row r="368" spans="1:1">
      <c r="A368" s="904"/>
    </row>
    <row r="369" spans="1:1">
      <c r="A369" s="904"/>
    </row>
    <row r="370" spans="1:1">
      <c r="A370" s="904"/>
    </row>
    <row r="371" spans="1:1">
      <c r="A371" s="904"/>
    </row>
    <row r="372" spans="1:1">
      <c r="A372" s="904"/>
    </row>
    <row r="373" spans="1:1">
      <c r="A373" s="904"/>
    </row>
    <row r="374" spans="1:1">
      <c r="A374" s="904"/>
    </row>
    <row r="375" spans="1:1">
      <c r="A375" s="904"/>
    </row>
    <row r="376" spans="1:1">
      <c r="A376" s="904"/>
    </row>
    <row r="377" spans="1:1">
      <c r="A377" s="904"/>
    </row>
    <row r="378" spans="1:1">
      <c r="A378" s="904"/>
    </row>
    <row r="379" spans="1:1">
      <c r="A379" s="904"/>
    </row>
    <row r="380" spans="1:1">
      <c r="A380" s="904"/>
    </row>
    <row r="381" spans="1:1">
      <c r="A381" s="904"/>
    </row>
    <row r="382" spans="1:1">
      <c r="A382" s="904"/>
    </row>
    <row r="383" spans="1:1">
      <c r="A383" s="904"/>
    </row>
    <row r="384" spans="1:1">
      <c r="A384" s="904"/>
    </row>
    <row r="385" spans="1:1">
      <c r="A385" s="904"/>
    </row>
    <row r="386" spans="1:1">
      <c r="A386" s="904"/>
    </row>
    <row r="387" spans="1:1">
      <c r="A387" s="904"/>
    </row>
    <row r="388" spans="1:1">
      <c r="A388" s="904"/>
    </row>
    <row r="389" spans="1:1">
      <c r="A389" s="904"/>
    </row>
  </sheetData>
  <mergeCells count="11">
    <mergeCell ref="B1:I1"/>
    <mergeCell ref="B4:B5"/>
    <mergeCell ref="M180:N180"/>
    <mergeCell ref="M174:N174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J452"/>
  <sheetViews>
    <sheetView showGridLines="0" showRowColHeaders="0" topLeftCell="A3" zoomScaleNormal="100" workbookViewId="0">
      <pane ySplit="5" topLeftCell="A248" activePane="bottomLeft" state="frozen"/>
      <selection activeCell="C11" sqref="C11"/>
      <selection pane="bottomLeft" activeCell="C11" sqref="C11"/>
    </sheetView>
  </sheetViews>
  <sheetFormatPr baseColWidth="10" defaultColWidth="11.5703125" defaultRowHeight="12.75"/>
  <cols>
    <col min="1" max="1" width="2.7109375" style="2" customWidth="1"/>
    <col min="2" max="2" width="17" style="288" customWidth="1"/>
    <col min="3" max="3" width="20.42578125" style="527" customWidth="1"/>
    <col min="4" max="4" width="17.85546875" style="287" customWidth="1"/>
    <col min="5" max="5" width="16.140625" style="287" customWidth="1"/>
    <col min="6" max="6" width="17.140625" style="287" customWidth="1"/>
    <col min="7" max="7" width="12.85546875" style="287" customWidth="1"/>
    <col min="8" max="8" width="0.140625" style="287" customWidth="1"/>
    <col min="9" max="16384" width="11.5703125" style="2"/>
  </cols>
  <sheetData>
    <row r="1" spans="1:8" hidden="1"/>
    <row r="2" spans="1:8" hidden="1"/>
    <row r="3" spans="1:8" ht="18" customHeight="1">
      <c r="B3" s="1199" t="s">
        <v>243</v>
      </c>
      <c r="C3" s="1200"/>
      <c r="D3" s="1200"/>
      <c r="E3" s="1200"/>
      <c r="F3" s="1200"/>
      <c r="G3" s="1200"/>
    </row>
    <row r="4" spans="1:8" s="529" customFormat="1" ht="15.75">
      <c r="A4" s="295"/>
      <c r="B4" s="1199" t="s">
        <v>77</v>
      </c>
      <c r="C4" s="1200"/>
      <c r="D4" s="1200"/>
      <c r="E4" s="1200"/>
      <c r="F4" s="1200"/>
      <c r="G4" s="1200"/>
      <c r="H4" s="287"/>
    </row>
    <row r="5" spans="1:8" s="529" customFormat="1" ht="6.95" customHeight="1">
      <c r="A5" s="2"/>
      <c r="B5" s="530"/>
      <c r="C5" s="531"/>
      <c r="D5" s="532"/>
      <c r="E5" s="532"/>
      <c r="F5" s="532"/>
      <c r="G5" s="532"/>
      <c r="H5" s="532"/>
    </row>
    <row r="6" spans="1:8" ht="27.6" customHeight="1">
      <c r="B6" s="1203" t="s">
        <v>393</v>
      </c>
      <c r="C6" s="1201" t="s">
        <v>89</v>
      </c>
      <c r="D6" s="533" t="s">
        <v>261</v>
      </c>
      <c r="E6" s="534"/>
      <c r="F6" s="533" t="s">
        <v>262</v>
      </c>
      <c r="G6" s="534"/>
    </row>
    <row r="7" spans="1:8" ht="18" customHeight="1">
      <c r="B7" s="1203"/>
      <c r="C7" s="1202"/>
      <c r="D7" s="535" t="s">
        <v>7</v>
      </c>
      <c r="E7" s="536" t="s">
        <v>265</v>
      </c>
      <c r="F7" s="537" t="s">
        <v>7</v>
      </c>
      <c r="G7" s="538" t="s">
        <v>265</v>
      </c>
    </row>
    <row r="8" spans="1:8" s="539" customFormat="1" ht="38.1" hidden="1" customHeight="1">
      <c r="A8" s="2"/>
      <c r="B8" s="540"/>
      <c r="C8" s="541"/>
      <c r="D8" s="542"/>
      <c r="E8" s="543"/>
      <c r="F8" s="544"/>
      <c r="G8" s="543"/>
      <c r="H8" s="287"/>
    </row>
    <row r="9" spans="1:8" s="539" customFormat="1" ht="15.6" hidden="1" customHeight="1">
      <c r="A9" s="2"/>
      <c r="B9" s="545">
        <v>36800</v>
      </c>
      <c r="C9" s="541">
        <v>15309799.125806449</v>
      </c>
      <c r="D9" s="544"/>
      <c r="E9" s="543"/>
      <c r="F9" s="544"/>
      <c r="G9" s="543"/>
      <c r="H9" s="287"/>
    </row>
    <row r="10" spans="1:8" s="539" customFormat="1" ht="15.6" hidden="1" customHeight="1">
      <c r="A10" s="2"/>
      <c r="B10" s="545">
        <v>36831</v>
      </c>
      <c r="C10" s="546">
        <v>15362408.666666666</v>
      </c>
      <c r="D10" s="544">
        <v>52609.540860217065</v>
      </c>
      <c r="E10" s="543">
        <v>0.34363312299466031</v>
      </c>
      <c r="F10" s="544"/>
      <c r="G10" s="543"/>
      <c r="H10" s="287"/>
    </row>
    <row r="11" spans="1:8" s="539" customFormat="1" ht="15.6" hidden="1" customHeight="1">
      <c r="A11" s="2"/>
      <c r="B11" s="545">
        <v>36861</v>
      </c>
      <c r="C11" s="546">
        <v>15365278.912903227</v>
      </c>
      <c r="D11" s="544">
        <v>2870.2462365608662</v>
      </c>
      <c r="E11" s="543">
        <v>1.8683569086320517E-2</v>
      </c>
      <c r="F11" s="544"/>
      <c r="G11" s="543"/>
      <c r="H11" s="287"/>
    </row>
    <row r="12" spans="1:8" s="539" customFormat="1" ht="15.6" hidden="1" customHeight="1">
      <c r="A12" s="2"/>
      <c r="B12" s="10" t="s">
        <v>229</v>
      </c>
      <c r="C12" s="548"/>
      <c r="D12" s="549"/>
      <c r="E12" s="550"/>
      <c r="F12" s="549"/>
      <c r="G12" s="550"/>
      <c r="H12" s="287"/>
    </row>
    <row r="13" spans="1:8" s="539" customFormat="1" ht="18" hidden="1" customHeight="1">
      <c r="A13" s="2"/>
      <c r="B13" s="551">
        <v>2001</v>
      </c>
      <c r="C13" s="541">
        <v>15194299.220000001</v>
      </c>
      <c r="D13" s="544">
        <v>-170979.69290322624</v>
      </c>
      <c r="E13" s="543">
        <v>-1.1127666075728939</v>
      </c>
      <c r="F13" s="544"/>
      <c r="G13" s="543"/>
      <c r="H13" s="287"/>
    </row>
    <row r="14" spans="1:8" s="539" customFormat="1" ht="18" hidden="1" customHeight="1">
      <c r="A14" s="2"/>
      <c r="B14" s="552">
        <v>2001</v>
      </c>
      <c r="C14" s="546">
        <v>15326583.349999998</v>
      </c>
      <c r="D14" s="544">
        <v>132284.12999999709</v>
      </c>
      <c r="E14" s="543">
        <v>0.87061685494434471</v>
      </c>
      <c r="F14" s="544"/>
      <c r="G14" s="543"/>
      <c r="H14" s="287"/>
    </row>
    <row r="15" spans="1:8" s="539" customFormat="1" ht="15" hidden="1" customHeight="1">
      <c r="A15" s="2"/>
      <c r="B15" s="551">
        <v>2001</v>
      </c>
      <c r="C15" s="546">
        <v>15455386.4</v>
      </c>
      <c r="D15" s="544">
        <v>128803.05000000261</v>
      </c>
      <c r="E15" s="543">
        <v>0.84038984461597011</v>
      </c>
      <c r="F15" s="544"/>
      <c r="G15" s="543"/>
      <c r="H15" s="287"/>
    </row>
    <row r="16" spans="1:8" s="539" customFormat="1" ht="15" hidden="1" customHeight="1">
      <c r="A16" s="322"/>
      <c r="B16" s="551">
        <v>2001</v>
      </c>
      <c r="C16" s="546">
        <v>15551821.039999999</v>
      </c>
      <c r="D16" s="544">
        <v>96434.639999998733</v>
      </c>
      <c r="E16" s="543">
        <v>0.62395489510373636</v>
      </c>
      <c r="F16" s="544">
        <v>15551821.039999999</v>
      </c>
      <c r="G16" s="543" t="e">
        <v>#DIV/0!</v>
      </c>
      <c r="H16" s="287"/>
    </row>
    <row r="17" spans="1:8" s="539" customFormat="1" ht="15" hidden="1" customHeight="1">
      <c r="A17" s="322"/>
      <c r="B17" s="551">
        <v>2001</v>
      </c>
      <c r="C17" s="546">
        <v>15688072.27</v>
      </c>
      <c r="D17" s="544">
        <v>136251.23000000045</v>
      </c>
      <c r="E17" s="543">
        <v>0.87611109753356686</v>
      </c>
      <c r="F17" s="544">
        <v>15688072.27</v>
      </c>
      <c r="G17" s="543" t="e">
        <v>#DIV/0!</v>
      </c>
      <c r="H17" s="287"/>
    </row>
    <row r="18" spans="1:8" s="539" customFormat="1" ht="15" hidden="1" customHeight="1">
      <c r="A18" s="325"/>
      <c r="B18" s="551">
        <v>2001</v>
      </c>
      <c r="C18" s="546">
        <v>15802406.549999999</v>
      </c>
      <c r="D18" s="544">
        <v>114334.27999999933</v>
      </c>
      <c r="E18" s="543">
        <v>0.72879750954895428</v>
      </c>
      <c r="F18" s="544">
        <v>15802406.549999999</v>
      </c>
      <c r="G18" s="543" t="e">
        <v>#DIV/0!</v>
      </c>
      <c r="H18" s="287"/>
    </row>
    <row r="19" spans="1:8" s="539" customFormat="1" ht="15" hidden="1" customHeight="1">
      <c r="A19" s="322"/>
      <c r="B19" s="551">
        <v>2001</v>
      </c>
      <c r="C19" s="546">
        <v>15941613.6</v>
      </c>
      <c r="D19" s="544">
        <v>139207.05000000075</v>
      </c>
      <c r="E19" s="543">
        <v>0.88092310218408443</v>
      </c>
      <c r="F19" s="544" t="e">
        <v>#VALUE!</v>
      </c>
      <c r="G19" s="543" t="e">
        <v>#VALUE!</v>
      </c>
      <c r="H19" s="287"/>
    </row>
    <row r="20" spans="1:8" s="539" customFormat="1" ht="15" hidden="1" customHeight="1">
      <c r="A20" s="322"/>
      <c r="B20" s="551">
        <v>2001</v>
      </c>
      <c r="C20" s="546">
        <v>15829410.01</v>
      </c>
      <c r="D20" s="544">
        <v>-112203.58999999985</v>
      </c>
      <c r="E20" s="543">
        <v>-0.70384085836830934</v>
      </c>
      <c r="F20" s="544">
        <v>15829410.01</v>
      </c>
      <c r="G20" s="543" t="e">
        <v>#DIV/0!</v>
      </c>
      <c r="H20" s="287"/>
    </row>
    <row r="21" spans="1:8" s="539" customFormat="1" ht="15" hidden="1" customHeight="1">
      <c r="A21" s="322"/>
      <c r="B21" s="551">
        <v>2001</v>
      </c>
      <c r="C21" s="546">
        <v>15807572.639999997</v>
      </c>
      <c r="D21" s="544">
        <v>-21837.370000002906</v>
      </c>
      <c r="E21" s="543">
        <v>-0.13795441514375284</v>
      </c>
      <c r="F21" s="544">
        <v>15807572.639999997</v>
      </c>
      <c r="G21" s="543" t="e">
        <v>#DIV/0!</v>
      </c>
      <c r="H21" s="287"/>
    </row>
    <row r="22" spans="1:8" s="539" customFormat="1" ht="15" hidden="1" customHeight="1">
      <c r="A22" s="322"/>
      <c r="B22" s="551">
        <v>2001</v>
      </c>
      <c r="C22" s="546">
        <v>15845332.529999999</v>
      </c>
      <c r="D22" s="544">
        <v>37759.890000002459</v>
      </c>
      <c r="E22" s="543">
        <v>0.23887215867952705</v>
      </c>
      <c r="F22" s="544">
        <v>535533.40419355035</v>
      </c>
      <c r="G22" s="543">
        <v>3.4979779930021806</v>
      </c>
      <c r="H22" s="287"/>
    </row>
    <row r="23" spans="1:8" s="539" customFormat="1" ht="15" hidden="1" customHeight="1">
      <c r="A23" s="322"/>
      <c r="B23" s="551">
        <v>2001</v>
      </c>
      <c r="C23" s="546">
        <v>15885774.66</v>
      </c>
      <c r="D23" s="544">
        <v>40442.13000000082</v>
      </c>
      <c r="E23" s="543">
        <v>0.25523055400340411</v>
      </c>
      <c r="F23" s="544">
        <v>523365.9933333341</v>
      </c>
      <c r="G23" s="543">
        <v>3.4067964515807461</v>
      </c>
      <c r="H23" s="287"/>
    </row>
    <row r="24" spans="1:8" s="539" customFormat="1" ht="15" hidden="1" customHeight="1">
      <c r="A24" s="322"/>
      <c r="B24" s="551">
        <v>2001</v>
      </c>
      <c r="C24" s="546">
        <v>15901915.260000002</v>
      </c>
      <c r="D24" s="544">
        <v>16140.60000000149</v>
      </c>
      <c r="E24" s="543">
        <v>0.10160411025243832</v>
      </c>
      <c r="F24" s="544">
        <v>536636.34709677473</v>
      </c>
      <c r="G24" s="543">
        <v>3.4925259094784593</v>
      </c>
      <c r="H24" s="287"/>
    </row>
    <row r="25" spans="1:8" s="539" customFormat="1" ht="15" hidden="1" customHeight="1">
      <c r="A25" s="322"/>
      <c r="B25" s="553" t="s">
        <v>228</v>
      </c>
      <c r="C25" s="548"/>
      <c r="D25" s="549"/>
      <c r="E25" s="550"/>
      <c r="F25" s="544">
        <v>0</v>
      </c>
      <c r="G25" s="543" t="e">
        <v>#DIV/0!</v>
      </c>
      <c r="H25" s="287"/>
    </row>
    <row r="26" spans="1:8" s="539" customFormat="1" ht="15" hidden="1" customHeight="1">
      <c r="A26" s="328"/>
      <c r="B26" s="551">
        <v>2002</v>
      </c>
      <c r="C26" s="541">
        <v>15716520.009999998</v>
      </c>
      <c r="D26" s="544">
        <v>-185395.25000000373</v>
      </c>
      <c r="E26" s="543">
        <v>-1.1658674252047518</v>
      </c>
      <c r="F26" s="544">
        <v>522220.78999999724</v>
      </c>
      <c r="G26" s="543">
        <v>3.4369521255222253</v>
      </c>
      <c r="H26" s="287"/>
    </row>
    <row r="27" spans="1:8" s="539" customFormat="1" ht="15" hidden="1" customHeight="1">
      <c r="A27" s="322"/>
      <c r="B27" s="551">
        <v>2002</v>
      </c>
      <c r="C27" s="546">
        <v>15834338.25</v>
      </c>
      <c r="D27" s="544">
        <v>117818.24000000209</v>
      </c>
      <c r="E27" s="543">
        <v>0.74964584987667138</v>
      </c>
      <c r="F27" s="544">
        <v>507754.90000000224</v>
      </c>
      <c r="G27" s="543">
        <v>3.3129033940888348</v>
      </c>
      <c r="H27" s="287"/>
    </row>
    <row r="28" spans="1:8" s="539" customFormat="1" ht="15" hidden="1" customHeight="1">
      <c r="A28" s="322"/>
      <c r="B28" s="551">
        <v>2002</v>
      </c>
      <c r="C28" s="546">
        <v>15927218.200000001</v>
      </c>
      <c r="D28" s="544">
        <v>92879.950000001118</v>
      </c>
      <c r="E28" s="543">
        <v>0.58657298166534133</v>
      </c>
      <c r="F28" s="544">
        <v>471831.80000000075</v>
      </c>
      <c r="G28" s="543">
        <v>3.0528631752616775</v>
      </c>
      <c r="H28" s="287"/>
    </row>
    <row r="29" spans="1:8" s="539" customFormat="1" ht="15" hidden="1" customHeight="1">
      <c r="A29" s="322"/>
      <c r="B29" s="551">
        <v>2002</v>
      </c>
      <c r="C29" s="546">
        <v>16025754.180000002</v>
      </c>
      <c r="D29" s="544">
        <v>98535.980000000447</v>
      </c>
      <c r="E29" s="543">
        <v>0.61866409289225999</v>
      </c>
      <c r="F29" s="544">
        <v>473933.14000000246</v>
      </c>
      <c r="G29" s="543">
        <v>3.047444661181629</v>
      </c>
      <c r="H29" s="287"/>
    </row>
    <row r="30" spans="1:8" s="539" customFormat="1" ht="15" hidden="1" customHeight="1">
      <c r="A30" s="322"/>
      <c r="B30" s="551">
        <v>2002</v>
      </c>
      <c r="C30" s="546">
        <v>16183522.399999999</v>
      </c>
      <c r="D30" s="544">
        <v>157768.21999999695</v>
      </c>
      <c r="E30" s="543">
        <v>0.98446674164571846</v>
      </c>
      <c r="F30" s="544">
        <v>495450.12999999896</v>
      </c>
      <c r="G30" s="543">
        <v>3.1581326339721159</v>
      </c>
      <c r="H30" s="287"/>
    </row>
    <row r="31" spans="1:8" s="539" customFormat="1" ht="15" customHeight="1">
      <c r="A31" s="325"/>
      <c r="B31" s="551">
        <v>2002</v>
      </c>
      <c r="C31" s="546">
        <v>16260265.759999998</v>
      </c>
      <c r="D31" s="544">
        <v>76743.359999999404</v>
      </c>
      <c r="E31" s="543">
        <v>0.47420677713523673</v>
      </c>
      <c r="F31" s="544">
        <v>457859.20999999903</v>
      </c>
      <c r="G31" s="543">
        <v>2.897401788463668</v>
      </c>
      <c r="H31" s="287"/>
    </row>
    <row r="32" spans="1:8" s="539" customFormat="1" ht="15" hidden="1" customHeight="1">
      <c r="A32" s="322"/>
      <c r="B32" s="551">
        <v>2002</v>
      </c>
      <c r="C32" s="546">
        <v>16419239.070000002</v>
      </c>
      <c r="D32" s="544">
        <v>158973.31000000425</v>
      </c>
      <c r="E32" s="543">
        <v>0.97767965386566402</v>
      </c>
      <c r="F32" s="544">
        <v>477625.47000000253</v>
      </c>
      <c r="G32" s="543">
        <v>2.9960923780012081</v>
      </c>
      <c r="H32" s="287"/>
    </row>
    <row r="33" spans="1:8" s="539" customFormat="1" ht="15" hidden="1" customHeight="1">
      <c r="A33" s="322"/>
      <c r="B33" s="551">
        <v>2002</v>
      </c>
      <c r="C33" s="546">
        <v>16321804.82</v>
      </c>
      <c r="D33" s="544">
        <v>-97434.250000001863</v>
      </c>
      <c r="E33" s="543">
        <v>-0.59341513686847236</v>
      </c>
      <c r="F33" s="544">
        <v>492394.81000000052</v>
      </c>
      <c r="G33" s="543">
        <v>3.1106327379790883</v>
      </c>
      <c r="H33" s="287"/>
    </row>
    <row r="34" spans="1:8" s="539" customFormat="1" ht="15" hidden="1" customHeight="1">
      <c r="A34" s="328"/>
      <c r="B34" s="551">
        <v>2002</v>
      </c>
      <c r="C34" s="546">
        <v>16293662.039999999</v>
      </c>
      <c r="D34" s="544">
        <v>-28142.780000001192</v>
      </c>
      <c r="E34" s="543">
        <v>-0.17242443657650597</v>
      </c>
      <c r="F34" s="544">
        <v>486089.40000000224</v>
      </c>
      <c r="G34" s="543">
        <v>3.0750413809264217</v>
      </c>
      <c r="H34" s="287"/>
    </row>
    <row r="35" spans="1:8" s="539" customFormat="1" ht="15" hidden="1" customHeight="1">
      <c r="A35" s="322"/>
      <c r="B35" s="551">
        <v>2002</v>
      </c>
      <c r="C35" s="546">
        <v>16340244.600000001</v>
      </c>
      <c r="D35" s="544">
        <v>46582.560000002384</v>
      </c>
      <c r="E35" s="543">
        <v>0.28589374129428791</v>
      </c>
      <c r="F35" s="544">
        <v>494912.07000000216</v>
      </c>
      <c r="G35" s="543">
        <v>3.1233933971595889</v>
      </c>
      <c r="H35" s="287"/>
    </row>
    <row r="36" spans="1:8" s="539" customFormat="1" ht="15" hidden="1" customHeight="1">
      <c r="A36" s="322"/>
      <c r="B36" s="551">
        <v>2002</v>
      </c>
      <c r="C36" s="546">
        <v>16376762.680000002</v>
      </c>
      <c r="D36" s="544">
        <v>36518.080000000075</v>
      </c>
      <c r="E36" s="543">
        <v>0.22348551624496338</v>
      </c>
      <c r="F36" s="544">
        <v>490988.02000000142</v>
      </c>
      <c r="G36" s="543">
        <v>3.0907401779800949</v>
      </c>
      <c r="H36" s="287"/>
    </row>
    <row r="37" spans="1:8" s="539" customFormat="1" ht="15" hidden="1" customHeight="1">
      <c r="A37" s="322"/>
      <c r="B37" s="551">
        <v>2002</v>
      </c>
      <c r="C37" s="546">
        <v>16380197.689999999</v>
      </c>
      <c r="D37" s="544">
        <v>3435.0099999979138</v>
      </c>
      <c r="E37" s="543">
        <v>2.0974902470754841E-2</v>
      </c>
      <c r="F37" s="544">
        <v>478282.42999999784</v>
      </c>
      <c r="G37" s="543">
        <v>3.007703299759612</v>
      </c>
      <c r="H37" s="287"/>
    </row>
    <row r="38" spans="1:8" s="539" customFormat="1" ht="15" hidden="1" customHeight="1">
      <c r="A38" s="322"/>
      <c r="B38" s="553" t="s">
        <v>227</v>
      </c>
      <c r="C38" s="548"/>
      <c r="D38" s="549"/>
      <c r="E38" s="550"/>
      <c r="F38" s="549"/>
      <c r="G38" s="550"/>
      <c r="H38" s="287"/>
    </row>
    <row r="39" spans="1:8" s="539" customFormat="1" ht="15" hidden="1" customHeight="1">
      <c r="A39" s="322"/>
      <c r="B39" s="551">
        <v>2003</v>
      </c>
      <c r="C39" s="541">
        <v>16217209.48</v>
      </c>
      <c r="D39" s="544">
        <v>-162988.20999999903</v>
      </c>
      <c r="E39" s="543">
        <v>-0.99503200806606174</v>
      </c>
      <c r="F39" s="544">
        <v>500689.47000000253</v>
      </c>
      <c r="G39" s="543">
        <v>3.1857527600348305</v>
      </c>
      <c r="H39" s="287"/>
    </row>
    <row r="40" spans="1:8" s="539" customFormat="1" ht="15" hidden="1" customHeight="1">
      <c r="A40" s="322"/>
      <c r="B40" s="551">
        <v>2003</v>
      </c>
      <c r="C40" s="546">
        <v>16365395.649999997</v>
      </c>
      <c r="D40" s="544">
        <v>148186.1699999962</v>
      </c>
      <c r="E40" s="543">
        <v>0.91375874611934194</v>
      </c>
      <c r="F40" s="544">
        <v>531057.39999999665</v>
      </c>
      <c r="G40" s="543">
        <v>3.3538338743016141</v>
      </c>
      <c r="H40" s="287"/>
    </row>
    <row r="41" spans="1:8" s="539" customFormat="1" ht="15" hidden="1" customHeight="1">
      <c r="A41" s="322"/>
      <c r="B41" s="551">
        <v>2003</v>
      </c>
      <c r="C41" s="546">
        <v>16482972.57</v>
      </c>
      <c r="D41" s="544">
        <v>117576.92000000365</v>
      </c>
      <c r="E41" s="543">
        <v>0.71844838043988091</v>
      </c>
      <c r="F41" s="544">
        <v>555754.36999999918</v>
      </c>
      <c r="G41" s="543">
        <v>3.4893373282221916</v>
      </c>
      <c r="H41" s="287"/>
    </row>
    <row r="42" spans="1:8" s="539" customFormat="1" ht="15" hidden="1" customHeight="1">
      <c r="A42" s="322"/>
      <c r="B42" s="551">
        <v>2003</v>
      </c>
      <c r="C42" s="546">
        <v>16594317.070000002</v>
      </c>
      <c r="D42" s="544">
        <v>111344.50000000186</v>
      </c>
      <c r="E42" s="543">
        <v>0.67551225682834115</v>
      </c>
      <c r="F42" s="544">
        <v>568562.8900000006</v>
      </c>
      <c r="G42" s="543">
        <v>3.5478073831281023</v>
      </c>
      <c r="H42" s="287"/>
    </row>
    <row r="43" spans="1:8" s="539" customFormat="1" ht="15" hidden="1" customHeight="1">
      <c r="A43" s="322"/>
      <c r="B43" s="551">
        <v>2003</v>
      </c>
      <c r="C43" s="546">
        <v>16735791.039999999</v>
      </c>
      <c r="D43" s="544">
        <v>141473.96999999695</v>
      </c>
      <c r="E43" s="543">
        <v>0.85254469589327186</v>
      </c>
      <c r="F43" s="544">
        <v>552268.6400000006</v>
      </c>
      <c r="G43" s="543">
        <v>3.4125366922592946</v>
      </c>
      <c r="H43" s="287"/>
    </row>
    <row r="44" spans="1:8" s="539" customFormat="1" ht="15" customHeight="1">
      <c r="A44" s="325"/>
      <c r="B44" s="551">
        <v>2003</v>
      </c>
      <c r="C44" s="546">
        <v>16818072.159999996</v>
      </c>
      <c r="D44" s="544">
        <v>82281.119999997318</v>
      </c>
      <c r="E44" s="543">
        <v>0.49164762994075772</v>
      </c>
      <c r="F44" s="544">
        <v>557806.39999999851</v>
      </c>
      <c r="G44" s="543">
        <v>3.4304875961633599</v>
      </c>
      <c r="H44" s="287"/>
    </row>
    <row r="45" spans="1:8" s="539" customFormat="1" ht="15" hidden="1" customHeight="1">
      <c r="A45" s="325"/>
      <c r="B45" s="551">
        <v>2003</v>
      </c>
      <c r="C45" s="546">
        <v>16941956.129999999</v>
      </c>
      <c r="D45" s="544">
        <v>123883.97000000253</v>
      </c>
      <c r="E45" s="543">
        <v>0.73661219205996531</v>
      </c>
      <c r="F45" s="544">
        <v>522717.0599999968</v>
      </c>
      <c r="G45" s="543">
        <v>3.1835644622232593</v>
      </c>
      <c r="H45" s="287"/>
    </row>
    <row r="46" spans="1:8" s="539" customFormat="1" ht="15" hidden="1" customHeight="1">
      <c r="A46" s="325"/>
      <c r="B46" s="551">
        <v>2003</v>
      </c>
      <c r="C46" s="546">
        <v>16810036.199999999</v>
      </c>
      <c r="D46" s="544">
        <v>-131919.9299999997</v>
      </c>
      <c r="E46" s="543">
        <v>-0.77865819618315868</v>
      </c>
      <c r="F46" s="544">
        <v>488231.37999999896</v>
      </c>
      <c r="G46" s="543">
        <v>2.9912830436603599</v>
      </c>
      <c r="H46" s="287"/>
    </row>
    <row r="47" spans="1:8" s="539" customFormat="1" ht="15" hidden="1" customHeight="1">
      <c r="A47" s="329"/>
      <c r="B47" s="551">
        <v>2003</v>
      </c>
      <c r="C47" s="546">
        <v>16785475.829999998</v>
      </c>
      <c r="D47" s="544">
        <v>-24560.370000001043</v>
      </c>
      <c r="E47" s="543">
        <v>-0.14610539625132901</v>
      </c>
      <c r="F47" s="544">
        <v>491813.78999999911</v>
      </c>
      <c r="G47" s="543">
        <v>3.0184361796177228</v>
      </c>
      <c r="H47" s="287"/>
    </row>
    <row r="48" spans="1:8" s="539" customFormat="1" ht="15" hidden="1" customHeight="1">
      <c r="A48" s="329"/>
      <c r="B48" s="551">
        <v>2003</v>
      </c>
      <c r="C48" s="546">
        <v>16830082.649999999</v>
      </c>
      <c r="D48" s="544">
        <v>44606.820000000298</v>
      </c>
      <c r="E48" s="543">
        <v>0.26574653260813363</v>
      </c>
      <c r="F48" s="544">
        <v>489838.04999999702</v>
      </c>
      <c r="G48" s="543">
        <v>2.9977400093508919</v>
      </c>
      <c r="H48" s="287"/>
    </row>
    <row r="49" spans="1:8" s="539" customFormat="1" ht="15" hidden="1" customHeight="1">
      <c r="A49" s="329"/>
      <c r="B49" s="551">
        <v>2003</v>
      </c>
      <c r="C49" s="546">
        <v>16850235.600000001</v>
      </c>
      <c r="D49" s="544">
        <v>20152.95000000298</v>
      </c>
      <c r="E49" s="543">
        <v>0.11974361872788108</v>
      </c>
      <c r="F49" s="544">
        <v>473472.91999999993</v>
      </c>
      <c r="G49" s="543">
        <v>2.8911264652947892</v>
      </c>
      <c r="H49" s="287"/>
    </row>
    <row r="50" spans="1:8" s="539" customFormat="1" ht="15" hidden="1" customHeight="1">
      <c r="A50" s="329"/>
      <c r="B50" s="551">
        <v>2003</v>
      </c>
      <c r="C50" s="546">
        <v>16826224.210000001</v>
      </c>
      <c r="D50" s="544">
        <v>-24011.390000000596</v>
      </c>
      <c r="E50" s="543">
        <v>-0.14249883841387145</v>
      </c>
      <c r="F50" s="544">
        <v>446026.52000000142</v>
      </c>
      <c r="G50" s="543">
        <v>2.722961764205678</v>
      </c>
      <c r="H50" s="287"/>
    </row>
    <row r="51" spans="1:8" s="539" customFormat="1" ht="15" hidden="1" customHeight="1">
      <c r="A51" s="329"/>
      <c r="B51" s="553" t="s">
        <v>186</v>
      </c>
      <c r="C51" s="548"/>
      <c r="D51" s="549"/>
      <c r="E51" s="550"/>
      <c r="F51" s="549"/>
      <c r="G51" s="550"/>
      <c r="H51" s="287"/>
    </row>
    <row r="52" spans="1:8" s="554" customFormat="1" ht="15" hidden="1" customHeight="1">
      <c r="A52" s="329"/>
      <c r="B52" s="551">
        <v>2004</v>
      </c>
      <c r="C52" s="541">
        <v>16640851.450000001</v>
      </c>
      <c r="D52" s="544">
        <v>-185372.75999999978</v>
      </c>
      <c r="E52" s="543">
        <v>-1.1016895869593384</v>
      </c>
      <c r="F52" s="544">
        <v>423641.97000000067</v>
      </c>
      <c r="G52" s="543">
        <v>2.6122988083890704</v>
      </c>
    </row>
    <row r="53" spans="1:8" s="555" customFormat="1" ht="15" hidden="1" customHeight="1">
      <c r="A53" s="329"/>
      <c r="B53" s="551">
        <v>2004</v>
      </c>
      <c r="C53" s="546">
        <v>16808648.850000001</v>
      </c>
      <c r="D53" s="544">
        <v>167797.40000000037</v>
      </c>
      <c r="E53" s="543">
        <v>1.0083462406005737</v>
      </c>
      <c r="F53" s="544">
        <v>443253.20000000484</v>
      </c>
      <c r="G53" s="543">
        <v>2.7084783617804362</v>
      </c>
    </row>
    <row r="54" spans="1:8" s="554" customFormat="1" ht="15" hidden="1" customHeight="1">
      <c r="A54" s="329"/>
      <c r="B54" s="551">
        <v>2004</v>
      </c>
      <c r="C54" s="546">
        <v>16930836.649999999</v>
      </c>
      <c r="D54" s="544">
        <v>122187.79999999702</v>
      </c>
      <c r="E54" s="543">
        <v>0.72693409857269842</v>
      </c>
      <c r="F54" s="544">
        <v>447864.07999999821</v>
      </c>
      <c r="G54" s="543">
        <v>2.7171317436706488</v>
      </c>
    </row>
    <row r="55" spans="1:8" s="554" customFormat="1" ht="15" hidden="1" customHeight="1">
      <c r="A55" s="329"/>
      <c r="B55" s="551">
        <v>2004</v>
      </c>
      <c r="C55" s="546">
        <v>17023372.149999999</v>
      </c>
      <c r="D55" s="544">
        <v>92535.5</v>
      </c>
      <c r="E55" s="543">
        <v>0.54655007258604371</v>
      </c>
      <c r="F55" s="544">
        <v>429055.07999999635</v>
      </c>
      <c r="G55" s="543">
        <v>2.5855543086835695</v>
      </c>
    </row>
    <row r="56" spans="1:8" s="556" customFormat="1" ht="15" hidden="1" customHeight="1">
      <c r="A56" s="328"/>
      <c r="B56" s="551">
        <v>2004</v>
      </c>
      <c r="C56" s="546">
        <v>17174293.950000003</v>
      </c>
      <c r="D56" s="544">
        <v>150921.80000000447</v>
      </c>
      <c r="E56" s="543">
        <v>0.88655642765822051</v>
      </c>
      <c r="F56" s="544">
        <v>438502.91000000387</v>
      </c>
      <c r="G56" s="543">
        <v>2.6201504843837142</v>
      </c>
    </row>
    <row r="57" spans="1:8" s="554" customFormat="1" ht="15" customHeight="1">
      <c r="A57" s="325"/>
      <c r="B57" s="551">
        <v>2004</v>
      </c>
      <c r="C57" s="546">
        <v>17276512.779999994</v>
      </c>
      <c r="D57" s="544">
        <v>102218.82999999076</v>
      </c>
      <c r="E57" s="543">
        <v>0.59518504980515274</v>
      </c>
      <c r="F57" s="544">
        <v>458440.61999999732</v>
      </c>
      <c r="G57" s="543">
        <v>2.7258809192788931</v>
      </c>
    </row>
    <row r="58" spans="1:8" s="554" customFormat="1" ht="15" hidden="1" customHeight="1">
      <c r="A58" s="329"/>
      <c r="B58" s="551">
        <v>2004</v>
      </c>
      <c r="C58" s="546">
        <v>17414516.309999999</v>
      </c>
      <c r="D58" s="544">
        <v>138003.53000000492</v>
      </c>
      <c r="E58" s="543">
        <v>0.79879274108930076</v>
      </c>
      <c r="F58" s="544">
        <v>472560.1799999997</v>
      </c>
      <c r="G58" s="543">
        <v>2.7892893617119654</v>
      </c>
    </row>
    <row r="59" spans="1:8" s="529" customFormat="1" ht="15" hidden="1" customHeight="1">
      <c r="A59" s="329"/>
      <c r="B59" s="551">
        <v>2004</v>
      </c>
      <c r="C59" s="546">
        <v>17260174.649999999</v>
      </c>
      <c r="D59" s="544">
        <v>-154341.66000000015</v>
      </c>
      <c r="E59" s="543">
        <v>-0.88628163569131857</v>
      </c>
      <c r="F59" s="544">
        <v>450138.44999999925</v>
      </c>
      <c r="G59" s="543">
        <v>2.6777958396068158</v>
      </c>
    </row>
    <row r="60" spans="1:8" ht="15" hidden="1" customHeight="1">
      <c r="A60" s="329"/>
      <c r="B60" s="551">
        <v>2004</v>
      </c>
      <c r="C60" s="546">
        <v>17247118.719999995</v>
      </c>
      <c r="D60" s="544">
        <v>-13055.930000003427</v>
      </c>
      <c r="E60" s="543">
        <v>-7.564193448067158E-2</v>
      </c>
      <c r="F60" s="544">
        <v>461642.88999999687</v>
      </c>
      <c r="G60" s="543">
        <v>2.7502520314313728</v>
      </c>
      <c r="H60" s="2"/>
    </row>
    <row r="61" spans="1:8" ht="15" hidden="1" customHeight="1">
      <c r="A61" s="325"/>
      <c r="B61" s="551">
        <v>2004</v>
      </c>
      <c r="C61" s="546">
        <v>17314217.050000001</v>
      </c>
      <c r="D61" s="544">
        <v>67098.330000005662</v>
      </c>
      <c r="E61" s="543">
        <v>0.38904080785503936</v>
      </c>
      <c r="F61" s="544">
        <v>484134.40000000224</v>
      </c>
      <c r="G61" s="543">
        <v>2.8766014408135021</v>
      </c>
      <c r="H61" s="2"/>
    </row>
    <row r="62" spans="1:8" ht="15" hidden="1" customHeight="1">
      <c r="A62" s="325"/>
      <c r="B62" s="551">
        <v>2004</v>
      </c>
      <c r="C62" s="546">
        <v>17349474.239999998</v>
      </c>
      <c r="D62" s="544">
        <v>35257.189999997616</v>
      </c>
      <c r="E62" s="543">
        <v>0.20363144286676516</v>
      </c>
      <c r="F62" s="544">
        <v>499238.63999999687</v>
      </c>
      <c r="G62" s="543">
        <v>2.9627991670335945</v>
      </c>
      <c r="H62" s="2"/>
    </row>
    <row r="63" spans="1:8" ht="15" hidden="1" customHeight="1">
      <c r="A63" s="325"/>
      <c r="B63" s="551">
        <v>2004</v>
      </c>
      <c r="C63" s="546">
        <v>17340361.050000001</v>
      </c>
      <c r="D63" s="544">
        <v>-9113.1899999976158</v>
      </c>
      <c r="E63" s="543">
        <v>-5.2527182518218751E-2</v>
      </c>
      <c r="F63" s="544">
        <v>514136.83999999985</v>
      </c>
      <c r="G63" s="543">
        <v>3.055568697904576</v>
      </c>
      <c r="H63" s="2"/>
    </row>
    <row r="64" spans="1:8" s="539" customFormat="1" ht="15" hidden="1" customHeight="1">
      <c r="A64" s="325"/>
      <c r="B64" s="553" t="s">
        <v>185</v>
      </c>
      <c r="C64" s="548"/>
      <c r="D64" s="549"/>
      <c r="E64" s="550"/>
      <c r="F64" s="549"/>
      <c r="G64" s="550"/>
      <c r="H64" s="287"/>
    </row>
    <row r="65" spans="1:8" s="554" customFormat="1" ht="15" hidden="1" customHeight="1">
      <c r="A65" s="325"/>
      <c r="B65" s="551">
        <v>2005</v>
      </c>
      <c r="C65" s="541">
        <v>17180940.449999999</v>
      </c>
      <c r="D65" s="544">
        <v>-159420.60000000149</v>
      </c>
      <c r="E65" s="543">
        <v>-0.91936148007715701</v>
      </c>
      <c r="F65" s="544">
        <v>540088.99999999814</v>
      </c>
      <c r="G65" s="543">
        <v>3.2455610917673283</v>
      </c>
    </row>
    <row r="66" spans="1:8" s="555" customFormat="1" ht="15" hidden="1" customHeight="1">
      <c r="A66" s="325"/>
      <c r="B66" s="551">
        <v>2005</v>
      </c>
      <c r="C66" s="546">
        <v>17320383.800000001</v>
      </c>
      <c r="D66" s="544">
        <v>139443.35000000149</v>
      </c>
      <c r="E66" s="543">
        <v>0.81161651427528625</v>
      </c>
      <c r="F66" s="544">
        <v>511734.94999999925</v>
      </c>
      <c r="G66" s="543">
        <v>3.0444740357580713</v>
      </c>
    </row>
    <row r="67" spans="1:8" s="554" customFormat="1" ht="15" hidden="1" customHeight="1">
      <c r="A67" s="325"/>
      <c r="B67" s="551">
        <v>2005</v>
      </c>
      <c r="C67" s="546">
        <v>17430544.379999999</v>
      </c>
      <c r="D67" s="544">
        <v>110160.57999999821</v>
      </c>
      <c r="E67" s="543">
        <v>0.63601696863091206</v>
      </c>
      <c r="F67" s="544">
        <v>499707.73000000045</v>
      </c>
      <c r="G67" s="543">
        <v>2.9514650712786761</v>
      </c>
    </row>
    <row r="68" spans="1:8" s="554" customFormat="1" ht="15" hidden="1" customHeight="1">
      <c r="A68" s="329"/>
      <c r="B68" s="551">
        <v>2005</v>
      </c>
      <c r="C68" s="546">
        <v>17575463.009999998</v>
      </c>
      <c r="D68" s="544">
        <v>144918.62999999896</v>
      </c>
      <c r="E68" s="543">
        <v>0.83140621910970935</v>
      </c>
      <c r="F68" s="544">
        <v>552090.8599999994</v>
      </c>
      <c r="G68" s="543">
        <v>3.2431345278438215</v>
      </c>
    </row>
    <row r="69" spans="1:8" s="556" customFormat="1" ht="15" hidden="1" customHeight="1">
      <c r="A69" s="322"/>
      <c r="B69" s="551">
        <v>2005</v>
      </c>
      <c r="C69" s="546">
        <v>17789655.539999999</v>
      </c>
      <c r="D69" s="544">
        <v>214192.53000000119</v>
      </c>
      <c r="E69" s="543">
        <v>1.2187020613802986</v>
      </c>
      <c r="F69" s="544">
        <v>615361.58999999613</v>
      </c>
      <c r="G69" s="543">
        <v>3.5830386494578192</v>
      </c>
    </row>
    <row r="70" spans="1:8" s="554" customFormat="1" ht="15" customHeight="1">
      <c r="A70" s="325"/>
      <c r="B70" s="551">
        <v>2005</v>
      </c>
      <c r="C70" s="546">
        <v>18019758.109999999</v>
      </c>
      <c r="D70" s="544">
        <v>230102.5700000003</v>
      </c>
      <c r="E70" s="543">
        <v>1.2934627625735402</v>
      </c>
      <c r="F70" s="544">
        <v>743245.33000000566</v>
      </c>
      <c r="G70" s="543">
        <v>4.3020564361832214</v>
      </c>
    </row>
    <row r="71" spans="1:8" s="554" customFormat="1" ht="15" hidden="1" customHeight="1">
      <c r="A71" s="328"/>
      <c r="B71" s="551">
        <v>2005</v>
      </c>
      <c r="C71" s="546">
        <v>18260394.07</v>
      </c>
      <c r="D71" s="544">
        <v>240635.96000000089</v>
      </c>
      <c r="E71" s="543">
        <v>1.3354006115457366</v>
      </c>
      <c r="F71" s="544">
        <v>845877.76000000164</v>
      </c>
      <c r="G71" s="543">
        <v>4.8573141219792006</v>
      </c>
    </row>
    <row r="72" spans="1:8" s="529" customFormat="1" ht="15" hidden="1" customHeight="1">
      <c r="A72" s="328"/>
      <c r="B72" s="551">
        <v>2005</v>
      </c>
      <c r="C72" s="546">
        <v>18168312.589999996</v>
      </c>
      <c r="D72" s="544">
        <v>-92081.480000004172</v>
      </c>
      <c r="E72" s="543">
        <v>-0.50426885447825498</v>
      </c>
      <c r="F72" s="544">
        <v>908137.93999999762</v>
      </c>
      <c r="G72" s="543">
        <v>5.2614643734210347</v>
      </c>
    </row>
    <row r="73" spans="1:8" ht="15" hidden="1" customHeight="1">
      <c r="A73" s="328"/>
      <c r="B73" s="551">
        <v>2005</v>
      </c>
      <c r="C73" s="546">
        <v>18196939.539999995</v>
      </c>
      <c r="D73" s="544">
        <v>28626.949999999255</v>
      </c>
      <c r="E73" s="543">
        <v>0.15756526566894991</v>
      </c>
      <c r="F73" s="544">
        <v>949820.8200000003</v>
      </c>
      <c r="G73" s="543">
        <v>5.5071275116728629</v>
      </c>
      <c r="H73" s="2"/>
    </row>
    <row r="74" spans="1:8" ht="15" hidden="1" customHeight="1">
      <c r="A74" s="322"/>
      <c r="B74" s="551">
        <v>2005</v>
      </c>
      <c r="C74" s="546">
        <v>18294813.400000002</v>
      </c>
      <c r="D74" s="544">
        <v>97873.860000006855</v>
      </c>
      <c r="E74" s="543">
        <v>0.53785890635545286</v>
      </c>
      <c r="F74" s="544">
        <v>980596.35000000149</v>
      </c>
      <c r="G74" s="543">
        <v>5.66353273248356</v>
      </c>
      <c r="H74" s="2"/>
    </row>
    <row r="75" spans="1:8" ht="15" hidden="1" customHeight="1">
      <c r="A75" s="322"/>
      <c r="B75" s="551">
        <v>2005</v>
      </c>
      <c r="C75" s="546">
        <v>18330429.810000002</v>
      </c>
      <c r="D75" s="544">
        <v>35616.410000000149</v>
      </c>
      <c r="E75" s="543">
        <v>0.19468036771559127</v>
      </c>
      <c r="F75" s="544">
        <v>980955.57000000402</v>
      </c>
      <c r="G75" s="543">
        <v>5.6540939306296991</v>
      </c>
      <c r="H75" s="2"/>
    </row>
    <row r="76" spans="1:8" ht="15" hidden="1" customHeight="1">
      <c r="A76" s="322"/>
      <c r="B76" s="551">
        <v>2005</v>
      </c>
      <c r="C76" s="546">
        <v>18316322.949999999</v>
      </c>
      <c r="D76" s="544">
        <v>-14106.860000003129</v>
      </c>
      <c r="E76" s="543">
        <v>-7.6958697347663474E-2</v>
      </c>
      <c r="F76" s="544">
        <v>975961.89999999851</v>
      </c>
      <c r="G76" s="543">
        <v>5.6282674690905594</v>
      </c>
      <c r="H76" s="2"/>
    </row>
    <row r="77" spans="1:8" s="539" customFormat="1" ht="15" hidden="1" customHeight="1">
      <c r="A77" s="322"/>
      <c r="B77" s="553" t="s">
        <v>78</v>
      </c>
      <c r="C77" s="548"/>
      <c r="D77" s="549"/>
      <c r="E77" s="550"/>
      <c r="F77" s="549"/>
      <c r="G77" s="550"/>
      <c r="H77" s="287"/>
    </row>
    <row r="78" spans="1:8" s="554" customFormat="1" ht="15" hidden="1" customHeight="1">
      <c r="A78" s="322"/>
      <c r="B78" s="551">
        <v>2006</v>
      </c>
      <c r="C78" s="541">
        <v>18154960.289999999</v>
      </c>
      <c r="D78" s="544">
        <v>-161362.66000000015</v>
      </c>
      <c r="E78" s="543">
        <v>-0.88097736887741007</v>
      </c>
      <c r="F78" s="544">
        <v>974019.83999999985</v>
      </c>
      <c r="G78" s="543">
        <v>5.6691881497092282</v>
      </c>
    </row>
    <row r="79" spans="1:8" s="555" customFormat="1" ht="15" hidden="1" customHeight="1">
      <c r="A79" s="322"/>
      <c r="B79" s="551">
        <v>2006</v>
      </c>
      <c r="C79" s="546">
        <v>18286896.75</v>
      </c>
      <c r="D79" s="544">
        <v>131936.46000000089</v>
      </c>
      <c r="E79" s="543">
        <v>0.72672403515348094</v>
      </c>
      <c r="F79" s="544">
        <v>966512.94999999925</v>
      </c>
      <c r="G79" s="543">
        <v>5.5802051568857252</v>
      </c>
    </row>
    <row r="80" spans="1:8" s="554" customFormat="1" ht="15" hidden="1" customHeight="1">
      <c r="A80" s="328"/>
      <c r="B80" s="551">
        <v>2006</v>
      </c>
      <c r="C80" s="546">
        <v>18415427.049999997</v>
      </c>
      <c r="D80" s="544">
        <v>128530.29999999702</v>
      </c>
      <c r="E80" s="543">
        <v>0.70285462731666826</v>
      </c>
      <c r="F80" s="544">
        <v>984882.66999999806</v>
      </c>
      <c r="G80" s="543">
        <v>5.650326510341614</v>
      </c>
    </row>
    <row r="81" spans="1:8" s="554" customFormat="1" ht="15" hidden="1" customHeight="1">
      <c r="A81" s="328"/>
      <c r="B81" s="551">
        <v>2006</v>
      </c>
      <c r="C81" s="546">
        <v>18540308.849999998</v>
      </c>
      <c r="D81" s="544">
        <v>124881.80000000075</v>
      </c>
      <c r="E81" s="543">
        <v>0.6781368667744232</v>
      </c>
      <c r="F81" s="544">
        <v>964845.83999999985</v>
      </c>
      <c r="G81" s="543">
        <v>5.4897321308179841</v>
      </c>
    </row>
    <row r="82" spans="1:8" s="556" customFormat="1" ht="15" hidden="1" customHeight="1">
      <c r="A82" s="322"/>
      <c r="B82" s="551">
        <v>2006</v>
      </c>
      <c r="C82" s="546">
        <v>18696526.289999995</v>
      </c>
      <c r="D82" s="544">
        <v>156217.43999999762</v>
      </c>
      <c r="E82" s="543">
        <v>0.84258272752558128</v>
      </c>
      <c r="F82" s="544">
        <v>906870.74999999627</v>
      </c>
      <c r="G82" s="543">
        <v>5.0977420443071537</v>
      </c>
    </row>
    <row r="83" spans="1:8" s="554" customFormat="1" ht="15" customHeight="1">
      <c r="A83" s="325"/>
      <c r="B83" s="551">
        <v>2006</v>
      </c>
      <c r="C83" s="546">
        <v>18807670.369999994</v>
      </c>
      <c r="D83" s="544">
        <v>111144.07999999821</v>
      </c>
      <c r="E83" s="543">
        <v>0.59446379651519976</v>
      </c>
      <c r="F83" s="544">
        <v>787912.25999999419</v>
      </c>
      <c r="G83" s="543">
        <v>4.3724907692448198</v>
      </c>
    </row>
    <row r="84" spans="1:8" s="554" customFormat="1" ht="15" hidden="1" customHeight="1">
      <c r="A84" s="328"/>
      <c r="B84" s="551">
        <v>2006</v>
      </c>
      <c r="C84" s="546">
        <v>18944956.34</v>
      </c>
      <c r="D84" s="544">
        <v>137285.97000000626</v>
      </c>
      <c r="E84" s="543">
        <v>0.72994670418613339</v>
      </c>
      <c r="F84" s="544">
        <v>684562.26999999955</v>
      </c>
      <c r="G84" s="543">
        <v>3.7488910007953677</v>
      </c>
    </row>
    <row r="85" spans="1:8" s="529" customFormat="1" ht="15" hidden="1" customHeight="1">
      <c r="A85" s="328"/>
      <c r="B85" s="551">
        <v>2006</v>
      </c>
      <c r="C85" s="546">
        <v>18760546.599999994</v>
      </c>
      <c r="D85" s="544">
        <v>-184409.74000000581</v>
      </c>
      <c r="E85" s="543">
        <v>-0.97339754544931623</v>
      </c>
      <c r="F85" s="544">
        <v>592234.00999999791</v>
      </c>
      <c r="G85" s="543">
        <v>3.2597083910036275</v>
      </c>
    </row>
    <row r="86" spans="1:8" ht="15" hidden="1" customHeight="1">
      <c r="A86" s="328"/>
      <c r="B86" s="551">
        <v>2006</v>
      </c>
      <c r="C86" s="546">
        <v>18777097.109999996</v>
      </c>
      <c r="D86" s="544">
        <v>16550.510000001639</v>
      </c>
      <c r="E86" s="543">
        <v>8.821976434312262E-2</v>
      </c>
      <c r="F86" s="544">
        <v>580157.5700000003</v>
      </c>
      <c r="G86" s="543">
        <v>3.18821507718215</v>
      </c>
      <c r="H86" s="2"/>
    </row>
    <row r="87" spans="1:8" ht="15" hidden="1" customHeight="1">
      <c r="A87" s="328"/>
      <c r="B87" s="551">
        <v>2006</v>
      </c>
      <c r="C87" s="546">
        <v>18866359.010000002</v>
      </c>
      <c r="D87" s="544">
        <v>89261.90000000596</v>
      </c>
      <c r="E87" s="543">
        <v>0.47537646249094223</v>
      </c>
      <c r="F87" s="544">
        <v>571545.6099999994</v>
      </c>
      <c r="G87" s="543">
        <v>3.1240854853430591</v>
      </c>
      <c r="H87" s="2"/>
    </row>
    <row r="88" spans="1:8" ht="15" hidden="1" customHeight="1">
      <c r="A88" s="328"/>
      <c r="B88" s="551">
        <v>2006</v>
      </c>
      <c r="C88" s="546">
        <v>18922822.34</v>
      </c>
      <c r="D88" s="544">
        <v>56463.329999998212</v>
      </c>
      <c r="E88" s="543">
        <v>0.29928048104072502</v>
      </c>
      <c r="F88" s="544">
        <v>592392.52999999747</v>
      </c>
      <c r="G88" s="543">
        <v>3.231743806011707</v>
      </c>
      <c r="H88" s="2"/>
    </row>
    <row r="89" spans="1:8" ht="15" hidden="1" customHeight="1">
      <c r="A89" s="328"/>
      <c r="B89" s="551">
        <v>2006</v>
      </c>
      <c r="C89" s="546">
        <v>18925995.789999999</v>
      </c>
      <c r="D89" s="544">
        <v>3173.4499999992549</v>
      </c>
      <c r="E89" s="543">
        <v>1.6770489850713943E-2</v>
      </c>
      <c r="F89" s="544">
        <v>609672.83999999985</v>
      </c>
      <c r="G89" s="543">
        <v>3.328576601669937</v>
      </c>
      <c r="H89" s="2"/>
    </row>
    <row r="90" spans="1:8" s="539" customFormat="1" ht="15" hidden="1" customHeight="1">
      <c r="A90" s="322"/>
      <c r="B90" s="553" t="s">
        <v>83</v>
      </c>
      <c r="C90" s="557"/>
      <c r="D90" s="549"/>
      <c r="E90" s="550"/>
      <c r="F90" s="549"/>
      <c r="G90" s="550"/>
    </row>
    <row r="91" spans="1:8" s="558" customFormat="1" ht="15" hidden="1" customHeight="1">
      <c r="A91" s="322"/>
      <c r="B91" s="551">
        <v>2007</v>
      </c>
      <c r="C91" s="541">
        <v>18778596.859999996</v>
      </c>
      <c r="D91" s="544">
        <v>-147398.93000000343</v>
      </c>
      <c r="E91" s="543">
        <v>-0.77881730311852948</v>
      </c>
      <c r="F91" s="544">
        <v>623636.56999999657</v>
      </c>
      <c r="G91" s="543">
        <v>3.4350753735523369</v>
      </c>
    </row>
    <row r="92" spans="1:8" s="554" customFormat="1" ht="15" hidden="1" customHeight="1">
      <c r="A92" s="322"/>
      <c r="B92" s="551">
        <v>2007</v>
      </c>
      <c r="C92" s="546">
        <v>18915997.349999998</v>
      </c>
      <c r="D92" s="544">
        <v>137400.49000000209</v>
      </c>
      <c r="E92" s="543">
        <v>0.73168666979948682</v>
      </c>
      <c r="F92" s="544">
        <v>629100.59999999776</v>
      </c>
      <c r="G92" s="543">
        <v>3.4401714440696338</v>
      </c>
    </row>
    <row r="93" spans="1:8" s="554" customFormat="1" ht="15" hidden="1" customHeight="1">
      <c r="A93" s="322"/>
      <c r="B93" s="551">
        <v>2007</v>
      </c>
      <c r="C93" s="546">
        <v>19058951.269999996</v>
      </c>
      <c r="D93" s="544">
        <v>142953.91999999806</v>
      </c>
      <c r="E93" s="543">
        <v>0.75573028138533971</v>
      </c>
      <c r="F93" s="544">
        <v>643524.21999999881</v>
      </c>
      <c r="G93" s="543">
        <v>3.4944843703746784</v>
      </c>
    </row>
    <row r="94" spans="1:8" s="554" customFormat="1" ht="15" hidden="1" customHeight="1">
      <c r="A94" s="322"/>
      <c r="B94" s="551">
        <v>2007</v>
      </c>
      <c r="C94" s="546">
        <v>19151216.009999994</v>
      </c>
      <c r="D94" s="544">
        <v>92264.739999998361</v>
      </c>
      <c r="E94" s="543">
        <v>0.48410187262102511</v>
      </c>
      <c r="F94" s="544">
        <v>610907.15999999642</v>
      </c>
      <c r="G94" s="543">
        <v>3.2950214850385038</v>
      </c>
    </row>
    <row r="95" spans="1:8" s="556" customFormat="1" ht="15" hidden="1" customHeight="1">
      <c r="A95" s="322"/>
      <c r="B95" s="551">
        <v>2007</v>
      </c>
      <c r="C95" s="546">
        <v>19303188.689999994</v>
      </c>
      <c r="D95" s="544">
        <v>151972.6799999997</v>
      </c>
      <c r="E95" s="543">
        <v>0.79354062906837441</v>
      </c>
      <c r="F95" s="544">
        <v>606662.39999999851</v>
      </c>
      <c r="G95" s="543">
        <v>3.2447867084511586</v>
      </c>
    </row>
    <row r="96" spans="1:8" s="556" customFormat="1" ht="15" customHeight="1">
      <c r="A96" s="325"/>
      <c r="B96" s="551">
        <v>2007</v>
      </c>
      <c r="C96" s="546">
        <v>19377776.300000001</v>
      </c>
      <c r="D96" s="544">
        <v>74587.610000006855</v>
      </c>
      <c r="E96" s="543">
        <v>0.3864004605552509</v>
      </c>
      <c r="F96" s="544">
        <v>570105.93000000715</v>
      </c>
      <c r="G96" s="543">
        <v>3.0312416093243542</v>
      </c>
    </row>
    <row r="97" spans="1:8" s="556" customFormat="1" ht="15" hidden="1" customHeight="1">
      <c r="A97" s="328"/>
      <c r="B97" s="551">
        <v>2007</v>
      </c>
      <c r="C97" s="546">
        <v>19493050.199999996</v>
      </c>
      <c r="D97" s="544">
        <v>115273.89999999478</v>
      </c>
      <c r="E97" s="543">
        <v>0.59487682288907706</v>
      </c>
      <c r="F97" s="544">
        <v>548093.85999999568</v>
      </c>
      <c r="G97" s="543">
        <v>2.8930858966550517</v>
      </c>
    </row>
    <row r="98" spans="1:8" s="559" customFormat="1" ht="15" hidden="1" customHeight="1">
      <c r="A98" s="328"/>
      <c r="B98" s="551">
        <v>2007</v>
      </c>
      <c r="C98" s="546">
        <v>19286185.189999994</v>
      </c>
      <c r="D98" s="544">
        <v>-206865.01000000164</v>
      </c>
      <c r="E98" s="543">
        <v>-1.0612244255134584</v>
      </c>
      <c r="F98" s="544">
        <v>525638.58999999985</v>
      </c>
      <c r="G98" s="543">
        <v>2.801829825150179</v>
      </c>
    </row>
    <row r="99" spans="1:8" s="459" customFormat="1" ht="15" hidden="1" customHeight="1">
      <c r="A99" s="328"/>
      <c r="B99" s="551">
        <v>2007</v>
      </c>
      <c r="C99" s="546">
        <v>19290985.350000001</v>
      </c>
      <c r="D99" s="544">
        <v>4800.1600000075996</v>
      </c>
      <c r="E99" s="543">
        <v>2.4889110794674707E-2</v>
      </c>
      <c r="F99" s="544">
        <v>513888.24000000581</v>
      </c>
      <c r="G99" s="543">
        <v>2.7367821393772687</v>
      </c>
      <c r="H99" s="559"/>
    </row>
    <row r="100" spans="1:8" s="459" customFormat="1" ht="15" hidden="1" customHeight="1">
      <c r="A100" s="328"/>
      <c r="B100" s="551">
        <v>2007</v>
      </c>
      <c r="C100" s="546">
        <v>19371683.499999993</v>
      </c>
      <c r="D100" s="544">
        <v>80698.149999991059</v>
      </c>
      <c r="E100" s="543">
        <v>0.41832051881161192</v>
      </c>
      <c r="F100" s="544">
        <v>505324.48999999091</v>
      </c>
      <c r="G100" s="543">
        <v>2.6784420339512707</v>
      </c>
      <c r="H100" s="559"/>
    </row>
    <row r="101" spans="1:8" s="459" customFormat="1" ht="15" hidden="1" customHeight="1">
      <c r="A101" s="328"/>
      <c r="B101" s="551">
        <v>2007</v>
      </c>
      <c r="C101" s="546">
        <v>19393158.910000004</v>
      </c>
      <c r="D101" s="544">
        <v>21475.410000011325</v>
      </c>
      <c r="E101" s="543">
        <v>0.11085980214373592</v>
      </c>
      <c r="F101" s="544">
        <v>470336.57000000402</v>
      </c>
      <c r="G101" s="543">
        <v>2.4855518989140677</v>
      </c>
    </row>
    <row r="102" spans="1:8" s="459" customFormat="1" ht="15" hidden="1" customHeight="1">
      <c r="A102" s="328"/>
      <c r="B102" s="551">
        <v>2007</v>
      </c>
      <c r="C102" s="546">
        <v>19372777.080000002</v>
      </c>
      <c r="D102" s="544">
        <v>-20381.830000001937</v>
      </c>
      <c r="E102" s="543">
        <v>-0.10509804047185867</v>
      </c>
      <c r="F102" s="544">
        <v>446781.29000000283</v>
      </c>
      <c r="G102" s="543">
        <v>2.360675205455081</v>
      </c>
    </row>
    <row r="103" spans="1:8" s="539" customFormat="1" ht="15" hidden="1" customHeight="1">
      <c r="A103" s="322"/>
      <c r="B103" s="553" t="s">
        <v>90</v>
      </c>
      <c r="C103" s="557"/>
      <c r="D103" s="560"/>
      <c r="E103" s="561"/>
      <c r="F103" s="549"/>
      <c r="G103" s="550"/>
      <c r="H103" s="459"/>
    </row>
    <row r="104" spans="1:8" s="558" customFormat="1" ht="15" hidden="1" customHeight="1">
      <c r="A104" s="322"/>
      <c r="B104" s="551">
        <v>2008</v>
      </c>
      <c r="C104" s="541">
        <v>19161851.009999994</v>
      </c>
      <c r="D104" s="544">
        <v>-210926.07000000775</v>
      </c>
      <c r="E104" s="543">
        <v>-1.0887756005707843</v>
      </c>
      <c r="F104" s="544">
        <v>383254.14999999851</v>
      </c>
      <c r="G104" s="543">
        <v>2.0409094079673338</v>
      </c>
    </row>
    <row r="105" spans="1:8" s="554" customFormat="1" ht="15" hidden="1" customHeight="1">
      <c r="A105" s="322"/>
      <c r="B105" s="551">
        <v>2008</v>
      </c>
      <c r="C105" s="541">
        <v>19245226.760000005</v>
      </c>
      <c r="D105" s="544">
        <v>83375.750000011176</v>
      </c>
      <c r="E105" s="543">
        <v>0.4351132359629446</v>
      </c>
      <c r="F105" s="544">
        <v>329229.4100000076</v>
      </c>
      <c r="G105" s="543">
        <v>1.7404813709175642</v>
      </c>
    </row>
    <row r="106" spans="1:8" s="554" customFormat="1" ht="15" hidden="1" customHeight="1">
      <c r="A106" s="322"/>
      <c r="B106" s="551">
        <v>2008</v>
      </c>
      <c r="C106" s="541">
        <v>19314410.130000006</v>
      </c>
      <c r="D106" s="544">
        <v>69183.370000001043</v>
      </c>
      <c r="E106" s="543">
        <v>0.35948326752790649</v>
      </c>
      <c r="F106" s="544">
        <v>255458.86000001058</v>
      </c>
      <c r="G106" s="543">
        <v>1.3403615780377152</v>
      </c>
    </row>
    <row r="107" spans="1:8" s="554" customFormat="1" ht="15" hidden="1" customHeight="1">
      <c r="A107" s="322"/>
      <c r="B107" s="551">
        <v>2008</v>
      </c>
      <c r="C107" s="541">
        <v>19356269.419999998</v>
      </c>
      <c r="D107" s="544">
        <v>41859.289999991655</v>
      </c>
      <c r="E107" s="543">
        <v>0.21672569712588086</v>
      </c>
      <c r="F107" s="544">
        <v>205053.41000000387</v>
      </c>
      <c r="G107" s="543">
        <v>1.0707069978894879</v>
      </c>
    </row>
    <row r="108" spans="1:8" s="556" customFormat="1" ht="15" hidden="1" customHeight="1">
      <c r="A108" s="322"/>
      <c r="B108" s="551">
        <v>2008</v>
      </c>
      <c r="C108" s="541">
        <v>19409641.569999997</v>
      </c>
      <c r="D108" s="544">
        <v>53372.14999999851</v>
      </c>
      <c r="E108" s="543">
        <v>0.27573572593925633</v>
      </c>
      <c r="F108" s="544">
        <v>106452.88000000268</v>
      </c>
      <c r="G108" s="543">
        <v>0.55147821279470577</v>
      </c>
      <c r="H108" s="554"/>
    </row>
    <row r="109" spans="1:8" s="556" customFormat="1" ht="15" customHeight="1">
      <c r="A109" s="325"/>
      <c r="B109" s="551">
        <v>2008</v>
      </c>
      <c r="C109" s="541">
        <v>19358953.440000001</v>
      </c>
      <c r="D109" s="544">
        <v>-50688.129999995232</v>
      </c>
      <c r="E109" s="543">
        <v>-0.26114923254606026</v>
      </c>
      <c r="F109" s="544">
        <v>-18822.859999999404</v>
      </c>
      <c r="G109" s="543">
        <v>-9.713632621509305E-2</v>
      </c>
    </row>
    <row r="110" spans="1:8" s="556" customFormat="1" ht="15" hidden="1" customHeight="1">
      <c r="A110" s="328"/>
      <c r="B110" s="551">
        <v>2008</v>
      </c>
      <c r="C110" s="541">
        <v>19382222.600000001</v>
      </c>
      <c r="D110" s="544">
        <v>23269.160000000149</v>
      </c>
      <c r="E110" s="543">
        <v>0.12019843981813949</v>
      </c>
      <c r="F110" s="544">
        <v>-110827.59999999404</v>
      </c>
      <c r="G110" s="543">
        <v>-0.56854929763630935</v>
      </c>
    </row>
    <row r="111" spans="1:8" s="559" customFormat="1" ht="15" hidden="1" customHeight="1">
      <c r="A111" s="328"/>
      <c r="B111" s="551">
        <v>2008</v>
      </c>
      <c r="C111" s="541">
        <v>19137556.149999999</v>
      </c>
      <c r="D111" s="544">
        <v>-244666.45000000298</v>
      </c>
      <c r="E111" s="543">
        <v>-1.2623240123142665</v>
      </c>
      <c r="F111" s="544">
        <v>-148629.03999999538</v>
      </c>
      <c r="G111" s="543">
        <v>-0.77065027912860273</v>
      </c>
    </row>
    <row r="112" spans="1:8" s="459" customFormat="1" ht="15" hidden="1" customHeight="1">
      <c r="A112" s="328"/>
      <c r="B112" s="551">
        <v>2008</v>
      </c>
      <c r="C112" s="541">
        <v>19020359.469999995</v>
      </c>
      <c r="D112" s="544">
        <v>-117196.68000000343</v>
      </c>
      <c r="E112" s="543">
        <v>-0.61239104450649506</v>
      </c>
      <c r="F112" s="544">
        <v>-270625.88000000641</v>
      </c>
      <c r="G112" s="543">
        <v>-1.4028618812880183</v>
      </c>
      <c r="H112" s="559"/>
    </row>
    <row r="113" spans="1:8" s="459" customFormat="1" ht="15" hidden="1" customHeight="1">
      <c r="A113" s="328"/>
      <c r="B113" s="551">
        <v>2008</v>
      </c>
      <c r="C113" s="541">
        <v>18918473.260000002</v>
      </c>
      <c r="D113" s="544">
        <v>-101886.20999999344</v>
      </c>
      <c r="E113" s="543">
        <v>-0.53566921361655773</v>
      </c>
      <c r="F113" s="544">
        <v>-453210.23999999091</v>
      </c>
      <c r="G113" s="543">
        <v>-2.3395500964074216</v>
      </c>
      <c r="H113" s="559"/>
    </row>
    <row r="114" spans="1:8" s="459" customFormat="1" ht="15" hidden="1" customHeight="1">
      <c r="A114" s="328"/>
      <c r="B114" s="551">
        <v>2008</v>
      </c>
      <c r="C114" s="541">
        <v>18721386.649999999</v>
      </c>
      <c r="D114" s="544">
        <v>-197086.61000000313</v>
      </c>
      <c r="E114" s="543">
        <v>-1.0417680501560938</v>
      </c>
      <c r="F114" s="544">
        <v>-671772.26000000536</v>
      </c>
      <c r="G114" s="543">
        <v>-3.4639651184088791</v>
      </c>
    </row>
    <row r="115" spans="1:8" s="459" customFormat="1" ht="15" hidden="1" customHeight="1">
      <c r="A115" s="328"/>
      <c r="B115" s="551">
        <v>2008</v>
      </c>
      <c r="C115" s="541">
        <v>18531311.780000001</v>
      </c>
      <c r="D115" s="544">
        <v>-190074.86999999732</v>
      </c>
      <c r="E115" s="543">
        <v>-1.0152820063678263</v>
      </c>
      <c r="F115" s="544">
        <v>-841465.30000000075</v>
      </c>
      <c r="G115" s="543">
        <v>-4.3435450504858579</v>
      </c>
    </row>
    <row r="116" spans="1:8" s="539" customFormat="1" ht="15" hidden="1" customHeight="1">
      <c r="A116" s="328"/>
      <c r="B116" s="553" t="s">
        <v>138</v>
      </c>
      <c r="C116" s="557"/>
      <c r="D116" s="560"/>
      <c r="E116" s="561"/>
      <c r="F116" s="560"/>
      <c r="G116" s="561"/>
      <c r="H116" s="459"/>
    </row>
    <row r="117" spans="1:8" s="558" customFormat="1" ht="15" hidden="1" customHeight="1">
      <c r="A117" s="322"/>
      <c r="B117" s="551">
        <v>2009</v>
      </c>
      <c r="C117" s="541">
        <v>18181742.699999999</v>
      </c>
      <c r="D117" s="544">
        <v>-349569.08000000194</v>
      </c>
      <c r="E117" s="543">
        <v>-1.8863698595653347</v>
      </c>
      <c r="F117" s="544">
        <v>-980108.30999999493</v>
      </c>
      <c r="G117" s="543">
        <v>-5.1148936994056839</v>
      </c>
    </row>
    <row r="118" spans="1:8" s="554" customFormat="1" ht="15" hidden="1" customHeight="1">
      <c r="A118" s="322"/>
      <c r="B118" s="551">
        <v>2009</v>
      </c>
      <c r="C118" s="541">
        <v>18112610.600000001</v>
      </c>
      <c r="D118" s="544">
        <v>-69132.099999997765</v>
      </c>
      <c r="E118" s="543">
        <v>-0.38022812851707499</v>
      </c>
      <c r="F118" s="544">
        <v>-1132616.1600000039</v>
      </c>
      <c r="G118" s="543">
        <v>-5.8851796038801467</v>
      </c>
    </row>
    <row r="119" spans="1:8" s="554" customFormat="1" ht="15" hidden="1" customHeight="1">
      <c r="A119" s="322"/>
      <c r="B119" s="551">
        <v>2009</v>
      </c>
      <c r="C119" s="541">
        <v>18058121.809999999</v>
      </c>
      <c r="D119" s="544">
        <v>-54488.790000002831</v>
      </c>
      <c r="E119" s="543">
        <v>-0.30083344252982158</v>
      </c>
      <c r="F119" s="544">
        <v>-1256288.3200000077</v>
      </c>
      <c r="G119" s="543">
        <v>-6.5044094618695283</v>
      </c>
    </row>
    <row r="120" spans="1:8" s="554" customFormat="1" ht="15" hidden="1" customHeight="1">
      <c r="A120" s="322"/>
      <c r="B120" s="551">
        <v>2009</v>
      </c>
      <c r="C120" s="541">
        <v>18034183.25</v>
      </c>
      <c r="D120" s="544">
        <v>-23938.559999998659</v>
      </c>
      <c r="E120" s="543">
        <v>-0.13256395239699259</v>
      </c>
      <c r="F120" s="544">
        <v>-1322086.1699999981</v>
      </c>
      <c r="G120" s="543">
        <v>-6.8302736509440365</v>
      </c>
    </row>
    <row r="121" spans="1:8" s="556" customFormat="1" ht="15" hidden="1" customHeight="1">
      <c r="A121" s="322"/>
      <c r="B121" s="551">
        <v>2009</v>
      </c>
      <c r="C121" s="541">
        <v>18103487.350000001</v>
      </c>
      <c r="D121" s="544">
        <v>69304.10000000149</v>
      </c>
      <c r="E121" s="543">
        <v>0.38429297872417578</v>
      </c>
      <c r="F121" s="544">
        <v>-1306153.2199999951</v>
      </c>
      <c r="G121" s="543">
        <v>-6.7294092747123102</v>
      </c>
      <c r="H121" s="554"/>
    </row>
    <row r="122" spans="1:8" s="556" customFormat="1" ht="15" customHeight="1">
      <c r="A122" s="325"/>
      <c r="B122" s="551">
        <v>2009</v>
      </c>
      <c r="C122" s="541">
        <v>18097986.039999999</v>
      </c>
      <c r="D122" s="544">
        <v>-5501.3100000023842</v>
      </c>
      <c r="E122" s="543">
        <v>-3.0388122982287769E-2</v>
      </c>
      <c r="F122" s="544">
        <v>-1260967.4000000022</v>
      </c>
      <c r="G122" s="543">
        <v>-6.5136134755846626</v>
      </c>
    </row>
    <row r="123" spans="1:8" s="556" customFormat="1" ht="15" hidden="1" customHeight="1">
      <c r="A123" s="328"/>
      <c r="B123" s="551">
        <v>2009</v>
      </c>
      <c r="C123" s="541">
        <v>18143554.039999999</v>
      </c>
      <c r="D123" s="544">
        <v>45568</v>
      </c>
      <c r="E123" s="543">
        <v>0.25178492181001388</v>
      </c>
      <c r="F123" s="544">
        <v>-1238668.5600000024</v>
      </c>
      <c r="G123" s="543">
        <v>-6.3907457135488812</v>
      </c>
    </row>
    <row r="124" spans="1:8" s="556" customFormat="1" ht="15" hidden="1" customHeight="1">
      <c r="A124" s="328"/>
      <c r="B124" s="551">
        <v>2009</v>
      </c>
      <c r="C124" s="541">
        <v>18001310.040000003</v>
      </c>
      <c r="D124" s="544">
        <v>-142243.99999999627</v>
      </c>
      <c r="E124" s="543">
        <v>-0.78399193281757107</v>
      </c>
      <c r="F124" s="544">
        <v>-1136246.1099999957</v>
      </c>
      <c r="G124" s="543">
        <v>-5.9372581383647258</v>
      </c>
    </row>
    <row r="125" spans="1:8" s="459" customFormat="1" ht="15" hidden="1" customHeight="1">
      <c r="A125" s="328"/>
      <c r="B125" s="551">
        <v>2009</v>
      </c>
      <c r="C125" s="541">
        <v>17935094.549999997</v>
      </c>
      <c r="D125" s="544">
        <v>-66215.490000005811</v>
      </c>
      <c r="E125" s="543">
        <v>-0.36783706215197753</v>
      </c>
      <c r="F125" s="544">
        <v>-1085264.9199999981</v>
      </c>
      <c r="G125" s="543">
        <v>-5.705806568544304</v>
      </c>
      <c r="H125" s="559"/>
    </row>
    <row r="126" spans="1:8" s="459" customFormat="1" ht="15" hidden="1" customHeight="1">
      <c r="A126" s="328"/>
      <c r="B126" s="551">
        <v>2009</v>
      </c>
      <c r="C126" s="541">
        <v>17908945.379999999</v>
      </c>
      <c r="D126" s="544">
        <v>-26149.169999998063</v>
      </c>
      <c r="E126" s="543">
        <v>-0.14579889683379577</v>
      </c>
      <c r="F126" s="544">
        <v>-1009527.8800000027</v>
      </c>
      <c r="G126" s="543">
        <v>-5.3362016380808228</v>
      </c>
      <c r="H126" s="559"/>
    </row>
    <row r="127" spans="1:8" s="459" customFormat="1" ht="15" hidden="1" customHeight="1">
      <c r="A127" s="328"/>
      <c r="B127" s="551">
        <v>2009</v>
      </c>
      <c r="C127" s="541">
        <v>17847669.09</v>
      </c>
      <c r="D127" s="544">
        <v>-61276.289999999106</v>
      </c>
      <c r="E127" s="543">
        <v>-0.34215465344168194</v>
      </c>
      <c r="F127" s="544">
        <v>-873717.55999999866</v>
      </c>
      <c r="G127" s="543">
        <v>-4.6669489623515545</v>
      </c>
    </row>
    <row r="128" spans="1:8" s="459" customFormat="1" ht="15" hidden="1" customHeight="1">
      <c r="A128" s="328"/>
      <c r="B128" s="551">
        <v>2009</v>
      </c>
      <c r="C128" s="541">
        <v>17803839</v>
      </c>
      <c r="D128" s="544">
        <v>-43830.089999999851</v>
      </c>
      <c r="E128" s="543">
        <v>-0.24557879115182857</v>
      </c>
      <c r="F128" s="544">
        <v>-727472.78000000119</v>
      </c>
      <c r="G128" s="543">
        <v>-3.9256410373772326</v>
      </c>
    </row>
    <row r="129" spans="1:8" s="539" customFormat="1" ht="15" hidden="1" customHeight="1">
      <c r="A129" s="328"/>
      <c r="B129" s="553" t="s">
        <v>168</v>
      </c>
      <c r="C129" s="557"/>
      <c r="D129" s="560"/>
      <c r="E129" s="561"/>
      <c r="F129" s="560"/>
      <c r="G129" s="561"/>
      <c r="H129" s="459"/>
    </row>
    <row r="130" spans="1:8" s="558" customFormat="1" ht="15" hidden="1" customHeight="1">
      <c r="A130" s="322"/>
      <c r="B130" s="551">
        <v>2010</v>
      </c>
      <c r="C130" s="541">
        <v>17546011.050000001</v>
      </c>
      <c r="D130" s="544">
        <v>-257827.94999999925</v>
      </c>
      <c r="E130" s="543">
        <v>-1.4481592986770977</v>
      </c>
      <c r="F130" s="544">
        <v>-635731.64999999851</v>
      </c>
      <c r="G130" s="543">
        <v>-3.4965385908799504</v>
      </c>
    </row>
    <row r="131" spans="1:8" s="554" customFormat="1" ht="15" hidden="1" customHeight="1">
      <c r="A131" s="322"/>
      <c r="B131" s="551">
        <v>2010</v>
      </c>
      <c r="C131" s="541">
        <v>17572351.150000002</v>
      </c>
      <c r="D131" s="544">
        <v>26340.10000000149</v>
      </c>
      <c r="E131" s="543">
        <v>0.15012016078721047</v>
      </c>
      <c r="F131" s="544">
        <v>-540259.44999999925</v>
      </c>
      <c r="G131" s="543">
        <v>-2.9827806820955942</v>
      </c>
    </row>
    <row r="132" spans="1:8" s="554" customFormat="1" ht="15" hidden="1" customHeight="1">
      <c r="A132" s="322"/>
      <c r="B132" s="551">
        <v>2010</v>
      </c>
      <c r="C132" s="541">
        <v>17594808.390000001</v>
      </c>
      <c r="D132" s="544">
        <v>22457.239999998361</v>
      </c>
      <c r="E132" s="543">
        <v>0.12779872088999866</v>
      </c>
      <c r="F132" s="544">
        <v>-463313.41999999806</v>
      </c>
      <c r="G132" s="543">
        <v>-2.56567889437666</v>
      </c>
    </row>
    <row r="133" spans="1:8" s="554" customFormat="1" ht="15" hidden="1" customHeight="1">
      <c r="A133" s="322"/>
      <c r="B133" s="551">
        <v>2010</v>
      </c>
      <c r="C133" s="541">
        <v>17648660.100000001</v>
      </c>
      <c r="D133" s="544">
        <v>53851.710000000894</v>
      </c>
      <c r="E133" s="543">
        <v>0.30606590766062425</v>
      </c>
      <c r="F133" s="544">
        <v>-385523.14999999851</v>
      </c>
      <c r="G133" s="543">
        <v>-2.1377355694774707</v>
      </c>
    </row>
    <row r="134" spans="1:8" s="556" customFormat="1" ht="15" hidden="1" customHeight="1">
      <c r="A134" s="322"/>
      <c r="B134" s="551">
        <v>2010</v>
      </c>
      <c r="C134" s="541">
        <v>17761897.379999999</v>
      </c>
      <c r="D134" s="544">
        <v>113237.27999999747</v>
      </c>
      <c r="E134" s="543">
        <v>0.64161970007002367</v>
      </c>
      <c r="F134" s="544">
        <v>-341589.97000000253</v>
      </c>
      <c r="G134" s="543">
        <v>-1.8868738569312313</v>
      </c>
      <c r="H134" s="554"/>
    </row>
    <row r="135" spans="1:8" s="556" customFormat="1" ht="15" customHeight="1">
      <c r="A135" s="325"/>
      <c r="B135" s="551">
        <v>2010</v>
      </c>
      <c r="C135" s="541">
        <v>17785781.719999999</v>
      </c>
      <c r="D135" s="544">
        <v>23884.339999999851</v>
      </c>
      <c r="E135" s="543">
        <v>0.13446953041680842</v>
      </c>
      <c r="F135" s="544">
        <v>-312204.3200000003</v>
      </c>
      <c r="G135" s="543">
        <v>-1.7250776926778997</v>
      </c>
    </row>
    <row r="136" spans="1:8" s="556" customFormat="1" ht="15" hidden="1" customHeight="1">
      <c r="A136" s="328"/>
      <c r="B136" s="551">
        <v>2010</v>
      </c>
      <c r="C136" s="541">
        <v>17848322.629999999</v>
      </c>
      <c r="D136" s="544">
        <v>62540.910000000149</v>
      </c>
      <c r="E136" s="543">
        <v>0.35163430533768292</v>
      </c>
      <c r="F136" s="544">
        <v>-295231.41000000015</v>
      </c>
      <c r="G136" s="543">
        <v>-1.6271972368209759</v>
      </c>
    </row>
    <row r="137" spans="1:8" s="556" customFormat="1" ht="15" hidden="1" customHeight="1">
      <c r="A137" s="328"/>
      <c r="B137" s="551">
        <v>2010</v>
      </c>
      <c r="C137" s="541">
        <v>17716464.27</v>
      </c>
      <c r="D137" s="544">
        <v>-131858.3599999994</v>
      </c>
      <c r="E137" s="543">
        <v>-0.73877171952487686</v>
      </c>
      <c r="F137" s="544">
        <v>-284845.77000000328</v>
      </c>
      <c r="G137" s="543">
        <v>-1.582361335741993</v>
      </c>
    </row>
    <row r="138" spans="1:8" s="556" customFormat="1" ht="15" hidden="1" customHeight="1">
      <c r="A138" s="328"/>
      <c r="B138" s="551">
        <v>2010</v>
      </c>
      <c r="C138" s="541">
        <v>17671479.629999999</v>
      </c>
      <c r="D138" s="544">
        <v>-44984.640000000596</v>
      </c>
      <c r="E138" s="543">
        <v>-0.25391432124622781</v>
      </c>
      <c r="F138" s="544">
        <v>-263614.91999999806</v>
      </c>
      <c r="G138" s="543">
        <v>-1.4698273224324794</v>
      </c>
    </row>
    <row r="139" spans="1:8" s="459" customFormat="1" ht="15" hidden="1" customHeight="1">
      <c r="A139" s="328"/>
      <c r="B139" s="551">
        <v>2010</v>
      </c>
      <c r="C139" s="541">
        <v>17666149.050000001</v>
      </c>
      <c r="D139" s="544">
        <v>-5330.5799999982119</v>
      </c>
      <c r="E139" s="543">
        <v>-3.016487646540611E-2</v>
      </c>
      <c r="F139" s="544">
        <v>-242796.32999999821</v>
      </c>
      <c r="G139" s="543">
        <v>-1.3557265648436356</v>
      </c>
      <c r="H139" s="559"/>
    </row>
    <row r="140" spans="1:8" s="459" customFormat="1" ht="15" hidden="1" customHeight="1">
      <c r="A140" s="328"/>
      <c r="B140" s="551">
        <v>2010</v>
      </c>
      <c r="C140" s="541">
        <v>17612709.379999999</v>
      </c>
      <c r="D140" s="544">
        <v>-53439.670000001788</v>
      </c>
      <c r="E140" s="543">
        <v>-0.30249756100637626</v>
      </c>
      <c r="F140" s="544">
        <v>-234959.71000000089</v>
      </c>
      <c r="G140" s="543">
        <v>-1.3164728055813555</v>
      </c>
    </row>
    <row r="141" spans="1:8" s="459" customFormat="1" ht="15" hidden="1" customHeight="1">
      <c r="A141" s="328"/>
      <c r="B141" s="551">
        <v>2010</v>
      </c>
      <c r="C141" s="541">
        <v>17584981.629999999</v>
      </c>
      <c r="D141" s="544">
        <v>-27727.75</v>
      </c>
      <c r="E141" s="543">
        <v>-0.15743034987839621</v>
      </c>
      <c r="F141" s="544">
        <v>-218857.37000000104</v>
      </c>
      <c r="G141" s="543">
        <v>-1.2292706646021827</v>
      </c>
    </row>
    <row r="142" spans="1:8" s="539" customFormat="1" ht="15" hidden="1" customHeight="1">
      <c r="A142" s="328"/>
      <c r="B142" s="553" t="s">
        <v>177</v>
      </c>
      <c r="C142" s="557"/>
      <c r="D142" s="560"/>
      <c r="E142" s="561"/>
      <c r="F142" s="560"/>
      <c r="G142" s="561"/>
      <c r="H142" s="459"/>
    </row>
    <row r="143" spans="1:8" s="558" customFormat="1" ht="15" hidden="1" customHeight="1">
      <c r="A143" s="322"/>
      <c r="B143" s="551">
        <v>2011</v>
      </c>
      <c r="C143" s="541">
        <v>17361838.5</v>
      </c>
      <c r="D143" s="544">
        <v>-223143.12999999896</v>
      </c>
      <c r="E143" s="543">
        <v>-1.2689415018740533</v>
      </c>
      <c r="F143" s="544">
        <v>-184172.55000000075</v>
      </c>
      <c r="G143" s="543">
        <v>-1.0496548159873669</v>
      </c>
    </row>
    <row r="144" spans="1:8" s="554" customFormat="1" ht="14.45" hidden="1" customHeight="1">
      <c r="A144" s="322"/>
      <c r="B144" s="551">
        <v>2011</v>
      </c>
      <c r="C144" s="541">
        <v>17347094.300000001</v>
      </c>
      <c r="D144" s="544">
        <v>-14744.199999999255</v>
      </c>
      <c r="E144" s="543">
        <v>-8.4923033928689051E-2</v>
      </c>
      <c r="F144" s="544">
        <v>-225256.85000000149</v>
      </c>
      <c r="G144" s="543">
        <v>-1.2818822482955028</v>
      </c>
    </row>
    <row r="145" spans="1:8" s="554" customFormat="1" ht="14.45" hidden="1" customHeight="1">
      <c r="A145" s="322"/>
      <c r="B145" s="551">
        <v>2011</v>
      </c>
      <c r="C145" s="541">
        <v>17392754.210000001</v>
      </c>
      <c r="D145" s="544">
        <v>45659.910000000149</v>
      </c>
      <c r="E145" s="543">
        <v>0.26321359191550187</v>
      </c>
      <c r="F145" s="544">
        <v>-202054.1799999997</v>
      </c>
      <c r="G145" s="543">
        <v>-1.1483738584776972</v>
      </c>
    </row>
    <row r="146" spans="1:8" s="554" customFormat="1" ht="14.45" hidden="1" customHeight="1">
      <c r="A146" s="322"/>
      <c r="B146" s="551">
        <v>2011</v>
      </c>
      <c r="C146" s="541">
        <v>17474200.780000001</v>
      </c>
      <c r="D146" s="544">
        <v>81446.570000000298</v>
      </c>
      <c r="E146" s="543">
        <v>0.46827873847128387</v>
      </c>
      <c r="F146" s="544">
        <v>-174459.3200000003</v>
      </c>
      <c r="G146" s="543">
        <v>-0.98851311664164143</v>
      </c>
    </row>
    <row r="147" spans="1:8" s="554" customFormat="1" ht="14.45" hidden="1" customHeight="1">
      <c r="A147" s="322"/>
      <c r="B147" s="551">
        <v>2011</v>
      </c>
      <c r="C147" s="541">
        <v>17592190.68</v>
      </c>
      <c r="D147" s="544">
        <v>117989.89999999851</v>
      </c>
      <c r="E147" s="543">
        <v>0.6752234421790746</v>
      </c>
      <c r="F147" s="544">
        <v>-169706.69999999925</v>
      </c>
      <c r="G147" s="543">
        <v>-0.95545366786708996</v>
      </c>
    </row>
    <row r="148" spans="1:8" s="556" customFormat="1" ht="14.45" customHeight="1">
      <c r="A148" s="325"/>
      <c r="B148" s="551">
        <v>2011</v>
      </c>
      <c r="C148" s="541">
        <v>17586578.68</v>
      </c>
      <c r="D148" s="544">
        <v>-5612</v>
      </c>
      <c r="E148" s="543">
        <v>-3.1900518258822785E-2</v>
      </c>
      <c r="F148" s="544">
        <v>-199203.03999999911</v>
      </c>
      <c r="G148" s="543">
        <v>-1.1200128458565075</v>
      </c>
    </row>
    <row r="149" spans="1:8" s="556" customFormat="1" ht="14.45" hidden="1" customHeight="1">
      <c r="A149" s="328"/>
      <c r="B149" s="551">
        <v>2011</v>
      </c>
      <c r="C149" s="541">
        <v>17637351.66</v>
      </c>
      <c r="D149" s="544">
        <v>50772.980000000447</v>
      </c>
      <c r="E149" s="543">
        <v>0.28870299859823945</v>
      </c>
      <c r="F149" s="544">
        <v>-210970.96999999881</v>
      </c>
      <c r="G149" s="543">
        <v>-1.1820212709814655</v>
      </c>
    </row>
    <row r="150" spans="1:8" s="556" customFormat="1" ht="14.45" hidden="1" customHeight="1">
      <c r="A150" s="328"/>
      <c r="B150" s="551">
        <v>2011</v>
      </c>
      <c r="C150" s="541">
        <v>17500517.370000001</v>
      </c>
      <c r="D150" s="544">
        <v>-136834.28999999911</v>
      </c>
      <c r="E150" s="543">
        <v>-0.7758210679119486</v>
      </c>
      <c r="F150" s="544">
        <v>-215946.89999999851</v>
      </c>
      <c r="G150" s="543">
        <v>-1.218905176049546</v>
      </c>
    </row>
    <row r="151" spans="1:8" s="556" customFormat="1" ht="14.45" hidden="1" customHeight="1">
      <c r="A151" s="328"/>
      <c r="B151" s="551">
        <v>2011</v>
      </c>
      <c r="C151" s="541">
        <v>17435561.629999995</v>
      </c>
      <c r="D151" s="544">
        <v>-64955.740000005811</v>
      </c>
      <c r="E151" s="543">
        <v>-0.37116468403016256</v>
      </c>
      <c r="F151" s="544">
        <v>-235918.00000000373</v>
      </c>
      <c r="G151" s="543">
        <v>-1.3350212033150655</v>
      </c>
    </row>
    <row r="152" spans="1:8" s="459" customFormat="1" ht="14.45" hidden="1" customHeight="1">
      <c r="A152" s="328"/>
      <c r="B152" s="551">
        <v>2011</v>
      </c>
      <c r="C152" s="541">
        <v>17360312.550000001</v>
      </c>
      <c r="D152" s="544">
        <v>-75249.079999994487</v>
      </c>
      <c r="E152" s="543">
        <v>-0.43158391795374484</v>
      </c>
      <c r="F152" s="544">
        <v>-305836.5</v>
      </c>
      <c r="G152" s="543">
        <v>-1.7312007225479675</v>
      </c>
      <c r="H152" s="559"/>
    </row>
    <row r="153" spans="1:8" s="459" customFormat="1" ht="14.45" hidden="1" customHeight="1">
      <c r="A153" s="328"/>
      <c r="B153" s="551">
        <v>2011</v>
      </c>
      <c r="C153" s="541">
        <v>17248530.300000001</v>
      </c>
      <c r="D153" s="544">
        <v>-111782.25</v>
      </c>
      <c r="E153" s="543">
        <v>-0.64389537733293878</v>
      </c>
      <c r="F153" s="544">
        <v>-364179.07999999821</v>
      </c>
      <c r="G153" s="543">
        <v>-2.0677061782075441</v>
      </c>
    </row>
    <row r="154" spans="1:8" s="459" customFormat="1" ht="14.45" hidden="1" customHeight="1">
      <c r="A154" s="328"/>
      <c r="B154" s="551">
        <v>2011</v>
      </c>
      <c r="C154" s="541">
        <v>17229921.5</v>
      </c>
      <c r="D154" s="544">
        <v>-18608.800000000745</v>
      </c>
      <c r="E154" s="543">
        <v>-0.10788629336147437</v>
      </c>
      <c r="F154" s="544">
        <v>-355060.12999999896</v>
      </c>
      <c r="G154" s="543">
        <v>-2.0191100421411079</v>
      </c>
    </row>
    <row r="155" spans="1:8" s="539" customFormat="1" ht="14.45" hidden="1" customHeight="1">
      <c r="A155" s="328"/>
      <c r="B155" s="553" t="s">
        <v>197</v>
      </c>
      <c r="C155" s="557"/>
      <c r="D155" s="560"/>
      <c r="E155" s="561"/>
      <c r="F155" s="560"/>
      <c r="G155" s="561"/>
      <c r="H155" s="459"/>
    </row>
    <row r="156" spans="1:8" s="558" customFormat="1" ht="15" hidden="1" customHeight="1">
      <c r="A156" s="322"/>
      <c r="B156" s="551">
        <v>2012</v>
      </c>
      <c r="C156" s="541">
        <v>16958267.140000001</v>
      </c>
      <c r="D156" s="544">
        <v>-271654.3599999994</v>
      </c>
      <c r="E156" s="543">
        <v>-1.5766430508693929</v>
      </c>
      <c r="F156" s="544">
        <v>-403571.3599999994</v>
      </c>
      <c r="G156" s="543">
        <v>-2.3244736437330573</v>
      </c>
    </row>
    <row r="157" spans="1:8" s="554" customFormat="1" ht="15" hidden="1" customHeight="1">
      <c r="A157" s="322"/>
      <c r="B157" s="551">
        <v>2012</v>
      </c>
      <c r="C157" s="541">
        <v>16897111.539999999</v>
      </c>
      <c r="D157" s="544">
        <v>-61155.60000000149</v>
      </c>
      <c r="E157" s="543">
        <v>-0.3606241103240535</v>
      </c>
      <c r="F157" s="544">
        <v>-449982.76000000164</v>
      </c>
      <c r="G157" s="543">
        <v>-2.5939950069908946</v>
      </c>
    </row>
    <row r="158" spans="1:8" s="554" customFormat="1" ht="15.6" hidden="1" customHeight="1">
      <c r="A158" s="322"/>
      <c r="B158" s="551">
        <v>2012</v>
      </c>
      <c r="C158" s="541">
        <v>16902530.419999998</v>
      </c>
      <c r="D158" s="544">
        <v>5418.8799999989569</v>
      </c>
      <c r="E158" s="543">
        <v>3.2069859911686649E-2</v>
      </c>
      <c r="F158" s="544">
        <v>-490223.79000000283</v>
      </c>
      <c r="G158" s="543">
        <v>-2.8185518180792002</v>
      </c>
    </row>
    <row r="159" spans="1:8" s="554" customFormat="1" ht="15" hidden="1" customHeight="1">
      <c r="A159" s="322"/>
      <c r="B159" s="551">
        <v>2012</v>
      </c>
      <c r="C159" s="541">
        <v>16919079.210000001</v>
      </c>
      <c r="D159" s="544">
        <v>16548.790000002831</v>
      </c>
      <c r="E159" s="543">
        <v>9.7907174776750594E-2</v>
      </c>
      <c r="F159" s="544">
        <v>-555121.5700000003</v>
      </c>
      <c r="G159" s="543">
        <v>-3.1768066361888287</v>
      </c>
    </row>
    <row r="160" spans="1:8" s="554" customFormat="1" ht="15" hidden="1" customHeight="1">
      <c r="A160" s="322"/>
      <c r="B160" s="551">
        <v>2012</v>
      </c>
      <c r="C160" s="541">
        <v>16996510.359999999</v>
      </c>
      <c r="D160" s="544">
        <v>77431.14999999851</v>
      </c>
      <c r="E160" s="543">
        <v>0.45765581589233761</v>
      </c>
      <c r="F160" s="544">
        <v>-595680.3200000003</v>
      </c>
      <c r="G160" s="543">
        <v>-3.3860497014576509</v>
      </c>
    </row>
    <row r="161" spans="1:8" s="554" customFormat="1" ht="15" hidden="1" customHeight="1">
      <c r="A161" s="325"/>
      <c r="B161" s="551">
        <v>2012</v>
      </c>
      <c r="C161" s="541">
        <v>17027842.57</v>
      </c>
      <c r="D161" s="544">
        <v>31332.210000000894</v>
      </c>
      <c r="E161" s="543">
        <v>0.18434495867892053</v>
      </c>
      <c r="F161" s="544">
        <v>-558736.1099999994</v>
      </c>
      <c r="G161" s="543">
        <v>-3.1770597349637484</v>
      </c>
    </row>
    <row r="162" spans="1:8" s="556" customFormat="1" ht="15" customHeight="1">
      <c r="A162" s="328"/>
      <c r="B162" s="551">
        <v>2012</v>
      </c>
      <c r="C162" s="541">
        <v>17032738.449999999</v>
      </c>
      <c r="D162" s="544">
        <v>4895.8799999989569</v>
      </c>
      <c r="E162" s="543">
        <v>2.8752203808977583E-2</v>
      </c>
      <c r="F162" s="544">
        <v>-604613.21000000089</v>
      </c>
      <c r="G162" s="543">
        <v>-3.4280271871610495</v>
      </c>
    </row>
    <row r="163" spans="1:8" s="556" customFormat="1" ht="15" hidden="1" customHeight="1">
      <c r="A163" s="328"/>
      <c r="B163" s="551">
        <v>2012</v>
      </c>
      <c r="C163" s="541">
        <v>16895976.899999999</v>
      </c>
      <c r="D163" s="544">
        <v>-136761.55000000075</v>
      </c>
      <c r="E163" s="543">
        <v>-0.80293342377954957</v>
      </c>
      <c r="F163" s="544">
        <v>-604540.47000000253</v>
      </c>
      <c r="G163" s="543">
        <v>-3.4544148451081043</v>
      </c>
    </row>
    <row r="164" spans="1:8" s="556" customFormat="1" ht="15" hidden="1" customHeight="1">
      <c r="A164" s="328"/>
      <c r="B164" s="551">
        <v>2012</v>
      </c>
      <c r="C164" s="541">
        <v>16809803.149999999</v>
      </c>
      <c r="D164" s="544">
        <v>-86173.75</v>
      </c>
      <c r="E164" s="543">
        <v>-0.51002525932666742</v>
      </c>
      <c r="F164" s="544">
        <v>-625759.47999999672</v>
      </c>
      <c r="G164" s="543">
        <v>-3.5889780511761842</v>
      </c>
    </row>
    <row r="165" spans="1:8" s="459" customFormat="1" ht="15" hidden="1" customHeight="1">
      <c r="A165" s="328"/>
      <c r="B165" s="551">
        <v>2012</v>
      </c>
      <c r="C165" s="541">
        <v>16736726.630000001</v>
      </c>
      <c r="D165" s="544">
        <v>-73076.51999999769</v>
      </c>
      <c r="E165" s="543">
        <v>-0.43472561426156631</v>
      </c>
      <c r="F165" s="544">
        <v>-623585.91999999993</v>
      </c>
      <c r="G165" s="543">
        <v>-3.5920201217805783</v>
      </c>
      <c r="H165" s="559"/>
    </row>
    <row r="166" spans="1:8" s="459" customFormat="1" ht="15" hidden="1" customHeight="1">
      <c r="A166" s="328"/>
      <c r="B166" s="551">
        <v>2012</v>
      </c>
      <c r="C166" s="541">
        <v>16531048.140000001</v>
      </c>
      <c r="D166" s="544">
        <v>-205678.49000000022</v>
      </c>
      <c r="E166" s="543">
        <v>-1.2289051171531185</v>
      </c>
      <c r="F166" s="544">
        <v>-717482.16000000015</v>
      </c>
      <c r="G166" s="543">
        <v>-4.1596712735577341</v>
      </c>
    </row>
    <row r="167" spans="1:8" s="459" customFormat="1" ht="15" hidden="1" customHeight="1">
      <c r="A167" s="328"/>
      <c r="B167" s="551">
        <v>2012</v>
      </c>
      <c r="C167" s="541">
        <v>16442681.23</v>
      </c>
      <c r="D167" s="544">
        <v>-88366.910000000149</v>
      </c>
      <c r="E167" s="543">
        <v>-0.53455116246489354</v>
      </c>
      <c r="F167" s="544">
        <v>-787240.26999999955</v>
      </c>
      <c r="G167" s="543">
        <v>-4.5690299285461009</v>
      </c>
    </row>
    <row r="168" spans="1:8" s="539" customFormat="1" ht="15" hidden="1" customHeight="1">
      <c r="A168" s="328"/>
      <c r="B168" s="562">
        <v>2013</v>
      </c>
      <c r="C168" s="563"/>
      <c r="D168" s="564"/>
      <c r="E168" s="565"/>
      <c r="F168" s="564"/>
      <c r="G168" s="565"/>
      <c r="H168" s="459"/>
    </row>
    <row r="169" spans="1:8" s="558" customFormat="1" ht="15" hidden="1" customHeight="1">
      <c r="A169" s="322"/>
      <c r="B169" s="551">
        <v>2013</v>
      </c>
      <c r="C169" s="541">
        <v>16179438.039999999</v>
      </c>
      <c r="D169" s="544">
        <v>-263243.19000000134</v>
      </c>
      <c r="E169" s="543">
        <v>-1.600974842957541</v>
      </c>
      <c r="F169" s="544">
        <v>-778829.10000000149</v>
      </c>
      <c r="G169" s="543">
        <v>-4.5926219558303387</v>
      </c>
    </row>
    <row r="170" spans="1:8" s="554" customFormat="1" ht="15" hidden="1" customHeight="1">
      <c r="A170" s="322"/>
      <c r="B170" s="551">
        <v>2013</v>
      </c>
      <c r="C170" s="541">
        <v>16150746.6</v>
      </c>
      <c r="D170" s="544">
        <v>-28691.439999999478</v>
      </c>
      <c r="E170" s="543">
        <v>-0.17733273509912806</v>
      </c>
      <c r="F170" s="544">
        <v>-746364.93999999948</v>
      </c>
      <c r="G170" s="543">
        <v>-4.4171155421040709</v>
      </c>
    </row>
    <row r="171" spans="1:8" s="554" customFormat="1" ht="15" hidden="1" customHeight="1">
      <c r="A171" s="322"/>
      <c r="B171" s="551">
        <v>2013</v>
      </c>
      <c r="C171" s="541">
        <v>16181274.84</v>
      </c>
      <c r="D171" s="544">
        <v>30528.240000000224</v>
      </c>
      <c r="E171" s="543">
        <v>0.18902061159202788</v>
      </c>
      <c r="F171" s="544">
        <v>-721255.57999999821</v>
      </c>
      <c r="G171" s="543">
        <v>-4.2671455816258685</v>
      </c>
    </row>
    <row r="172" spans="1:8" s="554" customFormat="1" ht="15" hidden="1" customHeight="1">
      <c r="A172" s="322"/>
      <c r="B172" s="551">
        <v>2013</v>
      </c>
      <c r="C172" s="541">
        <v>16232352.310000001</v>
      </c>
      <c r="D172" s="544">
        <v>51077.470000000671</v>
      </c>
      <c r="E172" s="543">
        <v>0.31565788545744056</v>
      </c>
      <c r="F172" s="544">
        <v>-686726.90000000037</v>
      </c>
      <c r="G172" s="543">
        <v>-4.0588905074344268</v>
      </c>
    </row>
    <row r="173" spans="1:8" s="554" customFormat="1" ht="15" hidden="1" customHeight="1">
      <c r="A173" s="322"/>
      <c r="B173" s="551">
        <v>2013</v>
      </c>
      <c r="C173" s="541">
        <v>16367012.59</v>
      </c>
      <c r="D173" s="544">
        <v>134660.27999999933</v>
      </c>
      <c r="E173" s="543">
        <v>0.82957957927662562</v>
      </c>
      <c r="F173" s="544">
        <v>-629497.76999999955</v>
      </c>
      <c r="G173" s="543">
        <v>-3.7036883258193711</v>
      </c>
    </row>
    <row r="174" spans="1:8" s="554" customFormat="1" ht="15" customHeight="1">
      <c r="A174" s="325"/>
      <c r="B174" s="551">
        <v>2013</v>
      </c>
      <c r="C174" s="541">
        <v>16393865.5</v>
      </c>
      <c r="D174" s="544">
        <v>26852.910000000149</v>
      </c>
      <c r="E174" s="543">
        <v>0.1640672654972235</v>
      </c>
      <c r="F174" s="544">
        <v>-633977.0700000003</v>
      </c>
      <c r="G174" s="543">
        <v>-3.7231790662485622</v>
      </c>
    </row>
    <row r="175" spans="1:8" s="556" customFormat="1" ht="15" hidden="1" customHeight="1">
      <c r="A175" s="328"/>
      <c r="B175" s="551">
        <v>2013</v>
      </c>
      <c r="C175" s="541">
        <v>16426755.779999999</v>
      </c>
      <c r="D175" s="544">
        <v>32890.279999999329</v>
      </c>
      <c r="E175" s="543">
        <v>0.20062553276407868</v>
      </c>
      <c r="F175" s="544">
        <v>-605982.66999999993</v>
      </c>
      <c r="G175" s="543">
        <v>-3.5577524528946185</v>
      </c>
    </row>
    <row r="176" spans="1:8" s="556" customFormat="1" ht="15" hidden="1" customHeight="1">
      <c r="A176" s="328"/>
      <c r="B176" s="551">
        <v>2013</v>
      </c>
      <c r="C176" s="541">
        <v>16327687.18</v>
      </c>
      <c r="D176" s="544">
        <v>-99068.599999999627</v>
      </c>
      <c r="E176" s="543">
        <v>-0.60309291333483372</v>
      </c>
      <c r="F176" s="544">
        <v>-568289.71999999881</v>
      </c>
      <c r="G176" s="543">
        <v>-3.3634617481040721</v>
      </c>
    </row>
    <row r="177" spans="1:8" s="556" customFormat="1" ht="15" hidden="1" customHeight="1">
      <c r="A177" s="328"/>
      <c r="B177" s="551">
        <v>2013</v>
      </c>
      <c r="C177" s="541">
        <v>16305445.380000001</v>
      </c>
      <c r="D177" s="544">
        <v>-22241.799999998882</v>
      </c>
      <c r="E177" s="543">
        <v>-0.13622137510841981</v>
      </c>
      <c r="F177" s="544">
        <v>-504357.76999999769</v>
      </c>
      <c r="G177" s="543">
        <v>-3.0003787997957403</v>
      </c>
    </row>
    <row r="178" spans="1:8" s="459" customFormat="1" ht="15" hidden="1" customHeight="1">
      <c r="A178" s="328"/>
      <c r="B178" s="551">
        <v>2013</v>
      </c>
      <c r="C178" s="541">
        <v>16360372.52</v>
      </c>
      <c r="D178" s="544">
        <v>54927.139999998733</v>
      </c>
      <c r="E178" s="543">
        <v>0.33686378212871659</v>
      </c>
      <c r="F178" s="544">
        <v>-376354.11000000127</v>
      </c>
      <c r="G178" s="543">
        <v>-2.2486721467111721</v>
      </c>
      <c r="H178" s="559"/>
    </row>
    <row r="179" spans="1:8" s="459" customFormat="1" ht="15" hidden="1" customHeight="1">
      <c r="A179" s="328"/>
      <c r="B179" s="551">
        <v>2013</v>
      </c>
      <c r="C179" s="541">
        <v>16293543.199999999</v>
      </c>
      <c r="D179" s="544">
        <v>-66829.320000000298</v>
      </c>
      <c r="E179" s="543">
        <v>-0.40848287481415468</v>
      </c>
      <c r="F179" s="544">
        <v>-237504.94000000134</v>
      </c>
      <c r="G179" s="543">
        <v>-1.4367203941854854</v>
      </c>
    </row>
    <row r="180" spans="1:8" s="459" customFormat="1" ht="15" hidden="1" customHeight="1">
      <c r="A180" s="328"/>
      <c r="B180" s="551">
        <v>2013</v>
      </c>
      <c r="C180" s="541">
        <v>16357640.050000001</v>
      </c>
      <c r="D180" s="544">
        <v>64096.85000000149</v>
      </c>
      <c r="E180" s="543">
        <v>0.39338803852069759</v>
      </c>
      <c r="F180" s="544">
        <v>-85041.179999999702</v>
      </c>
      <c r="G180" s="543">
        <v>-0.51719776604828382</v>
      </c>
    </row>
    <row r="181" spans="1:8" s="539" customFormat="1" ht="15" hidden="1" customHeight="1">
      <c r="A181" s="328"/>
      <c r="B181" s="553">
        <v>2014</v>
      </c>
      <c r="C181" s="557"/>
      <c r="D181" s="560"/>
      <c r="E181" s="561"/>
      <c r="F181" s="560"/>
      <c r="G181" s="561"/>
      <c r="H181" s="459"/>
    </row>
    <row r="182" spans="1:8" s="558" customFormat="1" ht="15" hidden="1" customHeight="1">
      <c r="A182" s="322"/>
      <c r="B182" s="551">
        <v>2014</v>
      </c>
      <c r="C182" s="541">
        <v>16173609.52</v>
      </c>
      <c r="D182" s="544">
        <v>-184030.53000000119</v>
      </c>
      <c r="E182" s="543">
        <v>-1.1250432790884162</v>
      </c>
      <c r="F182" s="544">
        <v>-5828.519999999553</v>
      </c>
      <c r="G182" s="543">
        <v>-3.6024242532960216E-2</v>
      </c>
    </row>
    <row r="183" spans="1:8" s="554" customFormat="1" ht="15" hidden="1" customHeight="1">
      <c r="A183" s="322"/>
      <c r="B183" s="551">
        <v>2014</v>
      </c>
      <c r="C183" s="541">
        <v>16212303.800000001</v>
      </c>
      <c r="D183" s="544">
        <v>38694.280000001192</v>
      </c>
      <c r="E183" s="543">
        <v>0.23924331765368834</v>
      </c>
      <c r="F183" s="544">
        <v>61557.200000001118</v>
      </c>
      <c r="G183" s="543">
        <v>0.38114151329698132</v>
      </c>
    </row>
    <row r="184" spans="1:8" s="554" customFormat="1" ht="15" hidden="1" customHeight="1">
      <c r="A184" s="322"/>
      <c r="B184" s="551">
        <v>2014</v>
      </c>
      <c r="C184" s="541">
        <v>16296288.23</v>
      </c>
      <c r="D184" s="544">
        <v>83984.429999999702</v>
      </c>
      <c r="E184" s="543">
        <v>0.51802896760422357</v>
      </c>
      <c r="F184" s="544">
        <v>115013.3900000006</v>
      </c>
      <c r="G184" s="543">
        <v>0.71078077059594591</v>
      </c>
    </row>
    <row r="185" spans="1:8" s="554" customFormat="1" ht="15" hidden="1" customHeight="1">
      <c r="A185" s="322"/>
      <c r="B185" s="551">
        <v>2014</v>
      </c>
      <c r="C185" s="541">
        <v>16430052.949999999</v>
      </c>
      <c r="D185" s="544">
        <v>133764.71999999881</v>
      </c>
      <c r="E185" s="543">
        <v>0.82082936992824784</v>
      </c>
      <c r="F185" s="544">
        <v>197700.63999999873</v>
      </c>
      <c r="G185" s="543">
        <v>1.2179420223537534</v>
      </c>
    </row>
    <row r="186" spans="1:8" s="554" customFormat="1" ht="15" hidden="1" customHeight="1">
      <c r="A186" s="322"/>
      <c r="B186" s="551">
        <v>2014</v>
      </c>
      <c r="C186" s="541">
        <v>16628373.23</v>
      </c>
      <c r="D186" s="544">
        <v>198320.28000000119</v>
      </c>
      <c r="E186" s="543">
        <v>1.2070580697672142</v>
      </c>
      <c r="F186" s="544">
        <v>261360.6400000006</v>
      </c>
      <c r="G186" s="543">
        <v>1.596874436081805</v>
      </c>
    </row>
    <row r="187" spans="1:8" s="554" customFormat="1" ht="15" customHeight="1">
      <c r="A187" s="637"/>
      <c r="B187" s="551">
        <v>2014</v>
      </c>
      <c r="C187" s="541">
        <v>16684995.09</v>
      </c>
      <c r="D187" s="544">
        <v>56621.859999999404</v>
      </c>
      <c r="E187" s="543">
        <v>0.3405135259884986</v>
      </c>
      <c r="F187" s="544">
        <v>291129.58999999985</v>
      </c>
      <c r="G187" s="543">
        <v>1.7758446901982978</v>
      </c>
    </row>
    <row r="188" spans="1:8" s="556" customFormat="1" ht="15" hidden="1" customHeight="1">
      <c r="A188" s="637"/>
      <c r="B188" s="551">
        <v>2014</v>
      </c>
      <c r="C188" s="541">
        <v>16747102.65</v>
      </c>
      <c r="D188" s="544">
        <v>62107.560000000522</v>
      </c>
      <c r="E188" s="543">
        <v>0.37223601004967577</v>
      </c>
      <c r="F188" s="544">
        <v>320346.87000000104</v>
      </c>
      <c r="G188" s="543">
        <v>1.950152996065313</v>
      </c>
    </row>
    <row r="189" spans="1:8" s="556" customFormat="1" ht="15" hidden="1" customHeight="1">
      <c r="A189" s="637"/>
      <c r="B189" s="551">
        <v>2014</v>
      </c>
      <c r="C189" s="541">
        <v>16649520.5</v>
      </c>
      <c r="D189" s="544">
        <v>-97582.150000000373</v>
      </c>
      <c r="E189" s="543">
        <v>-0.58268078986188243</v>
      </c>
      <c r="F189" s="544">
        <v>321833.3200000003</v>
      </c>
      <c r="G189" s="543">
        <v>1.9710894534666181</v>
      </c>
    </row>
    <row r="190" spans="1:8" s="556" customFormat="1" ht="15" hidden="1" customHeight="1">
      <c r="A190" s="637"/>
      <c r="B190" s="551">
        <v>2014</v>
      </c>
      <c r="C190" s="541">
        <v>16661702.949999999</v>
      </c>
      <c r="D190" s="544">
        <v>12182.449999999255</v>
      </c>
      <c r="E190" s="543">
        <v>7.3169975075245475E-2</v>
      </c>
      <c r="F190" s="544">
        <v>356257.56999999844</v>
      </c>
      <c r="G190" s="543">
        <v>2.1848993492503865</v>
      </c>
    </row>
    <row r="191" spans="1:8" s="459" customFormat="1" ht="15" hidden="1" customHeight="1">
      <c r="A191" s="637"/>
      <c r="B191" s="551">
        <v>2014</v>
      </c>
      <c r="C191" s="541">
        <v>16690519.73</v>
      </c>
      <c r="D191" s="544">
        <v>28816.780000001192</v>
      </c>
      <c r="E191" s="543">
        <v>0.1729521891398349</v>
      </c>
      <c r="F191" s="544">
        <v>330147.21000000089</v>
      </c>
      <c r="G191" s="543">
        <v>2.0179687815568172</v>
      </c>
      <c r="H191" s="559"/>
    </row>
    <row r="192" spans="1:8" s="459" customFormat="1" ht="15" hidden="1" customHeight="1">
      <c r="A192" s="637"/>
      <c r="B192" s="551">
        <v>2014</v>
      </c>
      <c r="C192" s="541">
        <v>16695751.699999999</v>
      </c>
      <c r="D192" s="544">
        <v>5231.9699999988079</v>
      </c>
      <c r="E192" s="543">
        <v>3.134695674332022E-2</v>
      </c>
      <c r="F192" s="544">
        <v>402208.5</v>
      </c>
      <c r="G192" s="543">
        <v>2.4685146445004023</v>
      </c>
      <c r="H192" s="559"/>
    </row>
    <row r="193" spans="1:8" s="459" customFormat="1" ht="15" hidden="1" customHeight="1">
      <c r="A193" s="637"/>
      <c r="B193" s="551">
        <v>2014</v>
      </c>
      <c r="C193" s="541">
        <v>16775214.470000001</v>
      </c>
      <c r="D193" s="544">
        <v>79462.770000001416</v>
      </c>
      <c r="E193" s="543">
        <v>0.47594604560391929</v>
      </c>
      <c r="F193" s="544">
        <v>417574.41999999993</v>
      </c>
      <c r="G193" s="543">
        <v>2.5527791217046598</v>
      </c>
    </row>
    <row r="194" spans="1:8" s="539" customFormat="1" ht="15" hidden="1" customHeight="1">
      <c r="A194" s="637"/>
      <c r="B194" s="553">
        <v>2015</v>
      </c>
      <c r="C194" s="557"/>
      <c r="D194" s="560"/>
      <c r="E194" s="561"/>
      <c r="F194" s="560"/>
      <c r="G194" s="561"/>
      <c r="H194" s="459"/>
    </row>
    <row r="195" spans="1:8" s="558" customFormat="1" ht="15" hidden="1" customHeight="1">
      <c r="A195" s="637"/>
      <c r="B195" s="551">
        <v>2015</v>
      </c>
      <c r="C195" s="541">
        <v>16575312.25</v>
      </c>
      <c r="D195" s="544">
        <v>-199902.22000000067</v>
      </c>
      <c r="E195" s="543">
        <v>-1.1916522459816861</v>
      </c>
      <c r="F195" s="544">
        <v>401702.73000000045</v>
      </c>
      <c r="G195" s="543">
        <v>2.4836925208517187</v>
      </c>
    </row>
    <row r="196" spans="1:8" s="554" customFormat="1" ht="15" hidden="1" customHeight="1">
      <c r="A196" s="637"/>
      <c r="B196" s="551">
        <v>2015</v>
      </c>
      <c r="C196" s="541">
        <v>16672221.6</v>
      </c>
      <c r="D196" s="544">
        <v>96909.349999999627</v>
      </c>
      <c r="E196" s="543">
        <v>0.58466078067398541</v>
      </c>
      <c r="F196" s="544">
        <v>459917.79999999888</v>
      </c>
      <c r="G196" s="543">
        <v>2.8368441997737506</v>
      </c>
    </row>
    <row r="197" spans="1:8" s="554" customFormat="1" ht="15" hidden="1" customHeight="1">
      <c r="A197" s="637"/>
      <c r="B197" s="551">
        <v>2015</v>
      </c>
      <c r="C197" s="541">
        <v>16832800.5</v>
      </c>
      <c r="D197" s="544">
        <v>160578.90000000037</v>
      </c>
      <c r="E197" s="543">
        <v>0.96315238516264401</v>
      </c>
      <c r="F197" s="544">
        <v>536512.26999999955</v>
      </c>
      <c r="G197" s="543">
        <v>3.2922360136729054</v>
      </c>
    </row>
    <row r="198" spans="1:8" s="554" customFormat="1" ht="15" hidden="1" customHeight="1">
      <c r="A198" s="637"/>
      <c r="B198" s="551">
        <v>2015</v>
      </c>
      <c r="C198" s="541">
        <v>17008295.899999999</v>
      </c>
      <c r="D198" s="544">
        <v>175495.39999999851</v>
      </c>
      <c r="E198" s="543">
        <v>1.042579931960816</v>
      </c>
      <c r="F198" s="544">
        <v>578242.94999999925</v>
      </c>
      <c r="G198" s="543">
        <v>3.5194223156779287</v>
      </c>
    </row>
    <row r="199" spans="1:8" s="554" customFormat="1" ht="15" hidden="1" customHeight="1">
      <c r="A199" s="637"/>
      <c r="B199" s="551">
        <v>2015</v>
      </c>
      <c r="C199" s="541">
        <v>17221310.399999999</v>
      </c>
      <c r="D199" s="544">
        <v>213014.5</v>
      </c>
      <c r="E199" s="543">
        <v>1.2524152992893249</v>
      </c>
      <c r="F199" s="544">
        <v>592937.16999999806</v>
      </c>
      <c r="G199" s="543">
        <v>3.5658158606294279</v>
      </c>
    </row>
    <row r="200" spans="1:8" s="554" customFormat="1" ht="15" customHeight="1">
      <c r="A200" s="637"/>
      <c r="B200" s="551">
        <v>2015</v>
      </c>
      <c r="C200" s="541">
        <v>17256395.449999999</v>
      </c>
      <c r="D200" s="544">
        <v>35085.050000000745</v>
      </c>
      <c r="E200" s="543">
        <v>0.20373043157042048</v>
      </c>
      <c r="F200" s="544">
        <v>571400.3599999994</v>
      </c>
      <c r="G200" s="543">
        <v>3.4246360692216342</v>
      </c>
    </row>
    <row r="201" spans="1:8" s="556" customFormat="1" ht="15" hidden="1" customHeight="1">
      <c r="A201" s="637"/>
      <c r="B201" s="551">
        <v>2015</v>
      </c>
      <c r="C201" s="541">
        <v>17315187.559999999</v>
      </c>
      <c r="D201" s="544">
        <v>58792.109999999404</v>
      </c>
      <c r="E201" s="543">
        <v>0.34069751223739786</v>
      </c>
      <c r="F201" s="544">
        <v>568084.90999999829</v>
      </c>
      <c r="G201" s="543">
        <v>3.392138460439881</v>
      </c>
    </row>
    <row r="202" spans="1:8" s="556" customFormat="1" ht="15" hidden="1" customHeight="1">
      <c r="A202" s="2"/>
      <c r="B202" s="551">
        <v>2015</v>
      </c>
      <c r="C202" s="541">
        <v>17180898.899999999</v>
      </c>
      <c r="D202" s="544">
        <v>-134288.66000000015</v>
      </c>
      <c r="E202" s="543">
        <v>-0.7755541748229291</v>
      </c>
      <c r="F202" s="544">
        <v>531378.39999999851</v>
      </c>
      <c r="G202" s="543">
        <v>3.1915537747768639</v>
      </c>
    </row>
    <row r="203" spans="1:8" s="556" customFormat="1" ht="15" hidden="1" customHeight="1">
      <c r="A203" s="2"/>
      <c r="B203" s="551">
        <v>2015</v>
      </c>
      <c r="C203" s="541">
        <v>17189815</v>
      </c>
      <c r="D203" s="544">
        <v>8916.1000000014901</v>
      </c>
      <c r="E203" s="543">
        <v>5.189542207249076E-2</v>
      </c>
      <c r="F203" s="544">
        <v>528112.05000000075</v>
      </c>
      <c r="G203" s="543">
        <v>3.1696162846307487</v>
      </c>
    </row>
    <row r="204" spans="1:8" s="459" customFormat="1" ht="15" hidden="1" customHeight="1">
      <c r="A204" s="2"/>
      <c r="B204" s="551">
        <v>2015</v>
      </c>
      <c r="C204" s="541">
        <v>17221466.52</v>
      </c>
      <c r="D204" s="544">
        <v>31651.519999999553</v>
      </c>
      <c r="E204" s="543">
        <v>0.18412949761238906</v>
      </c>
      <c r="F204" s="544">
        <v>530946.78999999911</v>
      </c>
      <c r="G204" s="543">
        <v>3.1811279611962107</v>
      </c>
      <c r="H204" s="559"/>
    </row>
    <row r="205" spans="1:8" s="459" customFormat="1" ht="15" hidden="1" customHeight="1">
      <c r="A205" s="2"/>
      <c r="B205" s="551">
        <v>2015</v>
      </c>
      <c r="C205" s="541">
        <v>17223086.469999999</v>
      </c>
      <c r="D205" s="544">
        <v>1619.9499999992549</v>
      </c>
      <c r="E205" s="543">
        <v>9.4065740459399194E-3</v>
      </c>
      <c r="F205" s="544">
        <v>527334.76999999955</v>
      </c>
      <c r="G205" s="543">
        <v>3.1584967210550872</v>
      </c>
      <c r="H205" s="559"/>
    </row>
    <row r="206" spans="1:8" s="554" customFormat="1" ht="15" hidden="1" customHeight="1">
      <c r="A206" s="2"/>
      <c r="B206" s="551">
        <v>2015</v>
      </c>
      <c r="C206" s="541">
        <v>17308400</v>
      </c>
      <c r="D206" s="544">
        <v>85313.530000001192</v>
      </c>
      <c r="E206" s="543">
        <v>0.49534402645312525</v>
      </c>
      <c r="F206" s="544">
        <v>533185.52999999933</v>
      </c>
      <c r="G206" s="543">
        <v>3.1784125976661812</v>
      </c>
    </row>
    <row r="207" spans="1:8" s="539" customFormat="1" ht="15" hidden="1" customHeight="1">
      <c r="A207" s="2"/>
      <c r="B207" s="551">
        <v>2015.1428571428601</v>
      </c>
      <c r="C207" s="557"/>
      <c r="D207" s="560"/>
      <c r="E207" s="561"/>
      <c r="F207" s="560"/>
      <c r="G207" s="561"/>
      <c r="H207" s="459"/>
    </row>
    <row r="208" spans="1:8" s="558" customFormat="1" ht="15" hidden="1" customHeight="1">
      <c r="A208" s="2"/>
      <c r="B208" s="551">
        <v>2016</v>
      </c>
      <c r="C208" s="541">
        <v>17104357.219999999</v>
      </c>
      <c r="D208" s="544">
        <v>-204042.78000000119</v>
      </c>
      <c r="E208" s="543">
        <v>-1.1788656374939421</v>
      </c>
      <c r="F208" s="544">
        <v>529044.96999999881</v>
      </c>
      <c r="G208" s="543">
        <v>3.191764728293407</v>
      </c>
    </row>
    <row r="209" spans="1:8" s="554" customFormat="1" ht="15" hidden="1" customHeight="1">
      <c r="A209" s="2"/>
      <c r="B209" s="551">
        <v>2016</v>
      </c>
      <c r="C209" s="541">
        <v>17167712.049999997</v>
      </c>
      <c r="D209" s="544">
        <v>63354.829999998212</v>
      </c>
      <c r="E209" s="543">
        <v>0.37040170048553023</v>
      </c>
      <c r="F209" s="544">
        <v>495490.44999999739</v>
      </c>
      <c r="G209" s="543">
        <v>2.9719521602327887</v>
      </c>
    </row>
    <row r="210" spans="1:8" s="554" customFormat="1" ht="15" hidden="1" customHeight="1">
      <c r="A210" s="2"/>
      <c r="B210" s="551">
        <v>2016</v>
      </c>
      <c r="C210" s="541">
        <v>17305798.020000003</v>
      </c>
      <c r="D210" s="544">
        <v>138085.97000000626</v>
      </c>
      <c r="E210" s="543">
        <v>0.80433531036541694</v>
      </c>
      <c r="F210" s="544">
        <v>472997.52000000328</v>
      </c>
      <c r="G210" s="543">
        <v>2.8099752028784621</v>
      </c>
    </row>
    <row r="211" spans="1:8" s="554" customFormat="1" ht="15" hidden="1" customHeight="1">
      <c r="A211" s="2"/>
      <c r="B211" s="553">
        <v>2016</v>
      </c>
      <c r="C211" s="541">
        <v>17463835.629999999</v>
      </c>
      <c r="D211" s="544">
        <v>158037.60999999568</v>
      </c>
      <c r="E211" s="543">
        <v>0.91320613945310924</v>
      </c>
      <c r="F211" s="544">
        <v>455539.73000000045</v>
      </c>
      <c r="G211" s="543">
        <v>2.6783384571760678</v>
      </c>
    </row>
    <row r="212" spans="1:8" s="554" customFormat="1" ht="15" hidden="1" customHeight="1">
      <c r="A212" s="2"/>
      <c r="B212" s="566">
        <v>2016</v>
      </c>
      <c r="C212" s="541">
        <v>17661839.559999995</v>
      </c>
      <c r="D212" s="544">
        <v>198003.92999999598</v>
      </c>
      <c r="E212" s="543">
        <v>1.1337940541530145</v>
      </c>
      <c r="F212" s="544">
        <v>440529.15999999642</v>
      </c>
      <c r="G212" s="543">
        <v>2.5580466861569136</v>
      </c>
    </row>
    <row r="213" spans="1:8" s="554" customFormat="1" ht="15" customHeight="1">
      <c r="A213" s="2"/>
      <c r="B213" s="566">
        <v>2016</v>
      </c>
      <c r="C213" s="541">
        <v>17760271.109999999</v>
      </c>
      <c r="D213" s="544">
        <v>98431.55000000447</v>
      </c>
      <c r="E213" s="543">
        <v>0.55731199270393006</v>
      </c>
      <c r="F213" s="544">
        <v>503875.66000000015</v>
      </c>
      <c r="G213" s="543">
        <v>2.9199357505451644</v>
      </c>
    </row>
    <row r="214" spans="1:8" s="556" customFormat="1" ht="15" hidden="1" customHeight="1">
      <c r="A214" s="2"/>
      <c r="B214" s="566">
        <v>2016</v>
      </c>
      <c r="C214" s="541">
        <v>17844991.919999998</v>
      </c>
      <c r="D214" s="544">
        <v>84720.809999998659</v>
      </c>
      <c r="E214" s="543">
        <v>0.47702430596510226</v>
      </c>
      <c r="F214" s="544">
        <v>529804.3599999994</v>
      </c>
      <c r="G214" s="543">
        <v>3.0597667981599415</v>
      </c>
    </row>
    <row r="215" spans="1:8" s="556" customFormat="1" ht="15" hidden="1" customHeight="1">
      <c r="A215" s="2"/>
      <c r="B215" s="566">
        <v>2016</v>
      </c>
      <c r="C215" s="541">
        <v>17699995.289999999</v>
      </c>
      <c r="D215" s="544">
        <v>-144996.62999999896</v>
      </c>
      <c r="E215" s="543">
        <v>-0.81253401878815623</v>
      </c>
      <c r="F215" s="544">
        <v>519096.3900000006</v>
      </c>
      <c r="G215" s="543">
        <v>3.0213575728566866</v>
      </c>
    </row>
    <row r="216" spans="1:8" s="556" customFormat="1" ht="15" hidden="1" customHeight="1">
      <c r="A216" s="2"/>
      <c r="B216" s="566">
        <v>2016</v>
      </c>
      <c r="C216" s="541">
        <v>17712020.689999998</v>
      </c>
      <c r="D216" s="544">
        <v>12025.39999999851</v>
      </c>
      <c r="E216" s="543">
        <v>6.7940131073314092E-2</v>
      </c>
      <c r="F216" s="544">
        <v>522205.68999999762</v>
      </c>
      <c r="G216" s="543">
        <v>3.0378784762953899</v>
      </c>
    </row>
    <row r="217" spans="1:8" s="459" customFormat="1" ht="15" hidden="1" customHeight="1">
      <c r="A217" s="2"/>
      <c r="B217" s="566">
        <v>2016</v>
      </c>
      <c r="C217" s="541">
        <v>17813355.899999999</v>
      </c>
      <c r="D217" s="544">
        <v>101335.21000000089</v>
      </c>
      <c r="E217" s="543">
        <v>0.57212675941156022</v>
      </c>
      <c r="F217" s="544">
        <v>591889.37999999896</v>
      </c>
      <c r="G217" s="543">
        <v>3.4369278557816898</v>
      </c>
      <c r="H217" s="543"/>
    </row>
    <row r="218" spans="1:8" s="459" customFormat="1" ht="15" hidden="1" customHeight="1">
      <c r="A218" s="2"/>
      <c r="B218" s="566">
        <v>2016</v>
      </c>
      <c r="C218" s="541">
        <v>17780523.879999999</v>
      </c>
      <c r="D218" s="544">
        <v>-32832.019999999553</v>
      </c>
      <c r="E218" s="543">
        <v>-0.18431125602783993</v>
      </c>
      <c r="F218" s="544">
        <v>557437.41000000015</v>
      </c>
      <c r="G218" s="543">
        <v>3.2365709303670371</v>
      </c>
      <c r="H218" s="559"/>
    </row>
    <row r="219" spans="1:8" s="459" customFormat="1" ht="15" hidden="1" customHeight="1">
      <c r="A219" s="2"/>
      <c r="B219" s="566">
        <v>2016</v>
      </c>
      <c r="C219" s="541">
        <v>17849054.5</v>
      </c>
      <c r="D219" s="544">
        <v>68530.620000001043</v>
      </c>
      <c r="E219" s="543">
        <v>0.38542520154361171</v>
      </c>
      <c r="F219" s="544">
        <v>540654.5</v>
      </c>
      <c r="G219" s="543">
        <v>3.1236538328210486</v>
      </c>
    </row>
    <row r="220" spans="1:8" s="539" customFormat="1" ht="20.85" hidden="1" customHeight="1">
      <c r="A220" s="2"/>
      <c r="B220" s="566">
        <v>2017</v>
      </c>
      <c r="C220" s="563"/>
      <c r="D220" s="564"/>
      <c r="E220" s="565"/>
      <c r="F220" s="564"/>
      <c r="G220" s="565"/>
      <c r="H220" s="459"/>
    </row>
    <row r="221" spans="1:8" s="558" customFormat="1" ht="15" hidden="1" customHeight="1">
      <c r="A221" s="2"/>
      <c r="B221" s="567">
        <v>2017</v>
      </c>
      <c r="C221" s="541">
        <v>17674174.5</v>
      </c>
      <c r="D221" s="544">
        <v>-174880</v>
      </c>
      <c r="E221" s="543">
        <v>-0.97977178567077772</v>
      </c>
      <c r="F221" s="544">
        <v>569817.28000000119</v>
      </c>
      <c r="G221" s="543">
        <v>3.3314159232696454</v>
      </c>
    </row>
    <row r="222" spans="1:8" s="554" customFormat="1" ht="15" hidden="1" customHeight="1">
      <c r="A222" s="2"/>
      <c r="B222" s="567">
        <v>2017</v>
      </c>
      <c r="C222" s="541">
        <v>17748254.850000001</v>
      </c>
      <c r="D222" s="544">
        <v>74080.35000000149</v>
      </c>
      <c r="E222" s="543">
        <v>0.41914461125188041</v>
      </c>
      <c r="F222" s="544">
        <v>580542.80000000447</v>
      </c>
      <c r="G222" s="543">
        <v>3.3815967923343919</v>
      </c>
    </row>
    <row r="223" spans="1:8" s="554" customFormat="1" ht="15" hidden="1" customHeight="1">
      <c r="A223" s="2"/>
      <c r="B223" s="567">
        <v>2017</v>
      </c>
      <c r="C223" s="541">
        <v>17910006.629999999</v>
      </c>
      <c r="D223" s="544">
        <v>161751.77999999747</v>
      </c>
      <c r="E223" s="543">
        <v>0.9113672378892943</v>
      </c>
      <c r="F223" s="544">
        <v>604208.60999999568</v>
      </c>
      <c r="G223" s="543">
        <v>3.4913652020075716</v>
      </c>
    </row>
    <row r="224" spans="1:8" s="554" customFormat="1" ht="15" hidden="1" customHeight="1">
      <c r="A224" s="2"/>
      <c r="B224" s="567">
        <v>2017</v>
      </c>
      <c r="C224" s="541">
        <v>18122222.299999997</v>
      </c>
      <c r="D224" s="544">
        <v>212215.66999999806</v>
      </c>
      <c r="E224" s="543">
        <v>1.1849000080464975</v>
      </c>
      <c r="F224" s="544">
        <v>658386.66999999806</v>
      </c>
      <c r="G224" s="543">
        <v>3.7700003822127144</v>
      </c>
    </row>
    <row r="225" spans="1:8" s="554" customFormat="1" ht="15" hidden="1" customHeight="1">
      <c r="A225" s="2"/>
      <c r="B225" s="566">
        <v>2017</v>
      </c>
      <c r="C225" s="541">
        <v>18345414.190000001</v>
      </c>
      <c r="D225" s="544">
        <v>223191.89000000432</v>
      </c>
      <c r="E225" s="543">
        <v>1.2315922755235391</v>
      </c>
      <c r="F225" s="544">
        <v>683574.63000000641</v>
      </c>
      <c r="G225" s="543">
        <v>3.8703478631305614</v>
      </c>
    </row>
    <row r="226" spans="1:8" s="554" customFormat="1" ht="15" customHeight="1">
      <c r="A226" s="2"/>
      <c r="B226" s="566">
        <v>2017</v>
      </c>
      <c r="C226" s="541">
        <v>18433106.509999998</v>
      </c>
      <c r="D226" s="544">
        <v>87692.319999996573</v>
      </c>
      <c r="E226" s="543">
        <v>0.47800676011881649</v>
      </c>
      <c r="F226" s="544">
        <v>672835.39999999851</v>
      </c>
      <c r="G226" s="543">
        <v>3.7884297814640746</v>
      </c>
    </row>
    <row r="227" spans="1:8" s="556" customFormat="1" ht="15" hidden="1" customHeight="1">
      <c r="A227" s="2"/>
      <c r="B227" s="566">
        <v>2017</v>
      </c>
      <c r="C227" s="541">
        <v>18489328.949999999</v>
      </c>
      <c r="D227" s="544">
        <v>56222.440000001341</v>
      </c>
      <c r="E227" s="543">
        <v>0.30500794844047618</v>
      </c>
      <c r="F227" s="544">
        <v>644337.03000000119</v>
      </c>
      <c r="G227" s="543">
        <v>3.6107443079189636</v>
      </c>
    </row>
    <row r="228" spans="1:8" s="556" customFormat="1" ht="15" hidden="1" customHeight="1">
      <c r="A228" s="2"/>
      <c r="B228" s="566">
        <v>2017</v>
      </c>
      <c r="C228" s="541">
        <v>18309843.889999997</v>
      </c>
      <c r="D228" s="544">
        <v>-179485.06000000238</v>
      </c>
      <c r="E228" s="543">
        <v>-0.97074945491736742</v>
      </c>
      <c r="F228" s="544">
        <v>609848.59999999776</v>
      </c>
      <c r="G228" s="543">
        <v>3.4454732332304303</v>
      </c>
    </row>
    <row r="229" spans="1:8" s="556" customFormat="1" ht="15" hidden="1" customHeight="1">
      <c r="A229" s="2"/>
      <c r="B229" s="566">
        <v>2017</v>
      </c>
      <c r="C229" s="541">
        <v>18336161.449999999</v>
      </c>
      <c r="D229" s="544">
        <v>26317.560000002384</v>
      </c>
      <c r="E229" s="543">
        <v>0.14373448598530558</v>
      </c>
      <c r="F229" s="544">
        <v>624140.76000000164</v>
      </c>
      <c r="G229" s="543">
        <v>3.5238258294966016</v>
      </c>
    </row>
    <row r="230" spans="1:8" s="459" customFormat="1" ht="15" hidden="1" customHeight="1">
      <c r="A230" s="2"/>
      <c r="B230" s="566">
        <v>2017</v>
      </c>
      <c r="C230" s="541">
        <v>18430529.030000001</v>
      </c>
      <c r="D230" s="544">
        <v>94367.580000001937</v>
      </c>
      <c r="E230" s="543">
        <v>0.51465286372685171</v>
      </c>
      <c r="F230" s="544">
        <v>617173.13000000268</v>
      </c>
      <c r="G230" s="543">
        <v>3.4646651280346532</v>
      </c>
      <c r="H230" s="559"/>
    </row>
    <row r="231" spans="1:8" s="459" customFormat="1" ht="15" hidden="1" customHeight="1">
      <c r="A231" s="2"/>
      <c r="B231" s="566">
        <v>2017</v>
      </c>
      <c r="C231" s="541">
        <v>18417756.200000003</v>
      </c>
      <c r="D231" s="544">
        <v>-12772.829999998212</v>
      </c>
      <c r="E231" s="543">
        <v>-6.9302568467819015E-2</v>
      </c>
      <c r="F231" s="544">
        <v>637232.32000000402</v>
      </c>
      <c r="G231" s="543">
        <v>3.5838782046055542</v>
      </c>
      <c r="H231" s="559"/>
    </row>
    <row r="232" spans="1:8" s="459" customFormat="1" ht="15" hidden="1" customHeight="1">
      <c r="A232" s="2"/>
      <c r="B232" s="566">
        <v>2017</v>
      </c>
      <c r="C232" s="568">
        <v>18460200.519999996</v>
      </c>
      <c r="D232" s="569">
        <v>42444.319999992847</v>
      </c>
      <c r="E232" s="570">
        <v>0.23045326227084217</v>
      </c>
      <c r="F232" s="569">
        <v>611146.01999999583</v>
      </c>
      <c r="G232" s="570">
        <v>3.4239685917256679</v>
      </c>
    </row>
    <row r="233" spans="1:8" s="539" customFormat="1" ht="18.95" customHeight="1">
      <c r="A233" s="2"/>
      <c r="B233" s="566">
        <v>2018</v>
      </c>
      <c r="C233" s="563"/>
      <c r="D233" s="564"/>
      <c r="E233" s="565"/>
      <c r="F233" s="564"/>
      <c r="G233" s="565"/>
      <c r="H233" s="459"/>
    </row>
    <row r="234" spans="1:8" s="558" customFormat="1" ht="15" customHeight="1">
      <c r="A234" s="2"/>
      <c r="B234" s="571" t="s">
        <v>9</v>
      </c>
      <c r="C234" s="572">
        <v>18282030.809999999</v>
      </c>
      <c r="D234" s="573">
        <v>-178169.70999999717</v>
      </c>
      <c r="E234" s="574">
        <v>-0.9651558757824148</v>
      </c>
      <c r="F234" s="573">
        <v>607856.30999999866</v>
      </c>
      <c r="G234" s="574">
        <v>3.4392345170067244</v>
      </c>
    </row>
    <row r="235" spans="1:8" s="554" customFormat="1" ht="15" customHeight="1">
      <c r="A235" s="2"/>
      <c r="B235" s="571" t="s">
        <v>10</v>
      </c>
      <c r="C235" s="572">
        <v>18363514.199999999</v>
      </c>
      <c r="D235" s="573">
        <v>81483.390000000596</v>
      </c>
      <c r="E235" s="574">
        <v>0.44570207132257167</v>
      </c>
      <c r="F235" s="573">
        <v>615259.34999999776</v>
      </c>
      <c r="G235" s="574">
        <v>3.4665906884923743</v>
      </c>
    </row>
    <row r="236" spans="1:8" s="554" customFormat="1" ht="15" customHeight="1">
      <c r="A236" s="2"/>
      <c r="B236" s="571" t="s">
        <v>67</v>
      </c>
      <c r="C236" s="572">
        <v>18502087.599999998</v>
      </c>
      <c r="D236" s="573">
        <v>138573.39999999851</v>
      </c>
      <c r="E236" s="574">
        <v>0.75461264380429327</v>
      </c>
      <c r="F236" s="573">
        <v>592080.96999999881</v>
      </c>
      <c r="G236" s="574">
        <v>3.3058668387550512</v>
      </c>
    </row>
    <row r="237" spans="1:8" s="554" customFormat="1" ht="15" customHeight="1">
      <c r="A237" s="2"/>
      <c r="B237" s="571" t="s">
        <v>68</v>
      </c>
      <c r="C237" s="575">
        <v>18678460.850000001</v>
      </c>
      <c r="D237" s="576">
        <v>176373.25000000373</v>
      </c>
      <c r="E237" s="577">
        <v>0.95326134981657162</v>
      </c>
      <c r="F237" s="576">
        <v>556238.55000000447</v>
      </c>
      <c r="G237" s="577">
        <v>3.069372733607878</v>
      </c>
    </row>
    <row r="238" spans="1:8" s="554" customFormat="1" ht="15" customHeight="1">
      <c r="A238" s="2"/>
      <c r="B238" s="571" t="s">
        <v>69</v>
      </c>
      <c r="C238" s="575">
        <v>18915667.809999999</v>
      </c>
      <c r="D238" s="576">
        <v>237206.95999999717</v>
      </c>
      <c r="E238" s="577">
        <v>1.2699491778520837</v>
      </c>
      <c r="F238" s="576">
        <v>570253.61999999732</v>
      </c>
      <c r="G238" s="577">
        <v>3.108425975527112</v>
      </c>
    </row>
    <row r="239" spans="1:8" s="554" customFormat="1" ht="15" customHeight="1">
      <c r="A239" s="2"/>
      <c r="B239" s="383" t="s">
        <v>70</v>
      </c>
      <c r="C239" s="578">
        <v>19006990.190000001</v>
      </c>
      <c r="D239" s="579">
        <v>91322.380000002682</v>
      </c>
      <c r="E239" s="580">
        <v>0.48278697277461902</v>
      </c>
      <c r="F239" s="579">
        <v>573883.68000000343</v>
      </c>
      <c r="G239" s="580">
        <v>3.1133313296305829</v>
      </c>
    </row>
    <row r="240" spans="1:8" s="556" customFormat="1" ht="15" customHeight="1">
      <c r="A240" s="2"/>
      <c r="B240" s="571" t="s">
        <v>71</v>
      </c>
      <c r="C240" s="575">
        <v>19042809.68</v>
      </c>
      <c r="D240" s="576">
        <v>35819.489999998361</v>
      </c>
      <c r="E240" s="577">
        <v>0.18845429834991023</v>
      </c>
      <c r="F240" s="576">
        <v>553480.73000000045</v>
      </c>
      <c r="G240" s="577">
        <v>2.9935144293054492</v>
      </c>
    </row>
    <row r="241" spans="1:8" s="556" customFormat="1" ht="15" customHeight="1">
      <c r="A241" s="2"/>
      <c r="B241" s="571" t="s">
        <v>72</v>
      </c>
      <c r="C241" s="575">
        <v>18839813.769999996</v>
      </c>
      <c r="D241" s="576">
        <v>-202995.91000000387</v>
      </c>
      <c r="E241" s="577">
        <v>-1.0659976831738334</v>
      </c>
      <c r="F241" s="576">
        <v>529969.87999999896</v>
      </c>
      <c r="G241" s="577">
        <v>2.8944532961826326</v>
      </c>
    </row>
    <row r="242" spans="1:8" s="556" customFormat="1" ht="15" customHeight="1">
      <c r="A242" s="2"/>
      <c r="B242" s="571" t="s">
        <v>79</v>
      </c>
      <c r="C242" s="575">
        <v>18862712.800000004</v>
      </c>
      <c r="D242" s="576">
        <v>22899.030000008643</v>
      </c>
      <c r="E242" s="577">
        <v>0.12154594668271557</v>
      </c>
      <c r="F242" s="576">
        <v>526551.35000000522</v>
      </c>
      <c r="G242" s="577">
        <v>2.8716552885719011</v>
      </c>
    </row>
    <row r="243" spans="1:8" s="459" customFormat="1" ht="15" customHeight="1">
      <c r="A243" s="2"/>
      <c r="B243" s="571" t="s">
        <v>80</v>
      </c>
      <c r="C243" s="575">
        <v>18993072.809999999</v>
      </c>
      <c r="D243" s="576">
        <v>130360.00999999419</v>
      </c>
      <c r="E243" s="577">
        <v>0.69109894945754036</v>
      </c>
      <c r="F243" s="576">
        <v>562543.77999999747</v>
      </c>
      <c r="G243" s="577">
        <v>3.052238918830426</v>
      </c>
      <c r="H243" s="559"/>
    </row>
    <row r="244" spans="1:8" s="459" customFormat="1" ht="15" customHeight="1">
      <c r="A244" s="2"/>
      <c r="B244" s="571" t="s">
        <v>81</v>
      </c>
      <c r="C244" s="575">
        <v>18945624.190000001</v>
      </c>
      <c r="D244" s="576">
        <v>-47448.619999997318</v>
      </c>
      <c r="E244" s="577">
        <v>-0.24982066079910226</v>
      </c>
      <c r="F244" s="576">
        <v>527867.98999999836</v>
      </c>
      <c r="G244" s="577">
        <v>2.8660819714835668</v>
      </c>
      <c r="H244" s="559"/>
    </row>
    <row r="245" spans="1:8" s="459" customFormat="1" ht="15" customHeight="1">
      <c r="A245" s="2"/>
      <c r="B245" s="571" t="s">
        <v>82</v>
      </c>
      <c r="C245" s="575">
        <v>19024165.170000002</v>
      </c>
      <c r="D245" s="576">
        <v>78540.980000000447</v>
      </c>
      <c r="E245" s="577">
        <v>0.41456000188928499</v>
      </c>
      <c r="F245" s="576">
        <v>563964.65000000596</v>
      </c>
      <c r="G245" s="577">
        <v>3.0550299244528816</v>
      </c>
    </row>
    <row r="246" spans="1:8" s="539" customFormat="1" ht="15" customHeight="1">
      <c r="A246" s="2"/>
      <c r="B246" s="581">
        <v>2019</v>
      </c>
      <c r="C246" s="582"/>
      <c r="D246" s="583"/>
      <c r="E246" s="584"/>
      <c r="F246" s="583"/>
      <c r="G246" s="584"/>
      <c r="H246" s="459"/>
    </row>
    <row r="247" spans="1:8" s="558" customFormat="1" ht="15" customHeight="1">
      <c r="A247" s="2"/>
      <c r="B247" s="571" t="s">
        <v>9</v>
      </c>
      <c r="C247" s="572">
        <v>18819300.09</v>
      </c>
      <c r="D247" s="573">
        <v>-204865.08000000194</v>
      </c>
      <c r="E247" s="574">
        <v>-1.0768676479063686</v>
      </c>
      <c r="F247" s="573">
        <v>537269.28000000119</v>
      </c>
      <c r="G247" s="574">
        <v>2.9387833637504031</v>
      </c>
    </row>
    <row r="248" spans="1:8" s="554" customFormat="1" ht="15" customHeight="1">
      <c r="A248" s="2"/>
      <c r="B248" s="571" t="s">
        <v>10</v>
      </c>
      <c r="C248" s="572">
        <v>18888471.899999999</v>
      </c>
      <c r="D248" s="573">
        <v>69171.809999998659</v>
      </c>
      <c r="E248" s="574">
        <v>0.36755782451629671</v>
      </c>
      <c r="F248" s="573">
        <v>524957.69999999925</v>
      </c>
      <c r="G248" s="574">
        <v>2.8586995619825188</v>
      </c>
    </row>
    <row r="249" spans="1:8" s="554" customFormat="1" ht="15" customHeight="1">
      <c r="A249" s="2"/>
      <c r="B249" s="571" t="s">
        <v>67</v>
      </c>
      <c r="C249" s="572">
        <v>19043576.329999998</v>
      </c>
      <c r="D249" s="573">
        <v>155104.4299999997</v>
      </c>
      <c r="E249" s="574">
        <v>0.82115922781449058</v>
      </c>
      <c r="F249" s="573">
        <v>541488.73000000045</v>
      </c>
      <c r="G249" s="574">
        <v>2.9266358570262128</v>
      </c>
    </row>
    <row r="250" spans="1:8" s="554" customFormat="1" ht="15" customHeight="1">
      <c r="A250" s="2"/>
      <c r="B250" s="571" t="s">
        <v>68</v>
      </c>
      <c r="C250" s="575">
        <v>19230361.750000004</v>
      </c>
      <c r="D250" s="576">
        <v>186785.42000000551</v>
      </c>
      <c r="E250" s="577">
        <v>0.98083162932876178</v>
      </c>
      <c r="F250" s="576">
        <v>551900.90000000224</v>
      </c>
      <c r="G250" s="577">
        <v>2.9547450640184962</v>
      </c>
    </row>
    <row r="251" spans="1:8" s="554" customFormat="1" ht="15" customHeight="1">
      <c r="A251" s="2"/>
      <c r="B251" s="571" t="s">
        <v>69</v>
      </c>
      <c r="C251" s="575">
        <v>19442113.454545431</v>
      </c>
      <c r="D251" s="576">
        <v>211751.70454542711</v>
      </c>
      <c r="E251" s="577">
        <v>1.1011321955263185</v>
      </c>
      <c r="F251" s="576">
        <v>526445.64454543218</v>
      </c>
      <c r="G251" s="577">
        <v>2.7831195273323601</v>
      </c>
    </row>
    <row r="252" spans="1:8" s="554" customFormat="1" ht="15" customHeight="1">
      <c r="A252" s="2"/>
      <c r="B252" s="383" t="s">
        <v>70</v>
      </c>
      <c r="C252" s="578">
        <v>19517697.200000003</v>
      </c>
      <c r="D252" s="579">
        <v>75583.745454572141</v>
      </c>
      <c r="E252" s="580">
        <v>0.38876300990263246</v>
      </c>
      <c r="F252" s="579">
        <v>510707.01000000164</v>
      </c>
      <c r="G252" s="580">
        <v>2.6869430924876099</v>
      </c>
    </row>
    <row r="253" spans="1:8" s="556" customFormat="1" ht="15" customHeight="1">
      <c r="A253" s="2"/>
      <c r="B253" s="571" t="s">
        <v>71</v>
      </c>
      <c r="C253" s="575">
        <v>19533210.73</v>
      </c>
      <c r="D253" s="576">
        <v>15513.529999997467</v>
      </c>
      <c r="E253" s="577">
        <v>7.9484428111726402E-2</v>
      </c>
      <c r="F253" s="576">
        <v>490401.05000000075</v>
      </c>
      <c r="G253" s="577">
        <v>2.5752557434581433</v>
      </c>
    </row>
    <row r="254" spans="1:8" s="556" customFormat="1" ht="15" customHeight="1">
      <c r="A254" s="2"/>
      <c r="B254" s="571" t="s">
        <v>72</v>
      </c>
      <c r="C254" s="575">
        <v>19320227.088095266</v>
      </c>
      <c r="D254" s="576">
        <v>-212983.64190473408</v>
      </c>
      <c r="E254" s="577">
        <v>-1.0903667853110477</v>
      </c>
      <c r="F254" s="576">
        <v>480413.31809527054</v>
      </c>
      <c r="G254" s="577">
        <v>2.5499897396027649</v>
      </c>
    </row>
    <row r="255" spans="1:8" s="556" customFormat="1" ht="15" customHeight="1">
      <c r="A255" s="2"/>
      <c r="B255" s="571" t="s">
        <v>79</v>
      </c>
      <c r="C255" s="575">
        <v>19323451.469999999</v>
      </c>
      <c r="D255" s="576">
        <v>3224.3819047324359</v>
      </c>
      <c r="E255" s="577">
        <v>1.6689151167994964E-2</v>
      </c>
      <c r="F255" s="576">
        <v>460738.66999999434</v>
      </c>
      <c r="G255" s="577">
        <v>2.4425896470204265</v>
      </c>
    </row>
    <row r="256" spans="1:8" s="459" customFormat="1" ht="15" customHeight="1">
      <c r="A256" s="2"/>
      <c r="B256" s="571" t="s">
        <v>80</v>
      </c>
      <c r="C256" s="575">
        <v>19429992.649999999</v>
      </c>
      <c r="D256" s="576">
        <v>106541.1799999997</v>
      </c>
      <c r="E256" s="577">
        <v>0.5513568844852017</v>
      </c>
      <c r="F256" s="576">
        <v>436919.83999999985</v>
      </c>
      <c r="G256" s="577">
        <v>2.3004168118070822</v>
      </c>
      <c r="H256" s="559"/>
    </row>
    <row r="257" spans="1:8" s="459" customFormat="1" ht="15" customHeight="1">
      <c r="A257" s="2"/>
      <c r="B257" s="571" t="s">
        <v>81</v>
      </c>
      <c r="C257" s="575">
        <v>19376878.449999999</v>
      </c>
      <c r="D257" s="576">
        <v>-53114.199999999255</v>
      </c>
      <c r="E257" s="577">
        <v>-0.27336191503911778</v>
      </c>
      <c r="F257" s="576">
        <v>431254.25999999791</v>
      </c>
      <c r="G257" s="577">
        <v>2.2762736961056333</v>
      </c>
      <c r="H257" s="559"/>
    </row>
    <row r="258" spans="1:8" s="459" customFormat="1" ht="15" customHeight="1">
      <c r="A258" s="2"/>
      <c r="B258" s="571" t="s">
        <v>82</v>
      </c>
      <c r="C258" s="575">
        <v>19408537.829999998</v>
      </c>
      <c r="D258" s="576">
        <v>31659.379999998957</v>
      </c>
      <c r="E258" s="577">
        <v>0.16338741083447417</v>
      </c>
      <c r="F258" s="576">
        <v>384372.65999999642</v>
      </c>
      <c r="G258" s="577">
        <v>2.020444295795599</v>
      </c>
    </row>
    <row r="259" spans="1:8" s="539" customFormat="1" ht="15" customHeight="1">
      <c r="A259" s="2"/>
      <c r="B259" s="581">
        <v>2020</v>
      </c>
      <c r="C259" s="582"/>
      <c r="D259" s="583"/>
      <c r="E259" s="584"/>
      <c r="F259" s="583"/>
      <c r="G259" s="584"/>
      <c r="H259" s="459"/>
    </row>
    <row r="260" spans="1:8" s="558" customFormat="1" ht="15" customHeight="1">
      <c r="A260" s="2"/>
      <c r="B260" s="571" t="s">
        <v>9</v>
      </c>
      <c r="C260" s="572">
        <v>19164493.639999997</v>
      </c>
      <c r="D260" s="573">
        <v>-244044.19000000134</v>
      </c>
      <c r="E260" s="574">
        <v>-1.257406364856493</v>
      </c>
      <c r="F260" s="573">
        <v>345193.54999999702</v>
      </c>
      <c r="G260" s="574">
        <v>1.8342528592942813</v>
      </c>
    </row>
    <row r="261" spans="1:8" s="554" customFormat="1" ht="15" customHeight="1">
      <c r="A261" s="2"/>
      <c r="B261" s="571" t="s">
        <v>10</v>
      </c>
      <c r="C261" s="572">
        <v>19250228.949999999</v>
      </c>
      <c r="D261" s="573">
        <v>85735.310000002384</v>
      </c>
      <c r="E261" s="574">
        <v>0.44736538105580337</v>
      </c>
      <c r="F261" s="573">
        <v>361757.05000000075</v>
      </c>
      <c r="G261" s="574">
        <v>1.9152266626714294</v>
      </c>
    </row>
    <row r="262" spans="1:8" s="554" customFormat="1" ht="15" customHeight="1">
      <c r="A262" s="2"/>
      <c r="B262" s="585" t="s">
        <v>67</v>
      </c>
      <c r="C262" s="575">
        <v>19006759.590909131</v>
      </c>
      <c r="D262" s="576">
        <v>-243469.35909086838</v>
      </c>
      <c r="E262" s="577">
        <v>-1.2647608489397584</v>
      </c>
      <c r="F262" s="576">
        <v>-36816.739090867341</v>
      </c>
      <c r="G262" s="577">
        <v>-0.19332891287268694</v>
      </c>
    </row>
    <row r="263" spans="1:8" s="554" customFormat="1" ht="15" customHeight="1">
      <c r="A263" s="2"/>
      <c r="B263" s="586" t="s">
        <v>68</v>
      </c>
      <c r="C263" s="575">
        <v>18458666.800000001</v>
      </c>
      <c r="D263" s="576">
        <v>-548092.79090913013</v>
      </c>
      <c r="E263" s="577">
        <v>-2.8836729811181527</v>
      </c>
      <c r="F263" s="576">
        <v>-771694.95000000298</v>
      </c>
      <c r="G263" s="577">
        <v>-4.0128987693120308</v>
      </c>
    </row>
    <row r="264" spans="1:8" s="554" customFormat="1" ht="15" customHeight="1">
      <c r="A264" s="2"/>
      <c r="B264" s="571" t="s">
        <v>69</v>
      </c>
      <c r="C264" s="575">
        <v>18556129</v>
      </c>
      <c r="D264" s="576">
        <v>97462.199999999255</v>
      </c>
      <c r="E264" s="577">
        <v>0.52800237989019649</v>
      </c>
      <c r="F264" s="576">
        <v>-885984.45454543084</v>
      </c>
      <c r="G264" s="577">
        <v>-4.5570377758406408</v>
      </c>
    </row>
    <row r="265" spans="1:8" s="554" customFormat="1" ht="15" customHeight="1">
      <c r="A265" s="2"/>
      <c r="B265" s="383" t="s">
        <v>70</v>
      </c>
      <c r="C265" s="578">
        <v>18624336.681818176</v>
      </c>
      <c r="D265" s="579">
        <v>68207.681818176061</v>
      </c>
      <c r="E265" s="580">
        <v>0.36757494959307735</v>
      </c>
      <c r="F265" s="579">
        <v>-893360.51818182692</v>
      </c>
      <c r="G265" s="580">
        <v>-4.5771819750427625</v>
      </c>
    </row>
    <row r="266" spans="1:8" s="556" customFormat="1" ht="15" customHeight="1">
      <c r="A266" s="2"/>
      <c r="B266" s="571" t="s">
        <v>71</v>
      </c>
      <c r="C266" s="575"/>
      <c r="D266" s="576"/>
      <c r="E266" s="577"/>
      <c r="F266" s="576"/>
      <c r="G266" s="577"/>
    </row>
    <row r="267" spans="1:8" s="556" customFormat="1" ht="15" customHeight="1">
      <c r="A267" s="2"/>
      <c r="B267" s="571" t="s">
        <v>72</v>
      </c>
      <c r="C267" s="575"/>
      <c r="D267" s="576"/>
      <c r="E267" s="577"/>
      <c r="F267" s="576"/>
      <c r="G267" s="577"/>
    </row>
    <row r="268" spans="1:8" s="556" customFormat="1" ht="15" customHeight="1">
      <c r="A268" s="2"/>
      <c r="B268" s="571" t="s">
        <v>79</v>
      </c>
      <c r="C268" s="575"/>
      <c r="D268" s="576"/>
      <c r="E268" s="577"/>
      <c r="F268" s="576"/>
      <c r="G268" s="577"/>
    </row>
    <row r="269" spans="1:8" s="459" customFormat="1" ht="15" customHeight="1">
      <c r="A269" s="2"/>
      <c r="B269" s="571" t="s">
        <v>80</v>
      </c>
      <c r="C269" s="575"/>
      <c r="D269" s="576"/>
      <c r="E269" s="577"/>
      <c r="F269" s="576"/>
      <c r="G269" s="577"/>
      <c r="H269" s="559"/>
    </row>
    <row r="270" spans="1:8" s="459" customFormat="1" ht="15" customHeight="1">
      <c r="A270" s="2"/>
      <c r="B270" s="571" t="s">
        <v>81</v>
      </c>
      <c r="C270" s="575"/>
      <c r="D270" s="576"/>
      <c r="E270" s="577"/>
      <c r="F270" s="576"/>
      <c r="G270" s="577"/>
      <c r="H270" s="559"/>
    </row>
    <row r="271" spans="1:8" s="459" customFormat="1" ht="15" customHeight="1">
      <c r="A271" s="2"/>
      <c r="B271" s="571" t="s">
        <v>82</v>
      </c>
      <c r="C271" s="575"/>
      <c r="D271" s="573"/>
      <c r="E271" s="574"/>
      <c r="F271" s="573"/>
      <c r="G271" s="574"/>
    </row>
    <row r="272" spans="1:8" ht="15" customHeight="1">
      <c r="B272" s="13"/>
      <c r="D272" s="587"/>
      <c r="E272" s="588"/>
      <c r="F272" s="587"/>
      <c r="G272" s="588"/>
      <c r="H272" s="459"/>
    </row>
    <row r="273" spans="2:10">
      <c r="B273" s="589"/>
      <c r="D273" s="384"/>
    </row>
    <row r="274" spans="2:10">
      <c r="B274" s="589"/>
      <c r="D274" s="591"/>
      <c r="E274" s="592"/>
      <c r="F274" s="592"/>
      <c r="G274" s="592"/>
      <c r="H274" s="593"/>
    </row>
    <row r="275" spans="2:10">
      <c r="B275" s="589"/>
      <c r="D275" s="591"/>
      <c r="E275" s="592"/>
      <c r="F275" s="592"/>
      <c r="G275" s="592"/>
      <c r="H275" s="593"/>
    </row>
    <row r="276" spans="2:10">
      <c r="B276" s="589"/>
      <c r="D276" s="591"/>
      <c r="E276" s="592"/>
      <c r="F276" s="592"/>
      <c r="G276" s="592"/>
      <c r="H276" s="593"/>
    </row>
    <row r="277" spans="2:10">
      <c r="B277" s="589"/>
      <c r="D277" s="591"/>
      <c r="E277" s="592"/>
      <c r="F277" s="592"/>
      <c r="G277" s="592"/>
      <c r="H277" s="593"/>
    </row>
    <row r="278" spans="2:10">
      <c r="B278" s="589"/>
      <c r="D278" s="591"/>
      <c r="E278" s="592"/>
      <c r="F278" s="592"/>
      <c r="G278" s="592"/>
      <c r="H278" s="593"/>
    </row>
    <row r="279" spans="2:10">
      <c r="B279" s="589"/>
      <c r="D279" s="591"/>
      <c r="E279" s="592"/>
      <c r="F279" s="592"/>
      <c r="G279" s="592"/>
      <c r="H279" s="593"/>
    </row>
    <row r="280" spans="2:10">
      <c r="B280" s="589"/>
      <c r="D280" s="591"/>
      <c r="E280" s="592"/>
      <c r="F280" s="592"/>
      <c r="G280" s="592"/>
      <c r="H280" s="594"/>
    </row>
    <row r="281" spans="2:10">
      <c r="B281" s="589"/>
      <c r="D281" s="591"/>
      <c r="E281" s="592"/>
      <c r="F281" s="592"/>
      <c r="G281" s="592"/>
      <c r="H281" s="593"/>
    </row>
    <row r="282" spans="2:10">
      <c r="B282" s="589"/>
      <c r="D282" s="591"/>
      <c r="E282" s="592"/>
      <c r="F282" s="592"/>
      <c r="G282" s="592"/>
      <c r="H282" s="593"/>
    </row>
    <row r="283" spans="2:10">
      <c r="B283" s="589"/>
      <c r="D283" s="591"/>
      <c r="E283" s="592"/>
      <c r="F283" s="592"/>
      <c r="G283" s="592"/>
      <c r="H283" s="593"/>
    </row>
    <row r="284" spans="2:10">
      <c r="B284" s="589"/>
      <c r="D284" s="591"/>
      <c r="E284" s="592"/>
      <c r="F284" s="963"/>
      <c r="G284" s="963"/>
      <c r="H284" s="595"/>
      <c r="I284" s="904"/>
      <c r="J284" s="904"/>
    </row>
    <row r="285" spans="2:10">
      <c r="B285" s="589"/>
      <c r="D285" s="591"/>
      <c r="E285" s="592"/>
      <c r="F285" s="963"/>
      <c r="G285" s="963"/>
      <c r="H285" s="595"/>
      <c r="I285" s="904"/>
      <c r="J285" s="904"/>
    </row>
    <row r="286" spans="2:10">
      <c r="B286" s="589"/>
      <c r="D286" s="591"/>
      <c r="E286" s="592"/>
      <c r="F286" s="963"/>
      <c r="G286" s="963"/>
      <c r="H286" s="595"/>
      <c r="I286" s="904"/>
      <c r="J286" s="904"/>
    </row>
    <row r="287" spans="2:10">
      <c r="B287" s="589"/>
      <c r="D287" s="591"/>
      <c r="E287" s="592"/>
      <c r="F287" s="963"/>
      <c r="G287" s="963"/>
      <c r="H287" s="595"/>
      <c r="I287" s="904"/>
      <c r="J287" s="904"/>
    </row>
    <row r="288" spans="2:10">
      <c r="B288" s="589"/>
      <c r="D288" s="591"/>
      <c r="E288" s="592"/>
      <c r="F288" s="963"/>
      <c r="G288" s="963"/>
      <c r="H288" s="595"/>
      <c r="I288" s="904"/>
      <c r="J288" s="904"/>
    </row>
    <row r="289" spans="2:10">
      <c r="B289" s="589"/>
      <c r="D289" s="591"/>
      <c r="E289" s="592"/>
      <c r="F289" s="963"/>
      <c r="G289" s="963"/>
      <c r="H289" s="595"/>
      <c r="I289" s="904"/>
      <c r="J289" s="904"/>
    </row>
    <row r="290" spans="2:10">
      <c r="B290" s="589"/>
      <c r="D290" s="591"/>
      <c r="E290" s="592"/>
      <c r="F290" s="963"/>
      <c r="G290" s="963"/>
      <c r="H290" s="595"/>
      <c r="I290" s="904"/>
      <c r="J290" s="904"/>
    </row>
    <row r="291" spans="2:10">
      <c r="B291" s="589"/>
      <c r="D291" s="591"/>
      <c r="E291" s="592"/>
      <c r="F291" s="963"/>
      <c r="G291" s="963"/>
      <c r="H291" s="595"/>
      <c r="I291" s="904"/>
      <c r="J291" s="904"/>
    </row>
    <row r="292" spans="2:10">
      <c r="B292" s="589"/>
      <c r="D292" s="591"/>
      <c r="E292" s="592"/>
      <c r="F292" s="963"/>
      <c r="G292" s="963"/>
      <c r="H292" s="595"/>
      <c r="I292" s="904"/>
      <c r="J292" s="904"/>
    </row>
    <row r="293" spans="2:10">
      <c r="B293" s="589"/>
      <c r="D293" s="591"/>
      <c r="E293" s="592"/>
      <c r="F293" s="963"/>
      <c r="G293" s="963"/>
      <c r="H293" s="595"/>
      <c r="I293" s="904"/>
      <c r="J293" s="904"/>
    </row>
    <row r="294" spans="2:10">
      <c r="B294" s="589"/>
      <c r="D294" s="591"/>
      <c r="E294" s="592"/>
      <c r="F294" s="963"/>
      <c r="G294" s="963"/>
      <c r="H294" s="595"/>
      <c r="I294" s="904"/>
      <c r="J294" s="904"/>
    </row>
    <row r="295" spans="2:10">
      <c r="B295" s="596"/>
      <c r="D295" s="591"/>
      <c r="E295" s="592"/>
      <c r="F295" s="963"/>
      <c r="G295" s="963"/>
      <c r="H295" s="595"/>
      <c r="I295" s="904"/>
      <c r="J295" s="904"/>
    </row>
    <row r="296" spans="2:10">
      <c r="B296" s="596"/>
      <c r="D296" s="591"/>
      <c r="E296" s="592"/>
      <c r="F296" s="963"/>
      <c r="G296" s="963"/>
      <c r="H296" s="595"/>
      <c r="I296" s="904"/>
      <c r="J296" s="904"/>
    </row>
    <row r="297" spans="2:10">
      <c r="B297" s="596"/>
      <c r="D297" s="591"/>
      <c r="E297" s="592"/>
      <c r="F297" s="963"/>
      <c r="G297" s="963"/>
      <c r="H297" s="595"/>
      <c r="I297" s="904"/>
      <c r="J297" s="904"/>
    </row>
    <row r="298" spans="2:10">
      <c r="B298" s="589"/>
      <c r="D298" s="591"/>
      <c r="E298" s="592"/>
      <c r="F298" s="963"/>
      <c r="G298" s="963"/>
      <c r="H298" s="595"/>
      <c r="I298" s="904"/>
      <c r="J298" s="904"/>
    </row>
    <row r="299" spans="2:10">
      <c r="B299" s="589"/>
      <c r="D299" s="591"/>
      <c r="E299" s="592"/>
      <c r="F299" s="963"/>
      <c r="G299" s="963"/>
      <c r="H299" s="595"/>
      <c r="I299" s="904"/>
      <c r="J299" s="904"/>
    </row>
    <row r="300" spans="2:10">
      <c r="B300" s="589"/>
      <c r="D300" s="591"/>
      <c r="E300" s="592"/>
      <c r="F300" s="963"/>
      <c r="G300" s="963"/>
      <c r="H300" s="595"/>
      <c r="I300" s="904"/>
      <c r="J300" s="904"/>
    </row>
    <row r="301" spans="2:10">
      <c r="B301" s="589"/>
      <c r="D301" s="591"/>
      <c r="E301" s="592"/>
      <c r="F301" s="963"/>
      <c r="G301" s="963"/>
      <c r="H301" s="595"/>
      <c r="I301" s="904"/>
      <c r="J301" s="904"/>
    </row>
    <row r="302" spans="2:10">
      <c r="B302" s="589"/>
      <c r="D302" s="591"/>
      <c r="E302" s="592"/>
      <c r="F302" s="963"/>
      <c r="G302" s="963"/>
      <c r="H302" s="595"/>
      <c r="I302" s="904"/>
      <c r="J302" s="904"/>
    </row>
    <row r="303" spans="2:10">
      <c r="B303" s="589"/>
      <c r="D303" s="591"/>
      <c r="E303" s="592"/>
      <c r="F303" s="963"/>
      <c r="G303" s="963"/>
      <c r="H303" s="595"/>
      <c r="I303" s="904"/>
      <c r="J303" s="904"/>
    </row>
    <row r="304" spans="2:10">
      <c r="B304" s="589"/>
      <c r="D304" s="591"/>
      <c r="E304" s="592"/>
      <c r="F304" s="963"/>
      <c r="G304" s="963"/>
      <c r="H304" s="595"/>
      <c r="I304" s="904"/>
      <c r="J304" s="904"/>
    </row>
    <row r="305" spans="2:8">
      <c r="B305" s="589"/>
      <c r="D305" s="591"/>
      <c r="E305" s="592"/>
      <c r="F305" s="592"/>
      <c r="G305" s="592"/>
      <c r="H305" s="594"/>
    </row>
    <row r="306" spans="2:8">
      <c r="B306" s="589"/>
      <c r="D306" s="591"/>
      <c r="E306" s="592"/>
      <c r="F306" s="592"/>
      <c r="G306" s="592"/>
    </row>
    <row r="307" spans="2:8">
      <c r="B307" s="589"/>
      <c r="D307" s="591"/>
      <c r="E307" s="592"/>
      <c r="F307" s="592"/>
      <c r="G307" s="592"/>
    </row>
    <row r="308" spans="2:8">
      <c r="B308" s="589"/>
      <c r="D308" s="591"/>
      <c r="E308" s="592"/>
      <c r="F308" s="592"/>
      <c r="G308" s="592"/>
    </row>
    <row r="309" spans="2:8">
      <c r="B309" s="589"/>
      <c r="D309" s="591"/>
      <c r="E309" s="592"/>
      <c r="F309" s="592"/>
      <c r="G309" s="592"/>
    </row>
    <row r="310" spans="2:8">
      <c r="B310" s="589"/>
      <c r="D310" s="591"/>
      <c r="E310" s="592"/>
      <c r="F310" s="592"/>
      <c r="G310" s="592"/>
    </row>
    <row r="311" spans="2:8" ht="21.6" customHeight="1">
      <c r="B311" s="589"/>
      <c r="D311" s="591"/>
      <c r="E311" s="592"/>
      <c r="F311" s="592"/>
      <c r="G311" s="592"/>
    </row>
    <row r="312" spans="2:8">
      <c r="B312" s="589"/>
      <c r="D312" s="591"/>
      <c r="E312" s="592"/>
      <c r="F312" s="592"/>
      <c r="G312" s="592"/>
    </row>
    <row r="313" spans="2:8" ht="14.45" customHeight="1">
      <c r="B313" s="589"/>
      <c r="D313" s="591"/>
      <c r="E313" s="592"/>
      <c r="F313" s="592"/>
      <c r="G313" s="592"/>
    </row>
    <row r="314" spans="2:8">
      <c r="B314" s="589"/>
      <c r="D314" s="591"/>
      <c r="E314" s="592"/>
      <c r="F314" s="592"/>
      <c r="G314" s="592"/>
    </row>
    <row r="315" spans="2:8" ht="16.7" customHeight="1">
      <c r="B315" s="589"/>
      <c r="D315" s="591"/>
      <c r="E315" s="592"/>
      <c r="F315" s="592"/>
      <c r="G315" s="592"/>
    </row>
    <row r="316" spans="2:8">
      <c r="B316" s="589"/>
      <c r="D316" s="591"/>
      <c r="E316" s="592"/>
      <c r="F316" s="592"/>
      <c r="G316" s="592"/>
    </row>
    <row r="317" spans="2:8">
      <c r="B317" s="589"/>
      <c r="D317" s="591"/>
      <c r="E317" s="592"/>
      <c r="F317" s="592"/>
      <c r="G317" s="592"/>
    </row>
    <row r="318" spans="2:8">
      <c r="B318" s="589"/>
      <c r="D318" s="591"/>
      <c r="E318" s="592"/>
      <c r="F318" s="592"/>
      <c r="G318" s="592"/>
    </row>
    <row r="319" spans="2:8">
      <c r="B319" s="589"/>
      <c r="D319" s="591"/>
      <c r="E319" s="592"/>
      <c r="F319" s="592"/>
      <c r="G319" s="592"/>
    </row>
    <row r="320" spans="2:8">
      <c r="B320" s="589"/>
      <c r="D320" s="591"/>
      <c r="E320" s="592"/>
      <c r="F320" s="592"/>
      <c r="G320" s="592"/>
    </row>
    <row r="321" spans="1:7">
      <c r="B321" s="589"/>
      <c r="D321" s="591"/>
      <c r="E321" s="592"/>
      <c r="F321" s="592"/>
      <c r="G321" s="592"/>
    </row>
    <row r="322" spans="1:7">
      <c r="B322" s="589"/>
      <c r="D322" s="591"/>
      <c r="E322" s="592"/>
      <c r="F322" s="592"/>
      <c r="G322" s="592"/>
    </row>
    <row r="323" spans="1:7">
      <c r="A323" s="904"/>
      <c r="B323" s="589"/>
      <c r="D323" s="591"/>
      <c r="E323" s="592"/>
      <c r="F323" s="592"/>
      <c r="G323" s="592"/>
    </row>
    <row r="324" spans="1:7">
      <c r="A324" s="904"/>
      <c r="B324" s="589"/>
      <c r="D324" s="591"/>
      <c r="E324" s="592"/>
      <c r="F324" s="592"/>
      <c r="G324" s="592"/>
    </row>
    <row r="325" spans="1:7">
      <c r="A325" s="904"/>
      <c r="B325" s="589"/>
      <c r="D325" s="591"/>
      <c r="E325" s="592"/>
      <c r="F325" s="592"/>
      <c r="G325" s="592"/>
    </row>
    <row r="326" spans="1:7">
      <c r="A326" s="904"/>
      <c r="B326" s="589"/>
      <c r="D326" s="591"/>
      <c r="E326" s="592"/>
      <c r="F326" s="592"/>
      <c r="G326" s="592"/>
    </row>
    <row r="327" spans="1:7">
      <c r="A327" s="904"/>
      <c r="B327" s="589"/>
      <c r="D327" s="591"/>
      <c r="E327" s="592"/>
      <c r="F327" s="592"/>
      <c r="G327" s="592"/>
    </row>
    <row r="328" spans="1:7">
      <c r="A328" s="904"/>
      <c r="B328" s="589"/>
      <c r="D328" s="591"/>
      <c r="E328" s="592"/>
      <c r="F328" s="592"/>
      <c r="G328" s="592"/>
    </row>
    <row r="329" spans="1:7">
      <c r="A329" s="904"/>
      <c r="B329" s="589"/>
      <c r="D329" s="591"/>
      <c r="E329" s="592"/>
      <c r="F329" s="592"/>
      <c r="G329" s="592"/>
    </row>
    <row r="330" spans="1:7">
      <c r="A330" s="904"/>
      <c r="B330" s="589"/>
      <c r="D330" s="591"/>
      <c r="E330" s="592"/>
      <c r="F330" s="592"/>
      <c r="G330" s="592"/>
    </row>
    <row r="331" spans="1:7">
      <c r="A331" s="904"/>
      <c r="B331" s="589"/>
      <c r="D331" s="591"/>
      <c r="E331" s="592"/>
      <c r="F331" s="592"/>
      <c r="G331" s="592"/>
    </row>
    <row r="332" spans="1:7">
      <c r="A332" s="904"/>
      <c r="B332" s="589"/>
      <c r="D332" s="591"/>
      <c r="E332" s="592"/>
      <c r="F332" s="592"/>
      <c r="G332" s="592"/>
    </row>
    <row r="333" spans="1:7">
      <c r="A333" s="904"/>
      <c r="B333" s="589"/>
      <c r="D333" s="591"/>
      <c r="E333" s="592"/>
      <c r="F333" s="592"/>
      <c r="G333" s="592"/>
    </row>
    <row r="334" spans="1:7">
      <c r="A334" s="904"/>
      <c r="B334" s="589"/>
      <c r="D334" s="591"/>
      <c r="E334" s="592"/>
      <c r="F334" s="592"/>
    </row>
    <row r="335" spans="1:7">
      <c r="A335" s="904"/>
      <c r="B335" s="589"/>
      <c r="D335" s="591"/>
      <c r="E335" s="592"/>
      <c r="F335" s="592"/>
    </row>
    <row r="336" spans="1:7">
      <c r="A336" s="904"/>
      <c r="B336" s="589"/>
      <c r="D336" s="591"/>
      <c r="E336" s="592"/>
      <c r="F336" s="592"/>
    </row>
    <row r="337" spans="1:6">
      <c r="A337" s="904"/>
      <c r="B337" s="589"/>
      <c r="D337" s="591"/>
      <c r="E337" s="592"/>
      <c r="F337" s="592"/>
    </row>
    <row r="338" spans="1:6">
      <c r="A338" s="904"/>
      <c r="B338" s="589"/>
      <c r="D338" s="591"/>
      <c r="E338" s="592"/>
      <c r="F338" s="592"/>
    </row>
    <row r="339" spans="1:6">
      <c r="A339" s="904"/>
      <c r="B339" s="589"/>
      <c r="D339" s="591"/>
      <c r="E339" s="592"/>
      <c r="F339" s="592"/>
    </row>
    <row r="340" spans="1:6">
      <c r="A340" s="904"/>
      <c r="B340" s="589"/>
      <c r="D340" s="591"/>
      <c r="E340" s="592"/>
      <c r="F340" s="592"/>
    </row>
    <row r="341" spans="1:6">
      <c r="A341" s="904"/>
      <c r="B341" s="589"/>
      <c r="D341" s="591"/>
      <c r="E341" s="592"/>
      <c r="F341" s="592"/>
    </row>
    <row r="342" spans="1:6">
      <c r="A342" s="904"/>
      <c r="B342" s="589"/>
      <c r="D342" s="591"/>
      <c r="E342" s="592"/>
      <c r="F342" s="592"/>
    </row>
    <row r="343" spans="1:6">
      <c r="A343" s="904"/>
      <c r="B343" s="589"/>
      <c r="D343" s="591"/>
      <c r="E343" s="592"/>
      <c r="F343" s="592"/>
    </row>
    <row r="344" spans="1:6">
      <c r="A344" s="904"/>
      <c r="B344" s="589"/>
      <c r="D344" s="591"/>
      <c r="E344" s="592"/>
      <c r="F344" s="592"/>
    </row>
    <row r="345" spans="1:6">
      <c r="A345" s="904"/>
      <c r="B345" s="589"/>
      <c r="D345" s="591"/>
      <c r="E345" s="592"/>
      <c r="F345" s="592"/>
    </row>
    <row r="346" spans="1:6">
      <c r="A346" s="904"/>
      <c r="B346" s="589"/>
      <c r="D346" s="591"/>
      <c r="E346" s="592"/>
      <c r="F346" s="592"/>
    </row>
    <row r="347" spans="1:6">
      <c r="A347" s="904"/>
      <c r="B347" s="589"/>
      <c r="D347" s="591"/>
      <c r="E347" s="592"/>
      <c r="F347" s="592"/>
    </row>
    <row r="348" spans="1:6">
      <c r="A348" s="904"/>
      <c r="B348" s="589"/>
      <c r="D348" s="591"/>
      <c r="E348" s="592"/>
      <c r="F348" s="592"/>
    </row>
    <row r="349" spans="1:6">
      <c r="A349" s="904"/>
      <c r="B349" s="589"/>
      <c r="D349" s="591"/>
      <c r="E349" s="592"/>
      <c r="F349" s="592"/>
    </row>
    <row r="350" spans="1:6">
      <c r="A350" s="904"/>
      <c r="B350" s="589"/>
      <c r="D350" s="591"/>
      <c r="E350" s="592"/>
      <c r="F350" s="592"/>
    </row>
    <row r="351" spans="1:6">
      <c r="A351" s="904"/>
      <c r="B351" s="589"/>
      <c r="D351" s="591"/>
      <c r="E351" s="592"/>
      <c r="F351" s="592"/>
    </row>
    <row r="352" spans="1:6">
      <c r="A352" s="904"/>
      <c r="B352" s="589"/>
      <c r="D352" s="591"/>
      <c r="E352" s="592"/>
      <c r="F352" s="592"/>
    </row>
    <row r="353" spans="1:6">
      <c r="A353" s="904"/>
      <c r="B353" s="589"/>
      <c r="D353" s="591"/>
      <c r="E353" s="592"/>
      <c r="F353" s="592"/>
    </row>
    <row r="354" spans="1:6">
      <c r="A354" s="904"/>
      <c r="B354" s="589"/>
      <c r="D354" s="591"/>
      <c r="E354" s="592"/>
      <c r="F354" s="592"/>
    </row>
    <row r="355" spans="1:6">
      <c r="A355" s="904"/>
      <c r="B355" s="589"/>
      <c r="D355" s="591"/>
      <c r="E355" s="592"/>
      <c r="F355" s="592"/>
    </row>
    <row r="356" spans="1:6">
      <c r="A356" s="904"/>
      <c r="B356" s="589"/>
      <c r="D356" s="591"/>
      <c r="E356" s="592"/>
      <c r="F356" s="592"/>
    </row>
    <row r="357" spans="1:6" hidden="1">
      <c r="A357" s="904"/>
      <c r="B357" s="589"/>
      <c r="D357" s="591"/>
      <c r="E357" s="592"/>
      <c r="F357" s="592"/>
    </row>
    <row r="358" spans="1:6" hidden="1">
      <c r="A358" s="904"/>
      <c r="B358" s="589"/>
      <c r="D358" s="591"/>
      <c r="E358" s="592"/>
      <c r="F358" s="592"/>
    </row>
    <row r="359" spans="1:6" hidden="1">
      <c r="A359" s="904"/>
      <c r="B359" s="589"/>
      <c r="D359" s="591"/>
      <c r="E359" s="592"/>
      <c r="F359" s="592"/>
    </row>
    <row r="360" spans="1:6" hidden="1">
      <c r="A360" s="904"/>
      <c r="B360" s="589"/>
      <c r="D360" s="591"/>
      <c r="E360" s="592"/>
      <c r="F360" s="592"/>
    </row>
    <row r="361" spans="1:6" hidden="1">
      <c r="A361" s="904"/>
      <c r="B361" s="589"/>
      <c r="D361" s="591"/>
      <c r="E361" s="592"/>
      <c r="F361" s="592"/>
    </row>
    <row r="362" spans="1:6" hidden="1">
      <c r="A362" s="904"/>
      <c r="B362" s="589"/>
      <c r="D362" s="591"/>
      <c r="E362" s="592"/>
      <c r="F362" s="592"/>
    </row>
    <row r="363" spans="1:6" hidden="1">
      <c r="A363" s="904"/>
      <c r="B363" s="589"/>
      <c r="D363" s="591"/>
      <c r="E363" s="592"/>
      <c r="F363" s="592"/>
    </row>
    <row r="364" spans="1:6" hidden="1">
      <c r="A364" s="904"/>
      <c r="B364" s="589"/>
      <c r="D364" s="591"/>
      <c r="E364" s="592"/>
      <c r="F364" s="592"/>
    </row>
    <row r="365" spans="1:6" hidden="1">
      <c r="A365" s="904"/>
      <c r="B365" s="589"/>
      <c r="D365" s="591"/>
      <c r="E365" s="592"/>
      <c r="F365" s="592"/>
    </row>
    <row r="366" spans="1:6" hidden="1">
      <c r="A366" s="904"/>
      <c r="B366" s="589"/>
      <c r="D366" s="591"/>
      <c r="E366" s="592"/>
      <c r="F366" s="592"/>
    </row>
    <row r="367" spans="1:6" hidden="1">
      <c r="A367" s="904"/>
      <c r="B367" s="589"/>
      <c r="D367" s="591"/>
      <c r="E367" s="592"/>
      <c r="F367" s="592"/>
    </row>
    <row r="368" spans="1:6" hidden="1">
      <c r="A368" s="904"/>
      <c r="B368" s="589"/>
      <c r="D368" s="591"/>
      <c r="E368" s="592"/>
      <c r="F368" s="592"/>
    </row>
    <row r="369" spans="1:6" hidden="1">
      <c r="A369" s="904"/>
      <c r="B369" s="589"/>
      <c r="D369" s="591"/>
      <c r="E369" s="592"/>
      <c r="F369" s="592"/>
    </row>
    <row r="370" spans="1:6" hidden="1">
      <c r="A370" s="904"/>
      <c r="B370" s="589"/>
      <c r="D370" s="591"/>
      <c r="E370" s="592"/>
      <c r="F370" s="592"/>
    </row>
    <row r="371" spans="1:6" hidden="1">
      <c r="A371" s="904"/>
      <c r="B371" s="589"/>
      <c r="D371" s="591"/>
      <c r="E371" s="592"/>
      <c r="F371" s="592"/>
    </row>
    <row r="372" spans="1:6" hidden="1">
      <c r="A372" s="904"/>
      <c r="B372" s="589"/>
      <c r="D372" s="591"/>
      <c r="E372" s="592"/>
      <c r="F372" s="592"/>
    </row>
    <row r="373" spans="1:6" hidden="1">
      <c r="A373" s="904"/>
      <c r="B373" s="589"/>
      <c r="D373" s="591"/>
      <c r="E373" s="592"/>
      <c r="F373" s="592"/>
    </row>
    <row r="374" spans="1:6" hidden="1">
      <c r="A374" s="904"/>
      <c r="B374" s="589"/>
      <c r="D374" s="591"/>
      <c r="E374" s="592"/>
      <c r="F374" s="592"/>
    </row>
    <row r="375" spans="1:6" hidden="1">
      <c r="A375" s="904"/>
      <c r="B375" s="589"/>
      <c r="D375" s="591"/>
      <c r="E375" s="592"/>
      <c r="F375" s="592"/>
    </row>
    <row r="376" spans="1:6" hidden="1">
      <c r="A376" s="904"/>
      <c r="B376" s="589"/>
      <c r="D376" s="591"/>
      <c r="E376" s="592"/>
      <c r="F376" s="592"/>
    </row>
    <row r="377" spans="1:6" hidden="1">
      <c r="A377" s="904"/>
      <c r="B377" s="589"/>
      <c r="D377" s="591"/>
      <c r="E377" s="592"/>
      <c r="F377" s="592"/>
    </row>
    <row r="378" spans="1:6" hidden="1">
      <c r="A378" s="904"/>
      <c r="B378" s="589"/>
      <c r="D378" s="591"/>
      <c r="E378" s="592"/>
      <c r="F378" s="592"/>
    </row>
    <row r="379" spans="1:6" hidden="1">
      <c r="A379" s="904"/>
      <c r="B379" s="589"/>
      <c r="D379" s="591"/>
      <c r="E379" s="592"/>
      <c r="F379" s="592"/>
    </row>
    <row r="380" spans="1:6" hidden="1">
      <c r="A380" s="904"/>
      <c r="B380" s="589"/>
      <c r="D380" s="591"/>
      <c r="E380" s="592"/>
      <c r="F380" s="592"/>
    </row>
    <row r="381" spans="1:6" hidden="1">
      <c r="A381" s="904"/>
      <c r="B381" s="589"/>
      <c r="D381" s="591"/>
      <c r="E381" s="592"/>
      <c r="F381" s="592"/>
    </row>
    <row r="382" spans="1:6" hidden="1">
      <c r="A382" s="904"/>
      <c r="B382" s="589"/>
      <c r="D382" s="591"/>
      <c r="E382" s="592"/>
      <c r="F382" s="592"/>
    </row>
    <row r="383" spans="1:6" hidden="1">
      <c r="A383" s="904"/>
      <c r="B383" s="589"/>
      <c r="D383" s="591"/>
      <c r="E383" s="592"/>
      <c r="F383" s="592"/>
    </row>
    <row r="384" spans="1:6" hidden="1">
      <c r="A384" s="904"/>
      <c r="B384" s="589"/>
      <c r="D384" s="591"/>
      <c r="E384" s="592"/>
      <c r="F384" s="592"/>
    </row>
    <row r="385" spans="1:6" hidden="1">
      <c r="A385" s="904"/>
      <c r="B385" s="589"/>
      <c r="D385" s="591"/>
      <c r="E385" s="592"/>
      <c r="F385" s="592"/>
    </row>
    <row r="386" spans="1:6" hidden="1">
      <c r="A386" s="904"/>
      <c r="B386" s="589"/>
      <c r="D386" s="591"/>
      <c r="E386" s="592"/>
      <c r="F386" s="592"/>
    </row>
    <row r="387" spans="1:6" hidden="1">
      <c r="A387" s="904"/>
      <c r="B387" s="589"/>
      <c r="D387" s="591"/>
      <c r="E387" s="592"/>
      <c r="F387" s="592"/>
    </row>
    <row r="388" spans="1:6" hidden="1">
      <c r="A388" s="904"/>
      <c r="B388" s="589"/>
      <c r="D388" s="591"/>
      <c r="E388" s="592"/>
      <c r="F388" s="592"/>
    </row>
    <row r="389" spans="1:6" hidden="1">
      <c r="A389" s="904"/>
      <c r="B389" s="589"/>
      <c r="D389" s="591"/>
      <c r="E389" s="592"/>
      <c r="F389" s="592"/>
    </row>
    <row r="390" spans="1:6" hidden="1">
      <c r="B390" s="589"/>
      <c r="D390" s="591"/>
      <c r="E390" s="592"/>
      <c r="F390" s="592"/>
    </row>
    <row r="391" spans="1:6" hidden="1">
      <c r="B391" s="589"/>
      <c r="D391" s="591"/>
      <c r="E391" s="592"/>
      <c r="F391" s="592"/>
    </row>
    <row r="392" spans="1:6" hidden="1">
      <c r="B392" s="589"/>
      <c r="D392" s="591"/>
      <c r="E392" s="592"/>
      <c r="F392" s="592"/>
    </row>
    <row r="393" spans="1:6" hidden="1">
      <c r="B393" s="589"/>
      <c r="D393" s="591"/>
      <c r="E393" s="592"/>
      <c r="F393" s="592"/>
    </row>
    <row r="394" spans="1:6" hidden="1">
      <c r="B394" s="589"/>
      <c r="D394" s="591"/>
      <c r="E394" s="592"/>
      <c r="F394" s="592"/>
    </row>
    <row r="395" spans="1:6" hidden="1">
      <c r="B395" s="589"/>
      <c r="D395" s="591"/>
      <c r="E395" s="592"/>
      <c r="F395" s="592"/>
    </row>
    <row r="396" spans="1:6" hidden="1">
      <c r="B396" s="589"/>
      <c r="D396" s="591"/>
      <c r="E396" s="592"/>
      <c r="F396" s="592"/>
    </row>
    <row r="397" spans="1:6">
      <c r="B397" s="589"/>
      <c r="D397" s="591"/>
      <c r="E397" s="592"/>
      <c r="F397" s="592"/>
    </row>
    <row r="398" spans="1:6">
      <c r="B398" s="589"/>
      <c r="D398" s="591"/>
      <c r="E398" s="592"/>
      <c r="F398" s="592"/>
    </row>
    <row r="399" spans="1:6">
      <c r="B399" s="589"/>
      <c r="D399" s="591"/>
      <c r="E399" s="592"/>
      <c r="F399" s="592"/>
    </row>
    <row r="400" spans="1:6">
      <c r="B400" s="589"/>
      <c r="D400" s="591"/>
      <c r="E400" s="592"/>
      <c r="F400" s="592"/>
    </row>
    <row r="401" spans="2:6">
      <c r="B401" s="589"/>
      <c r="D401" s="591"/>
      <c r="E401" s="592"/>
      <c r="F401" s="592"/>
    </row>
    <row r="402" spans="2:6">
      <c r="B402" s="589"/>
      <c r="D402" s="591"/>
      <c r="E402" s="592"/>
      <c r="F402" s="592"/>
    </row>
    <row r="403" spans="2:6">
      <c r="B403" s="589"/>
      <c r="D403" s="591"/>
      <c r="E403" s="592"/>
      <c r="F403" s="592"/>
    </row>
    <row r="404" spans="2:6">
      <c r="B404" s="589"/>
      <c r="D404" s="591"/>
      <c r="E404" s="592"/>
      <c r="F404" s="592"/>
    </row>
    <row r="405" spans="2:6">
      <c r="B405" s="589"/>
      <c r="D405" s="591"/>
      <c r="E405" s="592"/>
      <c r="F405" s="592"/>
    </row>
    <row r="406" spans="2:6">
      <c r="B406" s="589"/>
      <c r="D406" s="591"/>
      <c r="E406" s="592"/>
      <c r="F406" s="592"/>
    </row>
    <row r="407" spans="2:6">
      <c r="B407" s="589"/>
      <c r="D407" s="591"/>
      <c r="E407" s="592"/>
      <c r="F407" s="592"/>
    </row>
    <row r="408" spans="2:6">
      <c r="B408" s="589"/>
      <c r="D408" s="591"/>
      <c r="E408" s="592"/>
      <c r="F408" s="592"/>
    </row>
    <row r="409" spans="2:6">
      <c r="B409" s="589"/>
      <c r="D409" s="591"/>
      <c r="E409" s="592"/>
      <c r="F409" s="592"/>
    </row>
    <row r="410" spans="2:6">
      <c r="B410" s="589"/>
      <c r="D410" s="591"/>
      <c r="E410" s="592"/>
      <c r="F410" s="592"/>
    </row>
    <row r="411" spans="2:6">
      <c r="B411" s="589"/>
      <c r="D411" s="591"/>
      <c r="E411" s="592"/>
      <c r="F411" s="592"/>
    </row>
    <row r="412" spans="2:6">
      <c r="B412" s="589"/>
      <c r="D412" s="591"/>
      <c r="E412" s="592"/>
      <c r="F412" s="592"/>
    </row>
    <row r="413" spans="2:6">
      <c r="B413" s="589"/>
      <c r="D413" s="591"/>
      <c r="E413" s="592"/>
      <c r="F413" s="592"/>
    </row>
    <row r="414" spans="2:6">
      <c r="B414" s="589"/>
      <c r="D414" s="591"/>
      <c r="E414" s="592"/>
      <c r="F414" s="592"/>
    </row>
    <row r="415" spans="2:6">
      <c r="B415" s="589"/>
      <c r="D415" s="591"/>
      <c r="E415" s="592"/>
      <c r="F415" s="592"/>
    </row>
    <row r="416" spans="2:6">
      <c r="B416" s="589"/>
      <c r="D416" s="591"/>
      <c r="E416" s="592"/>
      <c r="F416" s="592"/>
    </row>
    <row r="417" spans="2:6">
      <c r="B417" s="589"/>
      <c r="D417" s="591"/>
      <c r="E417" s="592"/>
      <c r="F417" s="592"/>
    </row>
    <row r="418" spans="2:6">
      <c r="B418" s="589"/>
      <c r="D418" s="591"/>
      <c r="E418" s="592"/>
      <c r="F418" s="592"/>
    </row>
    <row r="419" spans="2:6">
      <c r="B419" s="589"/>
      <c r="D419" s="591"/>
      <c r="E419" s="592"/>
      <c r="F419" s="592"/>
    </row>
    <row r="420" spans="2:6">
      <c r="B420" s="589"/>
      <c r="D420" s="591"/>
      <c r="E420" s="592"/>
      <c r="F420" s="592"/>
    </row>
    <row r="421" spans="2:6">
      <c r="B421" s="589"/>
      <c r="D421" s="591"/>
      <c r="E421" s="592"/>
      <c r="F421" s="592"/>
    </row>
    <row r="422" spans="2:6">
      <c r="B422" s="589"/>
      <c r="D422" s="591"/>
      <c r="E422" s="592"/>
      <c r="F422" s="592"/>
    </row>
    <row r="423" spans="2:6">
      <c r="B423" s="589"/>
      <c r="D423" s="591"/>
      <c r="E423" s="592"/>
      <c r="F423" s="592"/>
    </row>
    <row r="424" spans="2:6">
      <c r="B424" s="589"/>
      <c r="D424" s="591"/>
      <c r="E424" s="592"/>
      <c r="F424" s="592"/>
    </row>
    <row r="425" spans="2:6">
      <c r="B425" s="589"/>
      <c r="D425" s="591"/>
      <c r="E425" s="592"/>
      <c r="F425" s="592"/>
    </row>
    <row r="426" spans="2:6">
      <c r="B426" s="589"/>
      <c r="D426" s="591"/>
      <c r="E426" s="592"/>
      <c r="F426" s="592"/>
    </row>
    <row r="427" spans="2:6">
      <c r="B427" s="589"/>
      <c r="D427" s="591"/>
      <c r="E427" s="592"/>
      <c r="F427" s="592"/>
    </row>
    <row r="428" spans="2:6">
      <c r="B428" s="589"/>
      <c r="D428" s="591"/>
      <c r="E428" s="592"/>
      <c r="F428" s="592"/>
    </row>
    <row r="429" spans="2:6">
      <c r="B429" s="589"/>
      <c r="D429" s="591"/>
      <c r="E429" s="592"/>
      <c r="F429" s="592"/>
    </row>
    <row r="430" spans="2:6">
      <c r="B430" s="589"/>
      <c r="D430" s="591"/>
      <c r="E430" s="592"/>
      <c r="F430" s="592"/>
    </row>
    <row r="431" spans="2:6">
      <c r="B431" s="589"/>
      <c r="D431" s="591"/>
      <c r="E431" s="592"/>
      <c r="F431" s="592"/>
    </row>
    <row r="432" spans="2:6">
      <c r="B432" s="589"/>
      <c r="D432" s="591"/>
      <c r="E432" s="592"/>
      <c r="F432" s="592"/>
    </row>
    <row r="433" spans="2:6">
      <c r="B433" s="589"/>
      <c r="D433" s="591"/>
      <c r="E433" s="592"/>
      <c r="F433" s="592"/>
    </row>
    <row r="434" spans="2:6">
      <c r="B434" s="589"/>
      <c r="D434" s="591"/>
      <c r="E434" s="592"/>
      <c r="F434" s="592"/>
    </row>
    <row r="435" spans="2:6">
      <c r="B435" s="589"/>
      <c r="D435" s="591"/>
      <c r="E435" s="592"/>
      <c r="F435" s="592"/>
    </row>
    <row r="436" spans="2:6">
      <c r="B436" s="589"/>
      <c r="D436" s="591"/>
      <c r="E436" s="592"/>
      <c r="F436" s="592"/>
    </row>
    <row r="437" spans="2:6">
      <c r="B437" s="589"/>
      <c r="D437" s="591"/>
      <c r="E437" s="592"/>
      <c r="F437" s="592"/>
    </row>
    <row r="438" spans="2:6">
      <c r="B438" s="589"/>
      <c r="D438" s="591"/>
      <c r="E438" s="592"/>
      <c r="F438" s="592"/>
    </row>
    <row r="439" spans="2:6">
      <c r="B439" s="589"/>
      <c r="D439" s="591"/>
      <c r="E439" s="592"/>
      <c r="F439" s="592"/>
    </row>
    <row r="440" spans="2:6">
      <c r="B440" s="589"/>
      <c r="D440" s="591"/>
      <c r="E440" s="592"/>
      <c r="F440" s="592"/>
    </row>
    <row r="441" spans="2:6">
      <c r="B441" s="589"/>
      <c r="D441" s="591"/>
      <c r="E441" s="592"/>
      <c r="F441" s="592"/>
    </row>
    <row r="442" spans="2:6">
      <c r="B442" s="589"/>
      <c r="D442" s="591"/>
      <c r="E442" s="592"/>
      <c r="F442" s="592"/>
    </row>
    <row r="443" spans="2:6">
      <c r="B443" s="589"/>
      <c r="D443" s="591"/>
      <c r="E443" s="592"/>
      <c r="F443" s="592"/>
    </row>
    <row r="444" spans="2:6">
      <c r="B444" s="589"/>
      <c r="D444" s="591"/>
      <c r="E444" s="592"/>
      <c r="F444" s="592"/>
    </row>
    <row r="445" spans="2:6">
      <c r="B445" s="589"/>
      <c r="D445" s="591"/>
      <c r="E445" s="592"/>
      <c r="F445" s="592"/>
    </row>
    <row r="446" spans="2:6">
      <c r="B446" s="589"/>
      <c r="D446" s="591"/>
      <c r="E446" s="592"/>
      <c r="F446" s="592"/>
    </row>
    <row r="447" spans="2:6">
      <c r="B447" s="589"/>
      <c r="D447" s="591"/>
      <c r="E447" s="592"/>
      <c r="F447" s="592"/>
    </row>
    <row r="448" spans="2:6">
      <c r="B448" s="589"/>
      <c r="D448" s="591"/>
      <c r="E448" s="592"/>
      <c r="F448" s="592"/>
    </row>
    <row r="449" spans="2:6">
      <c r="B449" s="589"/>
      <c r="D449" s="591"/>
      <c r="E449" s="592"/>
      <c r="F449" s="592"/>
    </row>
    <row r="450" spans="2:6">
      <c r="B450" s="589"/>
      <c r="D450" s="591"/>
      <c r="E450" s="592"/>
      <c r="F450" s="592"/>
    </row>
    <row r="451" spans="2:6">
      <c r="B451" s="589"/>
      <c r="D451" s="591"/>
      <c r="E451" s="592"/>
      <c r="F451" s="592"/>
    </row>
    <row r="452" spans="2:6">
      <c r="D452" s="591"/>
      <c r="E452" s="592"/>
      <c r="F452" s="592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N388"/>
  <sheetViews>
    <sheetView showGridLines="0" showRowColHeaders="0" topLeftCell="A3" zoomScaleNormal="100" workbookViewId="0">
      <pane ySplit="5" topLeftCell="A257" activePane="bottomLeft" state="frozen"/>
      <selection activeCell="C11" sqref="C11"/>
      <selection pane="bottomLeft" activeCell="C11" sqref="C11"/>
    </sheetView>
  </sheetViews>
  <sheetFormatPr baseColWidth="10" defaultColWidth="11.5703125" defaultRowHeight="12.75"/>
  <cols>
    <col min="1" max="1" width="2.7109375" style="2" customWidth="1"/>
    <col min="2" max="2" width="17.42578125" style="288" customWidth="1"/>
    <col min="3" max="3" width="17" style="287" customWidth="1"/>
    <col min="4" max="4" width="20.42578125" style="287" customWidth="1"/>
    <col min="5" max="5" width="17.85546875" style="287" customWidth="1"/>
    <col min="6" max="6" width="14.85546875" style="287" customWidth="1"/>
    <col min="7" max="7" width="17.140625" style="287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199" t="s">
        <v>243</v>
      </c>
      <c r="C3" s="1200"/>
      <c r="D3" s="1200"/>
      <c r="E3" s="1200"/>
      <c r="F3" s="1200"/>
      <c r="G3" s="1200"/>
      <c r="J3" s="528"/>
    </row>
    <row r="4" spans="1:11" s="529" customFormat="1" ht="16.5" customHeight="1">
      <c r="A4" s="295"/>
      <c r="B4" s="1199" t="s">
        <v>204</v>
      </c>
      <c r="C4" s="1200"/>
      <c r="D4" s="1200"/>
      <c r="E4" s="1200"/>
      <c r="F4" s="1200"/>
      <c r="G4" s="1200"/>
      <c r="I4" s="904"/>
      <c r="J4" s="964"/>
      <c r="K4" s="904"/>
    </row>
    <row r="5" spans="1:11" s="529" customFormat="1" ht="4.5" customHeight="1">
      <c r="A5" s="2"/>
      <c r="B5" s="597"/>
      <c r="C5" s="597"/>
      <c r="D5" s="597"/>
      <c r="E5" s="597"/>
      <c r="F5" s="597"/>
      <c r="G5" s="597"/>
      <c r="I5" s="904"/>
      <c r="J5" s="964"/>
      <c r="K5" s="904"/>
    </row>
    <row r="6" spans="1:11" ht="24" customHeight="1">
      <c r="B6" s="1206" t="s">
        <v>393</v>
      </c>
      <c r="C6" s="1204" t="s">
        <v>89</v>
      </c>
      <c r="D6" s="533" t="s">
        <v>261</v>
      </c>
      <c r="E6" s="534"/>
      <c r="F6" s="533" t="s">
        <v>262</v>
      </c>
      <c r="G6" s="534"/>
      <c r="I6" s="637"/>
      <c r="J6" s="637"/>
      <c r="K6" s="637"/>
    </row>
    <row r="7" spans="1:11" ht="17.25" customHeight="1">
      <c r="B7" s="1207"/>
      <c r="C7" s="1205"/>
      <c r="D7" s="535" t="s">
        <v>7</v>
      </c>
      <c r="E7" s="536" t="s">
        <v>265</v>
      </c>
      <c r="F7" s="537" t="s">
        <v>7</v>
      </c>
      <c r="G7" s="538" t="s">
        <v>265</v>
      </c>
      <c r="I7" s="637"/>
      <c r="J7" s="637"/>
      <c r="K7" s="637"/>
    </row>
    <row r="8" spans="1:11" s="554" customFormat="1" ht="38.1" hidden="1" customHeight="1">
      <c r="A8" s="2"/>
      <c r="B8" s="540"/>
      <c r="C8" s="974">
        <v>11348286.6</v>
      </c>
      <c r="D8" s="544"/>
      <c r="E8" s="543"/>
      <c r="F8" s="544"/>
      <c r="G8" s="543"/>
      <c r="H8" s="598"/>
      <c r="I8" s="965"/>
      <c r="J8" s="965"/>
      <c r="K8" s="965"/>
    </row>
    <row r="9" spans="1:11" s="554" customFormat="1" ht="15" hidden="1" customHeight="1">
      <c r="A9" s="2"/>
      <c r="B9" s="545">
        <v>36800</v>
      </c>
      <c r="C9" s="975"/>
      <c r="D9" s="544"/>
      <c r="E9" s="543"/>
      <c r="F9" s="544"/>
      <c r="G9" s="543"/>
      <c r="H9" s="598"/>
      <c r="I9" s="965"/>
      <c r="J9" s="965"/>
      <c r="K9" s="965"/>
    </row>
    <row r="10" spans="1:11" s="554" customFormat="1" ht="15" hidden="1" customHeight="1">
      <c r="A10" s="2"/>
      <c r="B10" s="545">
        <v>36831</v>
      </c>
      <c r="C10" s="541">
        <v>11394145</v>
      </c>
      <c r="D10" s="544">
        <f>C10-C8</f>
        <v>45858.400000000373</v>
      </c>
      <c r="E10" s="543">
        <f>C10/C8*100-100</f>
        <v>0.40409976956345872</v>
      </c>
      <c r="F10" s="544"/>
      <c r="G10" s="543"/>
      <c r="H10" s="598"/>
      <c r="I10" s="965"/>
      <c r="J10" s="965"/>
      <c r="K10" s="965"/>
    </row>
    <row r="11" spans="1:11" s="554" customFormat="1" ht="15" hidden="1" customHeight="1">
      <c r="A11" s="2"/>
      <c r="B11" s="545">
        <v>36861</v>
      </c>
      <c r="C11" s="541">
        <v>11393513.6</v>
      </c>
      <c r="D11" s="544">
        <f>C11-C10</f>
        <v>-631.40000000037253</v>
      </c>
      <c r="E11" s="543">
        <f>C11/C10*100-100</f>
        <v>-5.5414425566908676E-3</v>
      </c>
      <c r="F11" s="544"/>
      <c r="G11" s="543"/>
      <c r="H11" s="598"/>
      <c r="I11" s="965"/>
      <c r="J11" s="965"/>
      <c r="K11" s="965"/>
    </row>
    <row r="12" spans="1:11" s="554" customFormat="1" ht="15" hidden="1" customHeight="1">
      <c r="A12" s="2"/>
      <c r="B12" s="10" t="s">
        <v>229</v>
      </c>
      <c r="C12" s="599"/>
      <c r="D12" s="549"/>
      <c r="E12" s="550"/>
      <c r="F12" s="549"/>
      <c r="G12" s="550"/>
      <c r="H12" s="598"/>
      <c r="I12" s="966"/>
      <c r="J12" s="965"/>
      <c r="K12" s="965"/>
    </row>
    <row r="13" spans="1:11" s="554" customFormat="1" ht="18" hidden="1" customHeight="1">
      <c r="A13" s="2"/>
      <c r="B13" s="552">
        <v>2001</v>
      </c>
      <c r="C13" s="541">
        <v>11247606.949999999</v>
      </c>
      <c r="D13" s="544">
        <f>C13-C11</f>
        <v>-145906.65000000037</v>
      </c>
      <c r="E13" s="543">
        <f>C13/C11*100-100</f>
        <v>-1.2806115402363787</v>
      </c>
      <c r="F13" s="544"/>
      <c r="G13" s="543"/>
      <c r="H13" s="598"/>
      <c r="I13" s="965"/>
      <c r="J13" s="965"/>
      <c r="K13" s="965"/>
    </row>
    <row r="14" spans="1:11" s="554" customFormat="1" ht="18" hidden="1" customHeight="1">
      <c r="A14" s="2"/>
      <c r="B14" s="551">
        <v>2001</v>
      </c>
      <c r="C14" s="546">
        <v>11375070.15</v>
      </c>
      <c r="D14" s="544">
        <f>C14-C13</f>
        <v>127463.20000000112</v>
      </c>
      <c r="E14" s="543">
        <f t="shared" ref="E14:E19" si="0">C14/C13*100-100</f>
        <v>1.1332472815473125</v>
      </c>
      <c r="F14" s="544"/>
      <c r="G14" s="543"/>
      <c r="H14" s="598"/>
      <c r="I14" s="965"/>
      <c r="J14" s="965"/>
      <c r="K14" s="965"/>
    </row>
    <row r="15" spans="1:11" s="554" customFormat="1" ht="15" hidden="1" customHeight="1">
      <c r="A15" s="2"/>
      <c r="B15" s="551">
        <v>2001</v>
      </c>
      <c r="C15" s="546">
        <v>11490402.310000001</v>
      </c>
      <c r="D15" s="544">
        <f t="shared" ref="D15:D24" si="1">C15-C14</f>
        <v>115332.16000000015</v>
      </c>
      <c r="E15" s="543">
        <f t="shared" si="0"/>
        <v>1.0139028461288291</v>
      </c>
      <c r="F15" s="544"/>
      <c r="G15" s="543"/>
      <c r="H15" s="598"/>
      <c r="I15" s="965"/>
      <c r="J15" s="965"/>
      <c r="K15" s="965"/>
    </row>
    <row r="16" spans="1:11" s="554" customFormat="1" ht="15" hidden="1" customHeight="1">
      <c r="A16" s="322"/>
      <c r="B16" s="551">
        <v>2001</v>
      </c>
      <c r="C16" s="546">
        <v>11574187.15</v>
      </c>
      <c r="D16" s="544">
        <f t="shared" si="1"/>
        <v>83784.839999999851</v>
      </c>
      <c r="E16" s="543">
        <f t="shared" si="0"/>
        <v>0.72917238004002627</v>
      </c>
      <c r="F16" s="544"/>
      <c r="G16" s="543"/>
      <c r="H16" s="598"/>
      <c r="I16" s="965"/>
      <c r="J16" s="965"/>
      <c r="K16" s="965"/>
    </row>
    <row r="17" spans="1:11" s="554" customFormat="1" ht="15" hidden="1" customHeight="1">
      <c r="A17" s="322"/>
      <c r="B17" s="551">
        <v>2001</v>
      </c>
      <c r="C17" s="546">
        <v>11698237.449999999</v>
      </c>
      <c r="D17" s="544">
        <f t="shared" si="1"/>
        <v>124050.29999999888</v>
      </c>
      <c r="E17" s="543">
        <f t="shared" si="0"/>
        <v>1.0717841209263668</v>
      </c>
      <c r="F17" s="544"/>
      <c r="G17" s="543"/>
      <c r="H17" s="598"/>
      <c r="I17" s="965"/>
      <c r="J17" s="965"/>
      <c r="K17" s="965"/>
    </row>
    <row r="18" spans="1:11" s="554" customFormat="1" ht="15" hidden="1" customHeight="1">
      <c r="A18" s="325"/>
      <c r="B18" s="551">
        <v>2001</v>
      </c>
      <c r="C18" s="546">
        <v>11804749.1</v>
      </c>
      <c r="D18" s="544">
        <f t="shared" si="1"/>
        <v>106511.65000000037</v>
      </c>
      <c r="E18" s="543">
        <f t="shared" si="0"/>
        <v>0.91049314441808349</v>
      </c>
      <c r="F18" s="544"/>
      <c r="G18" s="543"/>
      <c r="H18" s="598"/>
      <c r="I18" s="965"/>
      <c r="J18" s="965"/>
      <c r="K18" s="965"/>
    </row>
    <row r="19" spans="1:11" s="554" customFormat="1" ht="15" hidden="1" customHeight="1">
      <c r="A19" s="322"/>
      <c r="B19" s="551">
        <v>2001</v>
      </c>
      <c r="C19" s="546">
        <v>11944502.449999999</v>
      </c>
      <c r="D19" s="544">
        <f t="shared" si="1"/>
        <v>139753.34999999963</v>
      </c>
      <c r="E19" s="543">
        <f t="shared" si="0"/>
        <v>1.1838739545934089</v>
      </c>
      <c r="F19" s="544"/>
      <c r="G19" s="543"/>
      <c r="H19" s="598"/>
      <c r="I19" s="965"/>
      <c r="J19" s="965"/>
      <c r="K19" s="965"/>
    </row>
    <row r="20" spans="1:11" s="554" customFormat="1" ht="15" hidden="1" customHeight="1">
      <c r="A20" s="322"/>
      <c r="B20" s="551">
        <v>2001</v>
      </c>
      <c r="C20" s="546">
        <v>11836262.359999999</v>
      </c>
      <c r="D20" s="544">
        <f t="shared" si="1"/>
        <v>-108240.08999999985</v>
      </c>
      <c r="E20" s="543">
        <f>C20/C19*100-100</f>
        <v>-0.90619170160579188</v>
      </c>
      <c r="F20" s="544"/>
      <c r="G20" s="543"/>
      <c r="H20" s="598"/>
      <c r="I20" s="965"/>
      <c r="J20" s="965"/>
      <c r="K20" s="965"/>
    </row>
    <row r="21" spans="1:11" s="554" customFormat="1" ht="15" hidden="1" customHeight="1">
      <c r="A21" s="322"/>
      <c r="B21" s="551">
        <v>2001</v>
      </c>
      <c r="C21" s="546">
        <v>11818103.449999999</v>
      </c>
      <c r="D21" s="544">
        <f t="shared" si="1"/>
        <v>-18158.910000000149</v>
      </c>
      <c r="E21" s="543">
        <f>C21/C20*100-100</f>
        <v>-0.15341760302109719</v>
      </c>
      <c r="F21" s="544"/>
      <c r="G21" s="543"/>
      <c r="H21" s="598"/>
      <c r="I21" s="965"/>
      <c r="J21" s="965"/>
      <c r="K21" s="965"/>
    </row>
    <row r="22" spans="1:11" s="554" customFormat="1" ht="15" hidden="1" customHeight="1">
      <c r="A22" s="322"/>
      <c r="B22" s="551">
        <v>2001</v>
      </c>
      <c r="C22" s="546">
        <v>11852005</v>
      </c>
      <c r="D22" s="544">
        <f t="shared" si="1"/>
        <v>33901.550000000745</v>
      </c>
      <c r="E22" s="543">
        <f>C22/C21*100-100</f>
        <v>0.28686117145133494</v>
      </c>
      <c r="F22" s="544">
        <f>C22-C8</f>
        <v>503718.40000000037</v>
      </c>
      <c r="G22" s="543">
        <f>C22/C8*100-100</f>
        <v>4.4387176474728847</v>
      </c>
      <c r="H22" s="598"/>
      <c r="I22" s="965"/>
      <c r="J22" s="965"/>
      <c r="K22" s="965"/>
    </row>
    <row r="23" spans="1:11" s="554" customFormat="1" ht="15" hidden="1" customHeight="1">
      <c r="A23" s="322"/>
      <c r="B23" s="551">
        <v>2001</v>
      </c>
      <c r="C23" s="546">
        <v>11885405.279999999</v>
      </c>
      <c r="D23" s="544">
        <f t="shared" si="1"/>
        <v>33400.279999999329</v>
      </c>
      <c r="E23" s="543">
        <f>C23/C22*100-100</f>
        <v>0.28181122097062428</v>
      </c>
      <c r="F23" s="544">
        <f>C23-C10</f>
        <v>491260.27999999933</v>
      </c>
      <c r="G23" s="543">
        <f>C23/C10*100-100</f>
        <v>4.3115150807717413</v>
      </c>
      <c r="H23" s="598"/>
      <c r="I23" s="965"/>
      <c r="J23" s="965"/>
      <c r="K23" s="965"/>
    </row>
    <row r="24" spans="1:11" s="554" customFormat="1" ht="15" hidden="1" customHeight="1">
      <c r="A24" s="322"/>
      <c r="B24" s="551">
        <v>2001</v>
      </c>
      <c r="C24" s="546">
        <v>11901095.17</v>
      </c>
      <c r="D24" s="544">
        <f t="shared" si="1"/>
        <v>15689.890000000596</v>
      </c>
      <c r="E24" s="543">
        <f>C24/C23*100-100</f>
        <v>0.13200971805649431</v>
      </c>
      <c r="F24" s="544">
        <f>C24-C11</f>
        <v>507581.5700000003</v>
      </c>
      <c r="G24" s="543">
        <f>C24/C11*100-100</f>
        <v>4.4550047318151229</v>
      </c>
      <c r="H24" s="598"/>
      <c r="I24" s="965"/>
      <c r="J24" s="965"/>
      <c r="K24" s="965"/>
    </row>
    <row r="25" spans="1:11" s="554" customFormat="1" ht="15" hidden="1" customHeight="1">
      <c r="A25" s="322"/>
      <c r="B25" s="553" t="s">
        <v>228</v>
      </c>
      <c r="C25" s="599"/>
      <c r="D25" s="549"/>
      <c r="E25" s="550"/>
      <c r="F25" s="549"/>
      <c r="G25" s="550"/>
      <c r="H25" s="598"/>
      <c r="I25" s="966"/>
      <c r="J25" s="965"/>
      <c r="K25" s="965"/>
    </row>
    <row r="26" spans="1:11" s="554" customFormat="1" ht="15" hidden="1" customHeight="1">
      <c r="A26" s="328"/>
      <c r="B26" s="551">
        <v>2002</v>
      </c>
      <c r="C26" s="541">
        <v>11732968.77</v>
      </c>
      <c r="D26" s="544">
        <f>C26-C24</f>
        <v>-168126.40000000037</v>
      </c>
      <c r="E26" s="543">
        <f>C26/C24*100-100</f>
        <v>-1.4126968787192737</v>
      </c>
      <c r="F26" s="544">
        <f t="shared" ref="F26:F32" si="2">C26-C13</f>
        <v>485361.8200000003</v>
      </c>
      <c r="G26" s="543">
        <f t="shared" ref="G26:G32" si="3">C26/C13*100-100</f>
        <v>4.3152452086708166</v>
      </c>
      <c r="H26" s="598"/>
      <c r="I26" s="965"/>
      <c r="J26" s="965"/>
      <c r="K26" s="965"/>
    </row>
    <row r="27" spans="1:11" s="554" customFormat="1" ht="15" hidden="1" customHeight="1">
      <c r="A27" s="322"/>
      <c r="B27" s="551">
        <v>2002</v>
      </c>
      <c r="C27" s="546">
        <v>11837876.550000001</v>
      </c>
      <c r="D27" s="544">
        <f>C27-C26</f>
        <v>104907.78000000119</v>
      </c>
      <c r="E27" s="543">
        <f t="shared" ref="E27:E32" si="4">C27/C26*100-100</f>
        <v>0.89412817895025398</v>
      </c>
      <c r="F27" s="544">
        <f t="shared" si="2"/>
        <v>462806.40000000037</v>
      </c>
      <c r="G27" s="543">
        <f t="shared" si="3"/>
        <v>4.0686026011013325</v>
      </c>
      <c r="H27" s="598"/>
      <c r="I27" s="965"/>
      <c r="J27" s="965"/>
      <c r="K27" s="965"/>
    </row>
    <row r="28" spans="1:11" s="554" customFormat="1" ht="15" hidden="1" customHeight="1">
      <c r="A28" s="322"/>
      <c r="B28" s="551">
        <v>2002</v>
      </c>
      <c r="C28" s="546">
        <v>11915025.66</v>
      </c>
      <c r="D28" s="544">
        <f t="shared" ref="D28:D37" si="5">C28-C27</f>
        <v>77149.109999999404</v>
      </c>
      <c r="E28" s="543">
        <f t="shared" si="4"/>
        <v>0.65171409478838882</v>
      </c>
      <c r="F28" s="544">
        <f t="shared" si="2"/>
        <v>424623.34999999963</v>
      </c>
      <c r="G28" s="543">
        <f t="shared" si="3"/>
        <v>3.6954611208908972</v>
      </c>
      <c r="H28" s="601">
        <f>C$249-C15</f>
        <v>4233107.4000000004</v>
      </c>
      <c r="I28" s="965"/>
      <c r="J28" s="965"/>
      <c r="K28" s="965"/>
    </row>
    <row r="29" spans="1:11" s="554" customFormat="1" ht="15" hidden="1" customHeight="1">
      <c r="A29" s="322"/>
      <c r="B29" s="551">
        <v>2002</v>
      </c>
      <c r="C29" s="546">
        <v>11994602.449999999</v>
      </c>
      <c r="D29" s="544">
        <f t="shared" si="5"/>
        <v>79576.789999999106</v>
      </c>
      <c r="E29" s="543">
        <f t="shared" si="4"/>
        <v>0.66786922891108702</v>
      </c>
      <c r="F29" s="544">
        <f t="shared" si="2"/>
        <v>420415.29999999888</v>
      </c>
      <c r="G29" s="543">
        <f t="shared" si="3"/>
        <v>3.6323527047858306</v>
      </c>
      <c r="H29" s="598"/>
      <c r="I29" s="965"/>
      <c r="J29" s="965"/>
      <c r="K29" s="965"/>
    </row>
    <row r="30" spans="1:11" s="554" customFormat="1" ht="15" hidden="1" customHeight="1">
      <c r="A30" s="322"/>
      <c r="B30" s="551">
        <v>2002</v>
      </c>
      <c r="C30" s="546">
        <v>12130300.85</v>
      </c>
      <c r="D30" s="544">
        <f t="shared" si="5"/>
        <v>135698.40000000037</v>
      </c>
      <c r="E30" s="543">
        <f t="shared" si="4"/>
        <v>1.1313288670105095</v>
      </c>
      <c r="F30" s="544">
        <f t="shared" si="2"/>
        <v>432063.40000000037</v>
      </c>
      <c r="G30" s="543">
        <f t="shared" si="3"/>
        <v>3.6934059668963357</v>
      </c>
      <c r="H30" s="598"/>
      <c r="I30" s="965"/>
      <c r="J30" s="965"/>
      <c r="K30" s="965"/>
    </row>
    <row r="31" spans="1:11" s="554" customFormat="1" ht="15" customHeight="1">
      <c r="A31" s="325"/>
      <c r="B31" s="551">
        <v>2002</v>
      </c>
      <c r="C31" s="546">
        <v>12201293.039999999</v>
      </c>
      <c r="D31" s="544">
        <f t="shared" si="5"/>
        <v>70992.189999999478</v>
      </c>
      <c r="E31" s="543">
        <f t="shared" si="4"/>
        <v>0.58524673771796643</v>
      </c>
      <c r="F31" s="544">
        <f t="shared" si="2"/>
        <v>396543.93999999948</v>
      </c>
      <c r="G31" s="543">
        <f t="shared" si="3"/>
        <v>3.3591899043411217</v>
      </c>
      <c r="H31" s="598"/>
      <c r="I31" s="965"/>
      <c r="J31" s="965"/>
      <c r="K31" s="965"/>
    </row>
    <row r="32" spans="1:11" s="554" customFormat="1" ht="15" hidden="1" customHeight="1">
      <c r="A32" s="322"/>
      <c r="B32" s="551">
        <v>2002</v>
      </c>
      <c r="C32" s="546">
        <v>12358932.65</v>
      </c>
      <c r="D32" s="544">
        <f t="shared" si="5"/>
        <v>157639.61000000127</v>
      </c>
      <c r="E32" s="543">
        <f t="shared" si="4"/>
        <v>1.291991016716068</v>
      </c>
      <c r="F32" s="544">
        <f t="shared" si="2"/>
        <v>414430.20000000112</v>
      </c>
      <c r="G32" s="543">
        <f t="shared" si="3"/>
        <v>3.4696313365484741</v>
      </c>
      <c r="H32" s="598"/>
      <c r="I32" s="965"/>
      <c r="J32" s="965"/>
      <c r="K32" s="965"/>
    </row>
    <row r="33" spans="1:11" s="554" customFormat="1" ht="15" hidden="1" customHeight="1">
      <c r="A33" s="322"/>
      <c r="B33" s="551">
        <v>2002</v>
      </c>
      <c r="C33" s="546">
        <v>12266043.85</v>
      </c>
      <c r="D33" s="544">
        <f t="shared" si="5"/>
        <v>-92888.800000000745</v>
      </c>
      <c r="E33" s="543">
        <f>C33/C32*100-100</f>
        <v>-0.75159241198713289</v>
      </c>
      <c r="F33" s="544">
        <f>C33-C20</f>
        <v>429781.49000000022</v>
      </c>
      <c r="G33" s="543">
        <f>C33/C20*100-100</f>
        <v>3.6310574818992052</v>
      </c>
      <c r="H33" s="598"/>
      <c r="I33" s="965"/>
      <c r="J33" s="965"/>
      <c r="K33" s="965"/>
    </row>
    <row r="34" spans="1:11" s="554" customFormat="1" ht="15" hidden="1" customHeight="1">
      <c r="A34" s="328"/>
      <c r="B34" s="551">
        <v>2002</v>
      </c>
      <c r="C34" s="546">
        <v>12243650.039999999</v>
      </c>
      <c r="D34" s="544">
        <f t="shared" si="5"/>
        <v>-22393.810000000522</v>
      </c>
      <c r="E34" s="543">
        <f>C34/C33*100-100</f>
        <v>-0.18256750321336312</v>
      </c>
      <c r="F34" s="544">
        <f>C34-C21</f>
        <v>425546.58999999985</v>
      </c>
      <c r="G34" s="543">
        <f>C34/C21*100-100</f>
        <v>3.6008027159383289</v>
      </c>
      <c r="H34" s="598"/>
      <c r="I34" s="965"/>
      <c r="J34" s="965"/>
      <c r="K34" s="965"/>
    </row>
    <row r="35" spans="1:11" s="554" customFormat="1" ht="15" hidden="1" customHeight="1">
      <c r="A35" s="322"/>
      <c r="B35" s="551">
        <v>2002</v>
      </c>
      <c r="C35" s="546">
        <v>12286473.300000001</v>
      </c>
      <c r="D35" s="544">
        <f t="shared" si="5"/>
        <v>42823.260000001639</v>
      </c>
      <c r="E35" s="543">
        <f>C35/C34*100-100</f>
        <v>0.3497589351222814</v>
      </c>
      <c r="F35" s="544">
        <f>C35-C22</f>
        <v>434468.30000000075</v>
      </c>
      <c r="G35" s="543">
        <f>C35/C22*100-100</f>
        <v>3.6657789125131188</v>
      </c>
      <c r="H35" s="598"/>
      <c r="I35" s="965"/>
      <c r="J35" s="965"/>
      <c r="K35" s="965"/>
    </row>
    <row r="36" spans="1:11" s="554" customFormat="1" ht="15" hidden="1" customHeight="1">
      <c r="A36" s="322"/>
      <c r="B36" s="551">
        <v>2002</v>
      </c>
      <c r="C36" s="546">
        <v>12301028.52</v>
      </c>
      <c r="D36" s="544">
        <f t="shared" si="5"/>
        <v>14555.219999998808</v>
      </c>
      <c r="E36" s="543">
        <f>C36/C35*100-100</f>
        <v>0.11846540211013235</v>
      </c>
      <c r="F36" s="544">
        <f>C36-C23</f>
        <v>415623.24000000022</v>
      </c>
      <c r="G36" s="543">
        <f>C36/C23*100-100</f>
        <v>3.496921057453406</v>
      </c>
      <c r="H36" s="598"/>
      <c r="I36" s="965"/>
      <c r="J36" s="965"/>
      <c r="K36" s="965"/>
    </row>
    <row r="37" spans="1:11" s="554" customFormat="1" ht="15" hidden="1" customHeight="1">
      <c r="A37" s="322"/>
      <c r="B37" s="551">
        <v>2002</v>
      </c>
      <c r="C37" s="546">
        <v>12285306.83</v>
      </c>
      <c r="D37" s="544">
        <f t="shared" si="5"/>
        <v>-15721.689999999478</v>
      </c>
      <c r="E37" s="543">
        <f>C37/C36*100-100</f>
        <v>-0.12780793064935381</v>
      </c>
      <c r="F37" s="544">
        <f>C37-C24</f>
        <v>384211.66000000015</v>
      </c>
      <c r="G37" s="543">
        <f>C37/C24*100-100</f>
        <v>3.2283723011350389</v>
      </c>
      <c r="H37" s="598"/>
      <c r="I37" s="965"/>
      <c r="J37" s="965"/>
      <c r="K37" s="965"/>
    </row>
    <row r="38" spans="1:11" s="554" customFormat="1" ht="15" hidden="1" customHeight="1">
      <c r="A38" s="322"/>
      <c r="B38" s="553" t="s">
        <v>227</v>
      </c>
      <c r="C38" s="599"/>
      <c r="D38" s="549"/>
      <c r="E38" s="550"/>
      <c r="F38" s="549"/>
      <c r="G38" s="550"/>
      <c r="H38" s="598"/>
      <c r="I38" s="966"/>
      <c r="J38" s="965"/>
      <c r="K38" s="965"/>
    </row>
    <row r="39" spans="1:11" s="554" customFormat="1" ht="15" hidden="1" customHeight="1">
      <c r="A39" s="322"/>
      <c r="B39" s="551">
        <v>2003</v>
      </c>
      <c r="C39" s="541">
        <v>12117010.279999999</v>
      </c>
      <c r="D39" s="544">
        <f>C39-C37</f>
        <v>-168296.55000000075</v>
      </c>
      <c r="E39" s="543">
        <f>C39/C37*100-100</f>
        <v>-1.3699010723039464</v>
      </c>
      <c r="F39" s="544">
        <f t="shared" ref="F39:F45" si="6">C39-C26</f>
        <v>384041.50999999978</v>
      </c>
      <c r="G39" s="543">
        <f t="shared" ref="G39:G45" si="7">C39/C26*100-100</f>
        <v>3.2731827513421479</v>
      </c>
      <c r="H39" s="598"/>
      <c r="I39" s="965"/>
      <c r="J39" s="965"/>
      <c r="K39" s="965"/>
    </row>
    <row r="40" spans="1:11" s="554" customFormat="1" ht="15" hidden="1" customHeight="1">
      <c r="A40" s="322"/>
      <c r="B40" s="551">
        <v>2003</v>
      </c>
      <c r="C40" s="546">
        <v>12258709.5</v>
      </c>
      <c r="D40" s="544">
        <f>C40-C39</f>
        <v>141699.22000000067</v>
      </c>
      <c r="E40" s="543">
        <f t="shared" ref="E40:E45" si="8">C40/C39*100-100</f>
        <v>1.1694239480334971</v>
      </c>
      <c r="F40" s="544">
        <f t="shared" si="6"/>
        <v>420832.94999999925</v>
      </c>
      <c r="G40" s="543">
        <f t="shared" si="7"/>
        <v>3.5549699156137962</v>
      </c>
      <c r="H40" s="598"/>
      <c r="I40" s="965"/>
      <c r="J40" s="965"/>
      <c r="K40" s="965"/>
    </row>
    <row r="41" spans="1:11" s="554" customFormat="1" ht="15" hidden="1" customHeight="1">
      <c r="A41" s="322"/>
      <c r="B41" s="551">
        <v>2003</v>
      </c>
      <c r="C41" s="546">
        <v>12362121.800000001</v>
      </c>
      <c r="D41" s="544">
        <f t="shared" ref="D41:D50" si="9">C41-C40</f>
        <v>103412.30000000075</v>
      </c>
      <c r="E41" s="543">
        <f t="shared" si="8"/>
        <v>0.84358227103757599</v>
      </c>
      <c r="F41" s="544">
        <f t="shared" si="6"/>
        <v>447096.1400000006</v>
      </c>
      <c r="G41" s="543">
        <f t="shared" si="7"/>
        <v>3.7523724476813385</v>
      </c>
      <c r="H41" s="598"/>
      <c r="I41" s="965"/>
      <c r="J41" s="965"/>
      <c r="K41" s="965"/>
    </row>
    <row r="42" spans="1:11" s="554" customFormat="1" ht="15" hidden="1" customHeight="1">
      <c r="A42" s="322"/>
      <c r="B42" s="551">
        <v>2003</v>
      </c>
      <c r="C42" s="546">
        <v>12455490.1</v>
      </c>
      <c r="D42" s="544">
        <f t="shared" si="9"/>
        <v>93368.299999998882</v>
      </c>
      <c r="E42" s="543">
        <f t="shared" si="8"/>
        <v>0.75527730199193854</v>
      </c>
      <c r="F42" s="544">
        <f t="shared" si="6"/>
        <v>460887.65000000037</v>
      </c>
      <c r="G42" s="543">
        <f t="shared" si="7"/>
        <v>3.8424587385970597</v>
      </c>
      <c r="H42" s="598"/>
      <c r="I42" s="965"/>
      <c r="J42" s="965"/>
      <c r="K42" s="965"/>
    </row>
    <row r="43" spans="1:11" s="554" customFormat="1" ht="15" hidden="1" customHeight="1">
      <c r="A43" s="322"/>
      <c r="B43" s="551">
        <v>2003</v>
      </c>
      <c r="C43" s="546">
        <v>12582523.4</v>
      </c>
      <c r="D43" s="544">
        <f t="shared" si="9"/>
        <v>127033.30000000075</v>
      </c>
      <c r="E43" s="543">
        <f t="shared" si="8"/>
        <v>1.0198980447987367</v>
      </c>
      <c r="F43" s="544">
        <f t="shared" si="6"/>
        <v>452222.55000000075</v>
      </c>
      <c r="G43" s="543">
        <f t="shared" si="7"/>
        <v>3.7280406775731478</v>
      </c>
      <c r="H43" s="602"/>
      <c r="I43" s="965"/>
      <c r="J43" s="965"/>
      <c r="K43" s="965"/>
    </row>
    <row r="44" spans="1:11" s="554" customFormat="1" ht="15" customHeight="1">
      <c r="A44" s="325"/>
      <c r="B44" s="551">
        <v>2003</v>
      </c>
      <c r="C44" s="546">
        <v>12659738.85</v>
      </c>
      <c r="D44" s="544">
        <f t="shared" si="9"/>
        <v>77215.449999999255</v>
      </c>
      <c r="E44" s="543">
        <f t="shared" si="8"/>
        <v>0.61367221458932875</v>
      </c>
      <c r="F44" s="544">
        <f t="shared" si="6"/>
        <v>458445.81000000052</v>
      </c>
      <c r="G44" s="543">
        <f t="shared" si="7"/>
        <v>3.7573543107034482</v>
      </c>
      <c r="H44" s="602"/>
      <c r="I44" s="965"/>
      <c r="J44" s="965"/>
      <c r="K44" s="965"/>
    </row>
    <row r="45" spans="1:11" s="554" customFormat="1" ht="16.350000000000001" hidden="1" customHeight="1">
      <c r="A45" s="325"/>
      <c r="B45" s="551">
        <v>2003</v>
      </c>
      <c r="C45" s="546">
        <v>12791115.6</v>
      </c>
      <c r="D45" s="544">
        <f t="shared" si="9"/>
        <v>131376.75</v>
      </c>
      <c r="E45" s="543">
        <f t="shared" si="8"/>
        <v>1.0377524493722063</v>
      </c>
      <c r="F45" s="544">
        <f t="shared" si="6"/>
        <v>432182.94999999925</v>
      </c>
      <c r="G45" s="543">
        <f t="shared" si="7"/>
        <v>3.4969277868829494</v>
      </c>
      <c r="H45" s="602"/>
      <c r="I45" s="603"/>
    </row>
    <row r="46" spans="1:11" s="554" customFormat="1" ht="15" hidden="1" customHeight="1">
      <c r="A46" s="325"/>
      <c r="B46" s="551">
        <v>2003</v>
      </c>
      <c r="C46" s="546">
        <v>12666726.09</v>
      </c>
      <c r="D46" s="544">
        <f t="shared" si="9"/>
        <v>-124389.50999999978</v>
      </c>
      <c r="E46" s="543">
        <f>C46/C45*100-100</f>
        <v>-0.97246803085728573</v>
      </c>
      <c r="F46" s="544">
        <f>C46-C33</f>
        <v>400682.24000000022</v>
      </c>
      <c r="G46" s="543">
        <f>C46/C33*100-100</f>
        <v>3.2665971596049843</v>
      </c>
      <c r="H46" s="602"/>
      <c r="I46" s="603"/>
    </row>
    <row r="47" spans="1:11" s="554" customFormat="1" ht="15" hidden="1" customHeight="1">
      <c r="A47" s="329"/>
      <c r="B47" s="551">
        <v>2003</v>
      </c>
      <c r="C47" s="546">
        <v>12643237.310000001</v>
      </c>
      <c r="D47" s="544">
        <f t="shared" si="9"/>
        <v>-23488.779999999329</v>
      </c>
      <c r="E47" s="543">
        <f>C47/C46*100-100</f>
        <v>-0.18543686689920946</v>
      </c>
      <c r="F47" s="544">
        <f>C47-C34</f>
        <v>399587.27000000142</v>
      </c>
      <c r="G47" s="543">
        <f>C47/C34*100-100</f>
        <v>3.2636286458249657</v>
      </c>
      <c r="H47" s="602"/>
      <c r="I47" s="603"/>
    </row>
    <row r="48" spans="1:11" s="554" customFormat="1" ht="15" hidden="1" customHeight="1">
      <c r="A48" s="329"/>
      <c r="B48" s="551">
        <v>2003</v>
      </c>
      <c r="C48" s="546">
        <v>12677583.6</v>
      </c>
      <c r="D48" s="544">
        <f t="shared" si="9"/>
        <v>34346.289999999106</v>
      </c>
      <c r="E48" s="543">
        <f>C48/C47*100-100</f>
        <v>0.27165740196014099</v>
      </c>
      <c r="F48" s="544">
        <f>C48-C35</f>
        <v>391110.29999999888</v>
      </c>
      <c r="G48" s="543">
        <f>C48/C35*100-100</f>
        <v>3.1832592677347122</v>
      </c>
      <c r="H48" s="602"/>
      <c r="I48" s="603"/>
    </row>
    <row r="49" spans="1:12" s="554" customFormat="1" ht="15" hidden="1" customHeight="1">
      <c r="A49" s="329"/>
      <c r="B49" s="551">
        <v>2003</v>
      </c>
      <c r="C49" s="546">
        <v>12694164.800000001</v>
      </c>
      <c r="D49" s="544">
        <f t="shared" si="9"/>
        <v>16581.200000001118</v>
      </c>
      <c r="E49" s="543">
        <f>C49/C48*100-100</f>
        <v>0.13079148616303371</v>
      </c>
      <c r="F49" s="544">
        <f>C49-C36</f>
        <v>393136.28000000119</v>
      </c>
      <c r="G49" s="543">
        <f>C49/C36*100-100</f>
        <v>3.1959626738594267</v>
      </c>
      <c r="H49" s="602"/>
      <c r="I49" s="603"/>
    </row>
    <row r="50" spans="1:12" s="554" customFormat="1" ht="15" hidden="1" customHeight="1">
      <c r="A50" s="329"/>
      <c r="B50" s="551">
        <v>2003</v>
      </c>
      <c r="C50" s="546">
        <v>12659431.73</v>
      </c>
      <c r="D50" s="544">
        <f t="shared" si="9"/>
        <v>-34733.070000000298</v>
      </c>
      <c r="E50" s="543">
        <f>C50/C49*100-100</f>
        <v>-0.27361445630515391</v>
      </c>
      <c r="F50" s="544">
        <f>C50-C37</f>
        <v>374124.90000000037</v>
      </c>
      <c r="G50" s="543">
        <f>C50/C37*100-100</f>
        <v>3.045303671914894</v>
      </c>
      <c r="H50" s="602"/>
      <c r="I50" s="603"/>
    </row>
    <row r="51" spans="1:12" s="554" customFormat="1" ht="15" hidden="1" customHeight="1">
      <c r="A51" s="329"/>
      <c r="B51" s="553" t="s">
        <v>186</v>
      </c>
      <c r="C51" s="599"/>
      <c r="D51" s="549"/>
      <c r="E51" s="550"/>
      <c r="F51" s="549"/>
      <c r="G51" s="550"/>
      <c r="H51" s="602"/>
      <c r="I51" s="604"/>
    </row>
    <row r="52" spans="1:12" s="554" customFormat="1" ht="15" hidden="1" customHeight="1">
      <c r="A52" s="329"/>
      <c r="B52" s="551">
        <v>2004</v>
      </c>
      <c r="C52" s="541">
        <v>12478148.6</v>
      </c>
      <c r="D52" s="544">
        <f>C52-C50</f>
        <v>-181283.13000000082</v>
      </c>
      <c r="E52" s="543">
        <f>C52/C50*100-100</f>
        <v>-1.4320005341977691</v>
      </c>
      <c r="F52" s="544">
        <f t="shared" ref="F52:F58" si="10">C52-C39</f>
        <v>361138.3200000003</v>
      </c>
      <c r="G52" s="543">
        <f t="shared" ref="G52:G58" si="11">C52/C39*100-100</f>
        <v>2.9804243097497789</v>
      </c>
      <c r="H52" s="602"/>
      <c r="I52" s="603"/>
    </row>
    <row r="53" spans="1:12" s="554" customFormat="1" ht="15" hidden="1" customHeight="1">
      <c r="A53" s="329"/>
      <c r="B53" s="551">
        <v>2004</v>
      </c>
      <c r="C53" s="546">
        <v>12642089.15</v>
      </c>
      <c r="D53" s="544">
        <f>C53-C52</f>
        <v>163940.55000000075</v>
      </c>
      <c r="E53" s="543">
        <f t="shared" ref="E53:E58" si="12">C53/C52*100-100</f>
        <v>1.3138211064420204</v>
      </c>
      <c r="F53" s="544">
        <f t="shared" si="10"/>
        <v>383379.65000000037</v>
      </c>
      <c r="G53" s="543">
        <f t="shared" si="11"/>
        <v>3.1274062738822579</v>
      </c>
      <c r="H53" s="602"/>
      <c r="I53" s="603"/>
    </row>
    <row r="54" spans="1:12" s="556" customFormat="1" ht="15" hidden="1" customHeight="1">
      <c r="A54" s="329"/>
      <c r="B54" s="551">
        <v>2004</v>
      </c>
      <c r="C54" s="546">
        <v>12745100.17</v>
      </c>
      <c r="D54" s="544">
        <f t="shared" ref="D54:D63" si="13">C54-C53</f>
        <v>103011.01999999955</v>
      </c>
      <c r="E54" s="543">
        <f t="shared" si="12"/>
        <v>0.81482592614052862</v>
      </c>
      <c r="F54" s="544">
        <f t="shared" si="10"/>
        <v>382978.36999999918</v>
      </c>
      <c r="G54" s="543">
        <f t="shared" si="11"/>
        <v>3.0979986785116438</v>
      </c>
      <c r="H54" s="605"/>
      <c r="I54" s="606"/>
    </row>
    <row r="55" spans="1:12" s="554" customFormat="1" ht="15" hidden="1" customHeight="1">
      <c r="A55" s="329"/>
      <c r="B55" s="551">
        <v>2004</v>
      </c>
      <c r="C55" s="546">
        <v>12820402.949999999</v>
      </c>
      <c r="D55" s="544">
        <f t="shared" si="13"/>
        <v>75302.779999999329</v>
      </c>
      <c r="E55" s="543">
        <f t="shared" si="12"/>
        <v>0.59083709814420615</v>
      </c>
      <c r="F55" s="544">
        <f t="shared" si="10"/>
        <v>364912.84999999963</v>
      </c>
      <c r="G55" s="543">
        <f t="shared" si="11"/>
        <v>2.9297349768677492</v>
      </c>
      <c r="H55" s="607"/>
      <c r="I55" s="603"/>
    </row>
    <row r="56" spans="1:12" s="554" customFormat="1" ht="15" hidden="1" customHeight="1">
      <c r="A56" s="328"/>
      <c r="B56" s="551">
        <v>2004</v>
      </c>
      <c r="C56" s="546">
        <v>12958744.9</v>
      </c>
      <c r="D56" s="544">
        <f t="shared" si="13"/>
        <v>138341.95000000112</v>
      </c>
      <c r="E56" s="543">
        <f t="shared" si="12"/>
        <v>1.0790764575773437</v>
      </c>
      <c r="F56" s="544">
        <f t="shared" si="10"/>
        <v>376221.5</v>
      </c>
      <c r="G56" s="543">
        <f t="shared" si="11"/>
        <v>2.9900321902043885</v>
      </c>
      <c r="H56" s="607"/>
      <c r="I56" s="603"/>
    </row>
    <row r="57" spans="1:12" s="529" customFormat="1" ht="15" customHeight="1">
      <c r="A57" s="325"/>
      <c r="B57" s="551">
        <v>2004</v>
      </c>
      <c r="C57" s="546">
        <v>13059617.09</v>
      </c>
      <c r="D57" s="544">
        <f t="shared" si="13"/>
        <v>100872.18999999948</v>
      </c>
      <c r="E57" s="543">
        <f t="shared" si="12"/>
        <v>0.77841018384425809</v>
      </c>
      <c r="F57" s="544">
        <f t="shared" si="10"/>
        <v>399878.24000000022</v>
      </c>
      <c r="G57" s="543">
        <f t="shared" si="11"/>
        <v>3.1586610493154126</v>
      </c>
      <c r="H57" s="608"/>
      <c r="I57" s="590"/>
    </row>
    <row r="58" spans="1:12" ht="15" hidden="1" customHeight="1">
      <c r="A58" s="329"/>
      <c r="B58" s="551">
        <v>2004</v>
      </c>
      <c r="C58" s="546">
        <v>13215850.91</v>
      </c>
      <c r="D58" s="544">
        <f t="shared" si="13"/>
        <v>156233.8200000003</v>
      </c>
      <c r="E58" s="543">
        <f t="shared" si="12"/>
        <v>1.1963124104123324</v>
      </c>
      <c r="F58" s="544">
        <f t="shared" si="10"/>
        <v>424735.31000000052</v>
      </c>
      <c r="G58" s="543">
        <f t="shared" si="11"/>
        <v>3.3205493819475862</v>
      </c>
      <c r="H58" s="609"/>
      <c r="I58" s="610"/>
    </row>
    <row r="59" spans="1:12" ht="15" hidden="1" customHeight="1">
      <c r="A59" s="329"/>
      <c r="B59" s="551">
        <v>2004</v>
      </c>
      <c r="C59" s="546">
        <v>13077800.27</v>
      </c>
      <c r="D59" s="544">
        <f t="shared" si="13"/>
        <v>-138050.6400000006</v>
      </c>
      <c r="E59" s="543">
        <f>C59/C58*100-100</f>
        <v>-1.0445838178723932</v>
      </c>
      <c r="F59" s="544">
        <f>C59-C46</f>
        <v>411074.1799999997</v>
      </c>
      <c r="G59" s="543">
        <f>C59/C46*100-100</f>
        <v>3.2453072489230692</v>
      </c>
      <c r="H59" s="611"/>
      <c r="I59" s="610"/>
    </row>
    <row r="60" spans="1:12" ht="15" hidden="1" customHeight="1">
      <c r="A60" s="329"/>
      <c r="B60" s="551">
        <v>2004</v>
      </c>
      <c r="C60" s="546">
        <v>13064211.859999999</v>
      </c>
      <c r="D60" s="544">
        <f t="shared" si="13"/>
        <v>-13588.410000000149</v>
      </c>
      <c r="E60" s="543">
        <f>C60/C59*100-100</f>
        <v>-0.10390440073604168</v>
      </c>
      <c r="F60" s="544">
        <f>C60-C47</f>
        <v>420974.54999999888</v>
      </c>
      <c r="G60" s="543">
        <f>C60/C47*100-100</f>
        <v>3.3296420819930006</v>
      </c>
      <c r="H60" s="611"/>
      <c r="I60" s="610"/>
    </row>
    <row r="61" spans="1:12" s="554" customFormat="1" ht="15" hidden="1" customHeight="1">
      <c r="A61" s="325"/>
      <c r="B61" s="551">
        <v>2004</v>
      </c>
      <c r="C61" s="546">
        <v>13112347.609999999</v>
      </c>
      <c r="D61" s="544">
        <f t="shared" si="13"/>
        <v>48135.75</v>
      </c>
      <c r="E61" s="543">
        <f>C61/C60*100-100</f>
        <v>0.36845506269982309</v>
      </c>
      <c r="F61" s="544">
        <f>C61-C48</f>
        <v>434764.00999999978</v>
      </c>
      <c r="G61" s="543">
        <f>C61/C48*100-100</f>
        <v>3.4293917809384453</v>
      </c>
      <c r="H61" s="604"/>
      <c r="I61" s="603"/>
    </row>
    <row r="62" spans="1:12" s="539" customFormat="1" ht="15" hidden="1" customHeight="1">
      <c r="A62" s="325"/>
      <c r="B62" s="551">
        <v>2004</v>
      </c>
      <c r="C62" s="546">
        <v>13143789.140000001</v>
      </c>
      <c r="D62" s="544">
        <f t="shared" si="13"/>
        <v>31441.530000001192</v>
      </c>
      <c r="E62" s="543">
        <f>C62/C61*100-100</f>
        <v>0.23978566565779147</v>
      </c>
      <c r="F62" s="544">
        <f>C62-C49</f>
        <v>449624.33999999985</v>
      </c>
      <c r="G62" s="543">
        <f>C62/C49*100-100</f>
        <v>3.5419765465783115</v>
      </c>
      <c r="H62" s="607"/>
      <c r="I62" s="612"/>
      <c r="J62" s="613"/>
      <c r="K62" s="614"/>
      <c r="L62" s="613"/>
    </row>
    <row r="63" spans="1:12" s="539" customFormat="1" ht="15" hidden="1" customHeight="1">
      <c r="A63" s="325"/>
      <c r="B63" s="551">
        <v>2004</v>
      </c>
      <c r="C63" s="546">
        <v>13127530.65</v>
      </c>
      <c r="D63" s="544">
        <f t="shared" si="13"/>
        <v>-16258.490000000224</v>
      </c>
      <c r="E63" s="543">
        <f>C63/C62*100-100</f>
        <v>-0.12369713046082609</v>
      </c>
      <c r="F63" s="544">
        <f>C63-C50</f>
        <v>468098.91999999993</v>
      </c>
      <c r="G63" s="543">
        <f>C63/C50*100-100</f>
        <v>3.6976297987429518</v>
      </c>
      <c r="H63" s="607"/>
      <c r="I63" s="612"/>
      <c r="J63" s="613"/>
      <c r="K63" s="614"/>
      <c r="L63" s="613"/>
    </row>
    <row r="64" spans="1:12" s="554" customFormat="1" ht="15" hidden="1" customHeight="1">
      <c r="A64" s="325"/>
      <c r="B64" s="553" t="s">
        <v>185</v>
      </c>
      <c r="C64" s="599"/>
      <c r="D64" s="549"/>
      <c r="E64" s="550"/>
      <c r="F64" s="549"/>
      <c r="G64" s="550"/>
      <c r="H64" s="602"/>
      <c r="I64" s="604"/>
    </row>
    <row r="65" spans="1:12" s="554" customFormat="1" ht="15" hidden="1" customHeight="1">
      <c r="A65" s="325"/>
      <c r="B65" s="551">
        <v>2005</v>
      </c>
      <c r="C65" s="541">
        <v>12987377.75</v>
      </c>
      <c r="D65" s="544">
        <f>C65-C63</f>
        <v>-140152.90000000037</v>
      </c>
      <c r="E65" s="543">
        <f>C65/C63*100-100</f>
        <v>-1.0676257685980062</v>
      </c>
      <c r="F65" s="544">
        <f t="shared" ref="F65:F71" si="14">C65-C52</f>
        <v>509229.15000000037</v>
      </c>
      <c r="G65" s="543">
        <f t="shared" ref="G65:G71" si="15">C65/C52*100-100</f>
        <v>4.0809671877124458</v>
      </c>
      <c r="H65" s="602"/>
      <c r="I65" s="603"/>
    </row>
    <row r="66" spans="1:12" s="554" customFormat="1" ht="15" hidden="1" customHeight="1">
      <c r="A66" s="325"/>
      <c r="B66" s="551">
        <v>2005</v>
      </c>
      <c r="C66" s="546">
        <v>13118838.300000001</v>
      </c>
      <c r="D66" s="544">
        <f t="shared" ref="D66:D71" si="16">C66-C65</f>
        <v>131460.55000000075</v>
      </c>
      <c r="E66" s="543">
        <f t="shared" ref="E66:E71" si="17">C66/C65*100-100</f>
        <v>1.0122178050915807</v>
      </c>
      <c r="F66" s="544">
        <f t="shared" si="14"/>
        <v>476749.15000000037</v>
      </c>
      <c r="G66" s="543">
        <f t="shared" si="15"/>
        <v>3.7711263094518017</v>
      </c>
      <c r="H66" s="602"/>
      <c r="I66" s="603"/>
    </row>
    <row r="67" spans="1:12" s="556" customFormat="1" ht="15" hidden="1" customHeight="1">
      <c r="A67" s="325"/>
      <c r="B67" s="551">
        <v>2005</v>
      </c>
      <c r="C67" s="546">
        <v>13217049.710000001</v>
      </c>
      <c r="D67" s="544">
        <f t="shared" si="16"/>
        <v>98211.410000000149</v>
      </c>
      <c r="E67" s="543">
        <f t="shared" si="17"/>
        <v>0.74862886296875786</v>
      </c>
      <c r="F67" s="544">
        <f t="shared" si="14"/>
        <v>471949.54000000097</v>
      </c>
      <c r="G67" s="543">
        <f t="shared" si="15"/>
        <v>3.7029880793788976</v>
      </c>
      <c r="H67" s="605"/>
      <c r="I67" s="606"/>
    </row>
    <row r="68" spans="1:12" s="554" customFormat="1" ht="15" hidden="1" customHeight="1">
      <c r="A68" s="329"/>
      <c r="B68" s="551">
        <v>2005</v>
      </c>
      <c r="C68" s="546">
        <v>13332587.449999999</v>
      </c>
      <c r="D68" s="544">
        <f t="shared" si="16"/>
        <v>115537.73999999836</v>
      </c>
      <c r="E68" s="543">
        <f t="shared" si="17"/>
        <v>0.87415680908411275</v>
      </c>
      <c r="F68" s="544">
        <f t="shared" si="14"/>
        <v>512184.5</v>
      </c>
      <c r="G68" s="543">
        <f t="shared" si="15"/>
        <v>3.9950733373789831</v>
      </c>
      <c r="H68" s="607"/>
      <c r="I68" s="603"/>
    </row>
    <row r="69" spans="1:12" s="554" customFormat="1" ht="15" hidden="1" customHeight="1">
      <c r="A69" s="322"/>
      <c r="B69" s="551">
        <v>2005</v>
      </c>
      <c r="C69" s="546">
        <v>13495270.810000001</v>
      </c>
      <c r="D69" s="544">
        <f t="shared" si="16"/>
        <v>162683.36000000127</v>
      </c>
      <c r="E69" s="543">
        <f t="shared" si="17"/>
        <v>1.2201934591473389</v>
      </c>
      <c r="F69" s="544">
        <f t="shared" si="14"/>
        <v>536525.91000000015</v>
      </c>
      <c r="G69" s="543">
        <f t="shared" si="15"/>
        <v>4.1402613767016874</v>
      </c>
      <c r="H69" s="607"/>
      <c r="I69" s="603"/>
    </row>
    <row r="70" spans="1:12" s="529" customFormat="1" ht="15" customHeight="1">
      <c r="A70" s="325"/>
      <c r="B70" s="551">
        <v>2005</v>
      </c>
      <c r="C70" s="546">
        <v>13660651.68</v>
      </c>
      <c r="D70" s="544">
        <f t="shared" si="16"/>
        <v>165380.86999999918</v>
      </c>
      <c r="E70" s="543">
        <f t="shared" si="17"/>
        <v>1.2254727773039775</v>
      </c>
      <c r="F70" s="544">
        <f t="shared" si="14"/>
        <v>601034.58999999985</v>
      </c>
      <c r="G70" s="543">
        <f t="shared" si="15"/>
        <v>4.6022374611597456</v>
      </c>
      <c r="H70" s="608"/>
      <c r="I70" s="590"/>
    </row>
    <row r="71" spans="1:12" ht="15" hidden="1" customHeight="1">
      <c r="A71" s="328"/>
      <c r="B71" s="551">
        <v>2005</v>
      </c>
      <c r="C71" s="546">
        <v>13858257.470000001</v>
      </c>
      <c r="D71" s="544">
        <f t="shared" si="16"/>
        <v>197605.79000000097</v>
      </c>
      <c r="E71" s="543">
        <f t="shared" si="17"/>
        <v>1.4465326737618653</v>
      </c>
      <c r="F71" s="544">
        <f t="shared" si="14"/>
        <v>642406.56000000052</v>
      </c>
      <c r="G71" s="543">
        <f t="shared" si="15"/>
        <v>4.8608792908969178</v>
      </c>
      <c r="H71" s="609"/>
      <c r="I71" s="610"/>
    </row>
    <row r="72" spans="1:12" ht="15" hidden="1" customHeight="1">
      <c r="A72" s="328"/>
      <c r="B72" s="551">
        <v>2005</v>
      </c>
      <c r="C72" s="546">
        <v>13753718.949999999</v>
      </c>
      <c r="D72" s="544">
        <f>C72-C71</f>
        <v>-104538.52000000142</v>
      </c>
      <c r="E72" s="543">
        <f>C72/C71*100-100</f>
        <v>-0.75434101456336577</v>
      </c>
      <c r="F72" s="544">
        <f>C72-C59</f>
        <v>675918.6799999997</v>
      </c>
      <c r="G72" s="543">
        <f>C72/C59*100-100</f>
        <v>5.1684432094480997</v>
      </c>
      <c r="H72" s="611"/>
      <c r="I72" s="610"/>
    </row>
    <row r="73" spans="1:12" ht="15" hidden="1" customHeight="1">
      <c r="A73" s="328"/>
      <c r="B73" s="551">
        <v>2005</v>
      </c>
      <c r="C73" s="546">
        <v>13772747.720000001</v>
      </c>
      <c r="D73" s="544">
        <f>C73-C72</f>
        <v>19028.770000001416</v>
      </c>
      <c r="E73" s="543">
        <f>C73/C72*100-100</f>
        <v>0.1383536341638063</v>
      </c>
      <c r="F73" s="544">
        <f>C73-C60</f>
        <v>708535.86000000127</v>
      </c>
      <c r="G73" s="543">
        <f>C73/C60*100-100</f>
        <v>5.4234872152479028</v>
      </c>
      <c r="H73" s="611"/>
      <c r="I73" s="610"/>
    </row>
    <row r="74" spans="1:12" s="554" customFormat="1" ht="15" hidden="1" customHeight="1">
      <c r="A74" s="322"/>
      <c r="B74" s="551">
        <v>2005</v>
      </c>
      <c r="C74" s="546">
        <v>13851036</v>
      </c>
      <c r="D74" s="544">
        <f>C74-C73</f>
        <v>78288.279999999329</v>
      </c>
      <c r="E74" s="543">
        <f>C74/C73*100-100</f>
        <v>0.56842891187439193</v>
      </c>
      <c r="F74" s="544">
        <f>C74-C61</f>
        <v>738688.3900000006</v>
      </c>
      <c r="G74" s="543">
        <f>C74/C61*100-100</f>
        <v>5.6335326973534876</v>
      </c>
      <c r="H74" s="604"/>
      <c r="I74" s="603"/>
    </row>
    <row r="75" spans="1:12" s="539" customFormat="1" ht="15" hidden="1" customHeight="1">
      <c r="A75" s="322"/>
      <c r="B75" s="551">
        <v>2005</v>
      </c>
      <c r="C75" s="546">
        <v>13879088.039999999</v>
      </c>
      <c r="D75" s="544">
        <f>C75-C74</f>
        <v>28052.039999999106</v>
      </c>
      <c r="E75" s="543">
        <f>C75/C74*100-100</f>
        <v>0.20252665576782647</v>
      </c>
      <c r="F75" s="544">
        <f>C75-C62</f>
        <v>735298.89999999851</v>
      </c>
      <c r="G75" s="543">
        <f>C75/C62*100-100</f>
        <v>5.594268838065048</v>
      </c>
      <c r="H75" s="607"/>
      <c r="I75" s="612"/>
      <c r="J75" s="613"/>
      <c r="K75" s="614"/>
      <c r="L75" s="613"/>
    </row>
    <row r="76" spans="1:12" s="539" customFormat="1" ht="15" hidden="1" customHeight="1">
      <c r="A76" s="322"/>
      <c r="B76" s="551">
        <v>2005</v>
      </c>
      <c r="C76" s="546">
        <v>13858117.35</v>
      </c>
      <c r="D76" s="544">
        <f>C76-C75</f>
        <v>-20970.689999999478</v>
      </c>
      <c r="E76" s="543">
        <f>C76/C75*100-100</f>
        <v>-0.15109559028346098</v>
      </c>
      <c r="F76" s="544">
        <f>C76-C63</f>
        <v>730586.69999999925</v>
      </c>
      <c r="G76" s="543">
        <f>C76/C63*100-100</f>
        <v>5.5653018033517014</v>
      </c>
      <c r="H76" s="607"/>
      <c r="I76" s="612"/>
      <c r="J76" s="613"/>
      <c r="K76" s="614"/>
      <c r="L76" s="613"/>
    </row>
    <row r="77" spans="1:12" s="554" customFormat="1" ht="15" hidden="1" customHeight="1">
      <c r="A77" s="322"/>
      <c r="B77" s="553" t="s">
        <v>78</v>
      </c>
      <c r="C77" s="599"/>
      <c r="D77" s="549"/>
      <c r="E77" s="550"/>
      <c r="F77" s="549"/>
      <c r="G77" s="550"/>
      <c r="H77" s="602"/>
      <c r="I77" s="604"/>
    </row>
    <row r="78" spans="1:12" s="554" customFormat="1" ht="15" hidden="1" customHeight="1">
      <c r="A78" s="322"/>
      <c r="B78" s="551">
        <v>2006</v>
      </c>
      <c r="C78" s="541">
        <v>13711324.52</v>
      </c>
      <c r="D78" s="544">
        <f>C78-C76</f>
        <v>-146792.83000000007</v>
      </c>
      <c r="E78" s="543">
        <f>C78/C76*100-100</f>
        <v>-1.0592552097273114</v>
      </c>
      <c r="F78" s="544">
        <f t="shared" ref="F78:F84" si="18">C78-C65</f>
        <v>723946.76999999955</v>
      </c>
      <c r="G78" s="543">
        <f t="shared" ref="G78:G84" si="19">C78/C65*100-100</f>
        <v>5.5742335668953729</v>
      </c>
      <c r="H78" s="602"/>
      <c r="I78" s="603"/>
    </row>
    <row r="79" spans="1:12" s="554" customFormat="1" ht="15" hidden="1" customHeight="1">
      <c r="A79" s="322"/>
      <c r="B79" s="551">
        <v>2006</v>
      </c>
      <c r="C79" s="546">
        <v>13847144.300000001</v>
      </c>
      <c r="D79" s="544">
        <f t="shared" ref="D79:D84" si="20">C79-C78</f>
        <v>135819.78000000119</v>
      </c>
      <c r="E79" s="543">
        <f t="shared" ref="E79:E84" si="21">C79/C78*100-100</f>
        <v>0.99056644601975563</v>
      </c>
      <c r="F79" s="544">
        <f t="shared" si="18"/>
        <v>728306</v>
      </c>
      <c r="G79" s="543">
        <f t="shared" si="19"/>
        <v>5.5516043672860746</v>
      </c>
      <c r="H79" s="602"/>
      <c r="I79" s="603"/>
    </row>
    <row r="80" spans="1:12" s="556" customFormat="1" ht="15" hidden="1" customHeight="1">
      <c r="A80" s="328"/>
      <c r="B80" s="551">
        <v>2006</v>
      </c>
      <c r="C80" s="546">
        <v>13972475.34</v>
      </c>
      <c r="D80" s="544">
        <f t="shared" si="20"/>
        <v>125331.03999999911</v>
      </c>
      <c r="E80" s="543">
        <f t="shared" si="21"/>
        <v>0.90510387762768119</v>
      </c>
      <c r="F80" s="544">
        <f t="shared" si="18"/>
        <v>755425.62999999896</v>
      </c>
      <c r="G80" s="543">
        <f t="shared" si="19"/>
        <v>5.7155389937623085</v>
      </c>
      <c r="H80" s="605"/>
      <c r="I80" s="606"/>
    </row>
    <row r="81" spans="1:12" s="554" customFormat="1" ht="15" hidden="1" customHeight="1">
      <c r="A81" s="328"/>
      <c r="B81" s="551">
        <v>2006</v>
      </c>
      <c r="C81" s="546">
        <v>14087911.880000001</v>
      </c>
      <c r="D81" s="544">
        <f t="shared" si="20"/>
        <v>115436.54000000097</v>
      </c>
      <c r="E81" s="543">
        <f t="shared" si="21"/>
        <v>0.82617100543045296</v>
      </c>
      <c r="F81" s="544">
        <f t="shared" si="18"/>
        <v>755324.43000000156</v>
      </c>
      <c r="G81" s="543">
        <f t="shared" si="19"/>
        <v>5.6652501461747562</v>
      </c>
      <c r="H81" s="607"/>
      <c r="I81" s="603"/>
    </row>
    <row r="82" spans="1:12" s="554" customFormat="1" ht="15" hidden="1" customHeight="1">
      <c r="A82" s="322"/>
      <c r="B82" s="551">
        <v>2006</v>
      </c>
      <c r="C82" s="546">
        <v>14231554.949999999</v>
      </c>
      <c r="D82" s="544">
        <f t="shared" si="20"/>
        <v>143643.06999999844</v>
      </c>
      <c r="E82" s="543">
        <f t="shared" si="21"/>
        <v>1.019619310679559</v>
      </c>
      <c r="F82" s="544">
        <f t="shared" si="18"/>
        <v>736284.13999999873</v>
      </c>
      <c r="G82" s="543">
        <f t="shared" si="19"/>
        <v>5.4558678396762019</v>
      </c>
      <c r="H82" s="607"/>
      <c r="I82" s="603"/>
    </row>
    <row r="83" spans="1:12" s="529" customFormat="1" ht="15" customHeight="1">
      <c r="A83" s="325"/>
      <c r="B83" s="551">
        <v>2006</v>
      </c>
      <c r="C83" s="546">
        <v>14343105.27</v>
      </c>
      <c r="D83" s="544">
        <f t="shared" si="20"/>
        <v>111550.3200000003</v>
      </c>
      <c r="E83" s="543">
        <f t="shared" si="21"/>
        <v>0.78382383648106213</v>
      </c>
      <c r="F83" s="544">
        <f t="shared" si="18"/>
        <v>682453.58999999985</v>
      </c>
      <c r="G83" s="543">
        <f t="shared" si="19"/>
        <v>4.9957615931248256</v>
      </c>
      <c r="H83" s="608"/>
      <c r="I83" s="590"/>
    </row>
    <row r="84" spans="1:12" ht="15" hidden="1" customHeight="1">
      <c r="A84" s="328"/>
      <c r="B84" s="551">
        <v>2006</v>
      </c>
      <c r="C84" s="546">
        <v>14495943.039999999</v>
      </c>
      <c r="D84" s="544">
        <f t="shared" si="20"/>
        <v>152837.76999999955</v>
      </c>
      <c r="E84" s="543">
        <f t="shared" si="21"/>
        <v>1.0655835477947306</v>
      </c>
      <c r="F84" s="544">
        <f t="shared" si="18"/>
        <v>637685.56999999844</v>
      </c>
      <c r="G84" s="543">
        <f t="shared" si="19"/>
        <v>4.601484503953273</v>
      </c>
      <c r="H84" s="609"/>
      <c r="I84" s="610"/>
    </row>
    <row r="85" spans="1:12" ht="15" hidden="1" customHeight="1">
      <c r="A85" s="328"/>
      <c r="B85" s="551">
        <v>2006</v>
      </c>
      <c r="C85" s="546">
        <v>14331416.859999999</v>
      </c>
      <c r="D85" s="544">
        <f>C85-C84</f>
        <v>-164526.1799999997</v>
      </c>
      <c r="E85" s="543">
        <f>C85/C84*100-100</f>
        <v>-1.1349808670329935</v>
      </c>
      <c r="F85" s="544">
        <f>C85-C72</f>
        <v>577697.91000000015</v>
      </c>
      <c r="G85" s="543">
        <f>C85/C72*100-100</f>
        <v>4.2003032932412765</v>
      </c>
      <c r="H85" s="611"/>
      <c r="I85" s="610"/>
    </row>
    <row r="86" spans="1:12" ht="15" hidden="1" customHeight="1">
      <c r="A86" s="328"/>
      <c r="B86" s="551">
        <v>2006</v>
      </c>
      <c r="C86" s="546">
        <v>14354455.57</v>
      </c>
      <c r="D86" s="544">
        <f>C86-C85</f>
        <v>23038.710000000894</v>
      </c>
      <c r="E86" s="543">
        <f>C86/C85*100-100</f>
        <v>0.16075668041102631</v>
      </c>
      <c r="F86" s="544">
        <f>C86-C73</f>
        <v>581707.84999999963</v>
      </c>
      <c r="G86" s="543">
        <f>C86/C73*100-100</f>
        <v>4.223615082669923</v>
      </c>
      <c r="H86" s="611"/>
      <c r="I86" s="610"/>
    </row>
    <row r="87" spans="1:12" s="554" customFormat="1" ht="15" hidden="1" customHeight="1">
      <c r="A87" s="328"/>
      <c r="B87" s="551">
        <v>2006</v>
      </c>
      <c r="C87" s="546">
        <v>14439017.609999999</v>
      </c>
      <c r="D87" s="544">
        <f>C87-C86</f>
        <v>84562.039999999106</v>
      </c>
      <c r="E87" s="543">
        <f>C87/C86*100-100</f>
        <v>0.58909959759623121</v>
      </c>
      <c r="F87" s="544">
        <f>C87-C74</f>
        <v>587981.6099999994</v>
      </c>
      <c r="G87" s="543">
        <f>C87/C74*100-100</f>
        <v>4.2450370499362009</v>
      </c>
      <c r="H87" s="604"/>
      <c r="I87" s="603"/>
    </row>
    <row r="88" spans="1:12" s="539" customFormat="1" ht="15" hidden="1" customHeight="1">
      <c r="A88" s="328"/>
      <c r="B88" s="551">
        <v>2006</v>
      </c>
      <c r="C88" s="546">
        <v>14497689.85</v>
      </c>
      <c r="D88" s="544">
        <f>C88-C87</f>
        <v>58672.240000000224</v>
      </c>
      <c r="E88" s="543">
        <f>C88/C87*100-100</f>
        <v>0.40634509621600046</v>
      </c>
      <c r="F88" s="544">
        <f>C88-C75</f>
        <v>618601.81000000052</v>
      </c>
      <c r="G88" s="543">
        <f>C88/C75*100-100</f>
        <v>4.4570782188078084</v>
      </c>
      <c r="H88" s="607"/>
      <c r="I88" s="612"/>
      <c r="J88" s="613"/>
      <c r="K88" s="614"/>
      <c r="L88" s="613"/>
    </row>
    <row r="89" spans="1:12" s="539" customFormat="1" ht="15" hidden="1" customHeight="1">
      <c r="A89" s="328"/>
      <c r="B89" s="551">
        <v>2006</v>
      </c>
      <c r="C89" s="546">
        <v>14492200.550000001</v>
      </c>
      <c r="D89" s="544">
        <f>C89-C88</f>
        <v>-5489.2999999988824</v>
      </c>
      <c r="E89" s="543">
        <f>C89/C88*100-100</f>
        <v>-3.7863273782193119E-2</v>
      </c>
      <c r="F89" s="544">
        <f>C89-C76</f>
        <v>634083.20000000112</v>
      </c>
      <c r="G89" s="543">
        <f>C89/C76*100-100</f>
        <v>4.5755363732722429</v>
      </c>
      <c r="H89" s="607"/>
      <c r="I89" s="612"/>
      <c r="J89" s="613"/>
      <c r="K89" s="614"/>
      <c r="L89" s="613"/>
    </row>
    <row r="90" spans="1:12" s="554" customFormat="1" ht="15" hidden="1" customHeight="1">
      <c r="A90" s="322"/>
      <c r="B90" s="553" t="s">
        <v>83</v>
      </c>
      <c r="C90" s="557"/>
      <c r="D90" s="549"/>
      <c r="E90" s="615"/>
      <c r="F90" s="549"/>
      <c r="G90" s="615"/>
      <c r="H90" s="607"/>
      <c r="I90" s="612"/>
      <c r="J90" s="613"/>
      <c r="K90" s="614"/>
      <c r="L90" s="613"/>
    </row>
    <row r="91" spans="1:12" s="555" customFormat="1" ht="15" hidden="1" customHeight="1">
      <c r="A91" s="322"/>
      <c r="B91" s="551">
        <v>2007</v>
      </c>
      <c r="C91" s="541">
        <v>14352303.810000001</v>
      </c>
      <c r="D91" s="544">
        <f>C91-C89</f>
        <v>-139896.74000000022</v>
      </c>
      <c r="E91" s="543">
        <f>C91/C89*100-100</f>
        <v>-0.96532434475591344</v>
      </c>
      <c r="F91" s="544">
        <f t="shared" ref="F91:F97" si="22">C91-C78</f>
        <v>640979.29000000097</v>
      </c>
      <c r="G91" s="543">
        <f t="shared" ref="G91:G97" si="23">C91/C78*100-100</f>
        <v>4.6748167112888268</v>
      </c>
      <c r="H91" s="616"/>
      <c r="I91" s="617"/>
      <c r="J91" s="618"/>
      <c r="K91" s="619"/>
      <c r="L91" s="618"/>
    </row>
    <row r="92" spans="1:12" s="554" customFormat="1" ht="15" hidden="1" customHeight="1">
      <c r="A92" s="322"/>
      <c r="B92" s="551">
        <v>2007</v>
      </c>
      <c r="C92" s="546">
        <v>14488704.35</v>
      </c>
      <c r="D92" s="544">
        <f t="shared" ref="D92:D97" si="24">C92-C91</f>
        <v>136400.53999999911</v>
      </c>
      <c r="E92" s="543">
        <f t="shared" ref="E92:E97" si="25">C92/C91*100-100</f>
        <v>0.95037383409457732</v>
      </c>
      <c r="F92" s="544">
        <f t="shared" si="22"/>
        <v>641560.04999999888</v>
      </c>
      <c r="G92" s="543">
        <f t="shared" si="23"/>
        <v>4.6331578273507148</v>
      </c>
      <c r="H92" s="607"/>
      <c r="I92" s="612"/>
      <c r="J92" s="613"/>
      <c r="K92" s="614"/>
      <c r="L92" s="613"/>
    </row>
    <row r="93" spans="1:12" s="554" customFormat="1" ht="15" hidden="1" customHeight="1">
      <c r="A93" s="322"/>
      <c r="B93" s="551">
        <v>2007</v>
      </c>
      <c r="C93" s="546">
        <v>14625883.720000001</v>
      </c>
      <c r="D93" s="544">
        <f t="shared" si="24"/>
        <v>137179.37000000104</v>
      </c>
      <c r="E93" s="543">
        <f t="shared" si="25"/>
        <v>0.94680218938970029</v>
      </c>
      <c r="F93" s="544">
        <f t="shared" si="22"/>
        <v>653408.38000000082</v>
      </c>
      <c r="G93" s="543">
        <f t="shared" si="23"/>
        <v>4.676396730717002</v>
      </c>
      <c r="H93" s="607"/>
      <c r="I93" s="612"/>
      <c r="J93" s="613"/>
      <c r="K93" s="614"/>
      <c r="L93" s="613"/>
    </row>
    <row r="94" spans="1:12" s="554" customFormat="1" ht="15" hidden="1" customHeight="1">
      <c r="A94" s="322"/>
      <c r="B94" s="551">
        <v>2007</v>
      </c>
      <c r="C94" s="546">
        <v>14709910.52</v>
      </c>
      <c r="D94" s="544">
        <f t="shared" si="24"/>
        <v>84026.799999998882</v>
      </c>
      <c r="E94" s="543">
        <f t="shared" si="25"/>
        <v>0.57450750743421963</v>
      </c>
      <c r="F94" s="544">
        <f t="shared" si="22"/>
        <v>621998.63999999873</v>
      </c>
      <c r="G94" s="543">
        <f t="shared" si="23"/>
        <v>4.415123016797267</v>
      </c>
      <c r="H94" s="607"/>
      <c r="I94" s="612"/>
      <c r="J94" s="613"/>
      <c r="K94" s="614"/>
      <c r="L94" s="613"/>
    </row>
    <row r="95" spans="1:12" s="554" customFormat="1" ht="15" hidden="1" customHeight="1">
      <c r="A95" s="322"/>
      <c r="B95" s="551">
        <v>2007</v>
      </c>
      <c r="C95" s="546">
        <v>14848914.5</v>
      </c>
      <c r="D95" s="544">
        <f t="shared" si="24"/>
        <v>139003.98000000045</v>
      </c>
      <c r="E95" s="543">
        <f t="shared" si="25"/>
        <v>0.94496822268909852</v>
      </c>
      <c r="F95" s="544">
        <f t="shared" si="22"/>
        <v>617359.55000000075</v>
      </c>
      <c r="G95" s="543">
        <f t="shared" si="23"/>
        <v>4.3379627325965657</v>
      </c>
      <c r="H95" s="607"/>
      <c r="I95" s="603"/>
    </row>
    <row r="96" spans="1:12" s="556" customFormat="1" ht="15" customHeight="1">
      <c r="A96" s="325"/>
      <c r="B96" s="551">
        <v>2007</v>
      </c>
      <c r="C96" s="546">
        <v>14919724.76</v>
      </c>
      <c r="D96" s="544">
        <f t="shared" si="24"/>
        <v>70810.259999999776</v>
      </c>
      <c r="E96" s="543">
        <f t="shared" si="25"/>
        <v>0.47687162586866805</v>
      </c>
      <c r="F96" s="544">
        <f t="shared" si="22"/>
        <v>576619.49000000022</v>
      </c>
      <c r="G96" s="543">
        <f t="shared" si="23"/>
        <v>4.0201858603523988</v>
      </c>
      <c r="H96" s="605"/>
      <c r="I96" s="606"/>
    </row>
    <row r="97" spans="1:9" ht="15" hidden="1" customHeight="1">
      <c r="A97" s="328"/>
      <c r="B97" s="551">
        <v>2007</v>
      </c>
      <c r="C97" s="546">
        <v>15039452.859999999</v>
      </c>
      <c r="D97" s="544">
        <f t="shared" si="24"/>
        <v>119728.09999999963</v>
      </c>
      <c r="E97" s="543">
        <f t="shared" si="25"/>
        <v>0.80248196214043332</v>
      </c>
      <c r="F97" s="544">
        <f t="shared" si="22"/>
        <v>543509.8200000003</v>
      </c>
      <c r="G97" s="543">
        <f t="shared" si="23"/>
        <v>3.7493926300637526</v>
      </c>
      <c r="H97" s="607"/>
      <c r="I97" s="610"/>
    </row>
    <row r="98" spans="1:9" ht="15" hidden="1" customHeight="1">
      <c r="A98" s="328"/>
      <c r="B98" s="551">
        <v>2007</v>
      </c>
      <c r="C98" s="546">
        <v>14844414.449999999</v>
      </c>
      <c r="D98" s="544">
        <f>C98-C97</f>
        <v>-195038.41000000015</v>
      </c>
      <c r="E98" s="543">
        <f>C98/C97*100-100</f>
        <v>-1.2968451167444925</v>
      </c>
      <c r="F98" s="544">
        <f>C98-C85</f>
        <v>512997.58999999985</v>
      </c>
      <c r="G98" s="543">
        <f>C98/C85*100-100</f>
        <v>3.5795315634968006</v>
      </c>
      <c r="H98" s="607"/>
      <c r="I98" s="610"/>
    </row>
    <row r="99" spans="1:9" s="459" customFormat="1" ht="15" hidden="1" customHeight="1">
      <c r="A99" s="328"/>
      <c r="B99" s="551">
        <v>2007</v>
      </c>
      <c r="C99" s="546">
        <v>14846298.25</v>
      </c>
      <c r="D99" s="544">
        <f>C99-C98</f>
        <v>1883.8000000007451</v>
      </c>
      <c r="E99" s="543">
        <f>C99/C98*100-100</f>
        <v>1.2690295102885329E-2</v>
      </c>
      <c r="F99" s="544">
        <f>C99-C86</f>
        <v>491842.6799999997</v>
      </c>
      <c r="G99" s="543">
        <f>C99/C86*100-100</f>
        <v>3.4264112463305452</v>
      </c>
      <c r="H99" s="605"/>
      <c r="I99" s="620"/>
    </row>
    <row r="100" spans="1:9" s="459" customFormat="1" ht="15" hidden="1" customHeight="1">
      <c r="A100" s="328"/>
      <c r="B100" s="551">
        <v>2007</v>
      </c>
      <c r="C100" s="546">
        <v>14907995.68</v>
      </c>
      <c r="D100" s="544">
        <f>C100-C99</f>
        <v>61697.429999999702</v>
      </c>
      <c r="E100" s="543">
        <f>C100/C99*100-100</f>
        <v>0.4155745018796182</v>
      </c>
      <c r="F100" s="544">
        <f>C100-C87</f>
        <v>468978.0700000003</v>
      </c>
      <c r="G100" s="543">
        <f>C100/C87*100-100</f>
        <v>3.2479915370087156</v>
      </c>
      <c r="H100" s="621"/>
      <c r="I100" s="620"/>
    </row>
    <row r="101" spans="1:9" s="459" customFormat="1" ht="15" hidden="1" customHeight="1">
      <c r="A101" s="328"/>
      <c r="B101" s="551">
        <v>2007</v>
      </c>
      <c r="C101" s="546">
        <v>14925402.470000001</v>
      </c>
      <c r="D101" s="544">
        <f>C101-C100</f>
        <v>17406.790000000969</v>
      </c>
      <c r="E101" s="543">
        <f>C101/C100*100-100</f>
        <v>0.11676143710823794</v>
      </c>
      <c r="F101" s="544">
        <f>C101-C88</f>
        <v>427712.62000000104</v>
      </c>
      <c r="G101" s="543">
        <f>C101/C88*100-100</f>
        <v>2.950212236744747</v>
      </c>
      <c r="H101" s="621"/>
      <c r="I101" s="620"/>
    </row>
    <row r="102" spans="1:9" s="459" customFormat="1" ht="15" hidden="1" customHeight="1">
      <c r="A102" s="328"/>
      <c r="B102" s="551">
        <v>2007</v>
      </c>
      <c r="C102" s="546">
        <v>14896049.23</v>
      </c>
      <c r="D102" s="544">
        <f>C102-C101</f>
        <v>-29353.240000000224</v>
      </c>
      <c r="E102" s="543">
        <f>C102/C101*100-100</f>
        <v>-0.19666632145430185</v>
      </c>
      <c r="F102" s="544">
        <f>C102-C89</f>
        <v>403848.6799999997</v>
      </c>
      <c r="G102" s="543">
        <f>C102/C89*100-100</f>
        <v>2.7866622367436236</v>
      </c>
      <c r="H102" s="621"/>
      <c r="I102" s="620"/>
    </row>
    <row r="103" spans="1:9" s="459" customFormat="1" ht="15" hidden="1" customHeight="1">
      <c r="A103" s="322"/>
      <c r="B103" s="553" t="s">
        <v>90</v>
      </c>
      <c r="C103" s="557"/>
      <c r="D103" s="560"/>
      <c r="E103" s="561"/>
      <c r="F103" s="549"/>
      <c r="G103" s="550"/>
      <c r="H103" s="621"/>
      <c r="I103" s="620"/>
    </row>
    <row r="104" spans="1:9" ht="15" hidden="1" customHeight="1">
      <c r="A104" s="322"/>
      <c r="B104" s="551">
        <v>2008</v>
      </c>
      <c r="C104" s="541">
        <v>14690407.59</v>
      </c>
      <c r="D104" s="544">
        <f>C104-C102</f>
        <v>-205641.6400000006</v>
      </c>
      <c r="E104" s="543">
        <f>C104/C102*100-100</f>
        <v>-1.3805112807082338</v>
      </c>
      <c r="F104" s="544">
        <f t="shared" ref="F104:F110" si="26">C104-C91</f>
        <v>338103.77999999933</v>
      </c>
      <c r="G104" s="543">
        <f t="shared" ref="G104:G110" si="27">C104/C91*100-100</f>
        <v>2.355745701010207</v>
      </c>
      <c r="H104" s="610"/>
      <c r="I104" s="610"/>
    </row>
    <row r="105" spans="1:9" ht="15" hidden="1" customHeight="1">
      <c r="A105" s="322"/>
      <c r="B105" s="551">
        <v>2008</v>
      </c>
      <c r="C105" s="541">
        <v>14767477</v>
      </c>
      <c r="D105" s="544">
        <f t="shared" ref="D105:D110" si="28">C105-C104</f>
        <v>77069.410000000149</v>
      </c>
      <c r="E105" s="543">
        <f t="shared" ref="E105:E110" si="29">C105/C104*100-100</f>
        <v>0.52462404142184482</v>
      </c>
      <c r="F105" s="544">
        <f t="shared" si="26"/>
        <v>278772.65000000037</v>
      </c>
      <c r="G105" s="543">
        <f t="shared" si="27"/>
        <v>1.9240688695535368</v>
      </c>
      <c r="H105" s="610"/>
      <c r="I105" s="610"/>
    </row>
    <row r="106" spans="1:9" ht="15" hidden="1" customHeight="1">
      <c r="A106" s="322"/>
      <c r="B106" s="551">
        <v>2008</v>
      </c>
      <c r="C106" s="541">
        <v>14809777.52</v>
      </c>
      <c r="D106" s="544">
        <f t="shared" si="28"/>
        <v>42300.519999999553</v>
      </c>
      <c r="E106" s="543">
        <f t="shared" si="29"/>
        <v>0.2864437845408645</v>
      </c>
      <c r="F106" s="544">
        <f t="shared" si="26"/>
        <v>183893.79999999888</v>
      </c>
      <c r="G106" s="543">
        <f t="shared" si="27"/>
        <v>1.2573175304855937</v>
      </c>
      <c r="H106" s="610"/>
      <c r="I106" s="610"/>
    </row>
    <row r="107" spans="1:9" ht="15" hidden="1" customHeight="1">
      <c r="A107" s="322"/>
      <c r="B107" s="551">
        <v>2008</v>
      </c>
      <c r="C107" s="541">
        <v>14841886</v>
      </c>
      <c r="D107" s="544">
        <f t="shared" si="28"/>
        <v>32108.480000000447</v>
      </c>
      <c r="E107" s="543">
        <f t="shared" si="29"/>
        <v>0.21680595779807277</v>
      </c>
      <c r="F107" s="544">
        <f t="shared" si="26"/>
        <v>131975.48000000045</v>
      </c>
      <c r="G107" s="543">
        <f t="shared" si="27"/>
        <v>0.89718751056007306</v>
      </c>
      <c r="H107" s="610"/>
      <c r="I107" s="610"/>
    </row>
    <row r="108" spans="1:9" ht="15" hidden="1" customHeight="1">
      <c r="A108" s="322"/>
      <c r="B108" s="551">
        <v>2008</v>
      </c>
      <c r="C108" s="541">
        <v>14885748</v>
      </c>
      <c r="D108" s="544">
        <f t="shared" si="28"/>
        <v>43862</v>
      </c>
      <c r="E108" s="543">
        <f t="shared" si="29"/>
        <v>0.29552847933207715</v>
      </c>
      <c r="F108" s="544">
        <f t="shared" si="26"/>
        <v>36833.5</v>
      </c>
      <c r="G108" s="543">
        <f t="shared" si="27"/>
        <v>0.24805516928527993</v>
      </c>
      <c r="H108" s="610"/>
      <c r="I108" s="610"/>
    </row>
    <row r="109" spans="1:9" ht="15" customHeight="1">
      <c r="A109" s="325"/>
      <c r="B109" s="551">
        <v>2008</v>
      </c>
      <c r="C109" s="541">
        <v>14849504</v>
      </c>
      <c r="D109" s="544">
        <f t="shared" si="28"/>
        <v>-36244</v>
      </c>
      <c r="E109" s="543">
        <f t="shared" si="29"/>
        <v>-0.24348121438035264</v>
      </c>
      <c r="F109" s="544">
        <f t="shared" si="26"/>
        <v>-70220.759999999776</v>
      </c>
      <c r="G109" s="543">
        <f t="shared" si="27"/>
        <v>-0.47065720802210365</v>
      </c>
      <c r="H109" s="610"/>
      <c r="I109" s="610"/>
    </row>
    <row r="110" spans="1:9" ht="15" hidden="1" customHeight="1">
      <c r="A110" s="328"/>
      <c r="B110" s="551">
        <v>2008</v>
      </c>
      <c r="C110" s="541">
        <v>14892683.949999999</v>
      </c>
      <c r="D110" s="544">
        <f t="shared" si="28"/>
        <v>43179.949999999255</v>
      </c>
      <c r="E110" s="543">
        <f t="shared" si="29"/>
        <v>0.29078378644835823</v>
      </c>
      <c r="F110" s="544">
        <f t="shared" si="26"/>
        <v>-146768.91000000015</v>
      </c>
      <c r="G110" s="543">
        <f t="shared" si="27"/>
        <v>-0.97589261634881552</v>
      </c>
      <c r="H110" s="610"/>
      <c r="I110" s="610"/>
    </row>
    <row r="111" spans="1:9" ht="15" hidden="1" customHeight="1">
      <c r="A111" s="328"/>
      <c r="B111" s="551">
        <v>2008</v>
      </c>
      <c r="C111" s="541">
        <v>14670677.65</v>
      </c>
      <c r="D111" s="544">
        <f>C111-C110</f>
        <v>-222006.29999999888</v>
      </c>
      <c r="E111" s="543">
        <f>C111/C110*100-100</f>
        <v>-1.490707119988258</v>
      </c>
      <c r="F111" s="544">
        <f>C111-C98</f>
        <v>-173736.79999999888</v>
      </c>
      <c r="G111" s="543">
        <f>C111/C98*100-100</f>
        <v>-1.1703849995915334</v>
      </c>
      <c r="H111" s="610"/>
      <c r="I111" s="610"/>
    </row>
    <row r="112" spans="1:9" s="459" customFormat="1" ht="15" hidden="1" customHeight="1">
      <c r="A112" s="328"/>
      <c r="B112" s="551">
        <v>2008</v>
      </c>
      <c r="C112" s="541">
        <v>14554821.539999999</v>
      </c>
      <c r="D112" s="544">
        <f>C112-C111</f>
        <v>-115856.11000000127</v>
      </c>
      <c r="E112" s="543">
        <f>C112/C111*100-100</f>
        <v>-0.78971205532555189</v>
      </c>
      <c r="F112" s="544">
        <f>C112-C99</f>
        <v>-291476.71000000089</v>
      </c>
      <c r="G112" s="543">
        <f>C112/C99*100-100</f>
        <v>-1.9632955305878994</v>
      </c>
      <c r="H112" s="620"/>
      <c r="I112" s="620"/>
    </row>
    <row r="113" spans="1:9" ht="15" hidden="1" customHeight="1">
      <c r="A113" s="328"/>
      <c r="B113" s="551">
        <v>2008</v>
      </c>
      <c r="C113" s="541">
        <v>14435444.130000001</v>
      </c>
      <c r="D113" s="544">
        <f>C113-C112</f>
        <v>-119377.40999999829</v>
      </c>
      <c r="E113" s="543">
        <f>C113/C112*100-100</f>
        <v>-0.82019150610621239</v>
      </c>
      <c r="F113" s="544">
        <f>C113-C100</f>
        <v>-472551.54999999888</v>
      </c>
      <c r="G113" s="543">
        <f>C113/C100*100-100</f>
        <v>-3.1697859332891767</v>
      </c>
      <c r="H113" s="610"/>
      <c r="I113" s="610"/>
    </row>
    <row r="114" spans="1:9" ht="15" hidden="1" customHeight="1">
      <c r="A114" s="328"/>
      <c r="B114" s="551">
        <v>2008</v>
      </c>
      <c r="C114" s="541">
        <v>14262403</v>
      </c>
      <c r="D114" s="544">
        <f>C114-C113</f>
        <v>-173041.13000000082</v>
      </c>
      <c r="E114" s="543">
        <f>C114/C113*100-100</f>
        <v>-1.1987239771887914</v>
      </c>
      <c r="F114" s="544">
        <f>C114-C101</f>
        <v>-662999.47000000067</v>
      </c>
      <c r="G114" s="543">
        <f>C114/C101*100-100</f>
        <v>-4.4420877181210159</v>
      </c>
      <c r="H114" s="610"/>
      <c r="I114" s="610"/>
    </row>
    <row r="115" spans="1:9" ht="15" hidden="1" customHeight="1">
      <c r="A115" s="328"/>
      <c r="B115" s="551">
        <v>2008</v>
      </c>
      <c r="C115" s="541">
        <v>14081098.470000001</v>
      </c>
      <c r="D115" s="544">
        <f>C115-C114</f>
        <v>-181304.52999999933</v>
      </c>
      <c r="E115" s="543">
        <f>C115/C114*100-100</f>
        <v>-1.2712060513224799</v>
      </c>
      <c r="F115" s="544">
        <f>C115-C102</f>
        <v>-814950.75999999978</v>
      </c>
      <c r="G115" s="543">
        <f>C115/C102*100-100</f>
        <v>-5.4709188148943895</v>
      </c>
      <c r="H115" s="610"/>
      <c r="I115" s="610"/>
    </row>
    <row r="116" spans="1:9" s="459" customFormat="1" ht="15" hidden="1" customHeight="1">
      <c r="A116" s="328"/>
      <c r="B116" s="553" t="s">
        <v>138</v>
      </c>
      <c r="C116" s="557"/>
      <c r="D116" s="560"/>
      <c r="E116" s="561"/>
      <c r="F116" s="560"/>
      <c r="G116" s="561"/>
      <c r="H116" s="621"/>
      <c r="I116" s="620"/>
    </row>
    <row r="117" spans="1:9" ht="15" hidden="1" customHeight="1">
      <c r="A117" s="322"/>
      <c r="B117" s="551">
        <v>2009</v>
      </c>
      <c r="C117" s="541">
        <v>13755624.35</v>
      </c>
      <c r="D117" s="544">
        <f>C117-C115</f>
        <v>-325474.12000000104</v>
      </c>
      <c r="E117" s="543">
        <f>C117/C115*100-100</f>
        <v>-2.3114256369517534</v>
      </c>
      <c r="F117" s="544">
        <f t="shared" ref="F117:F122" si="30">C117-C104</f>
        <v>-934783.24000000022</v>
      </c>
      <c r="G117" s="543">
        <f t="shared" ref="G117:G122" si="31">C117/C104*100-100</f>
        <v>-6.3632219478806178</v>
      </c>
      <c r="H117" s="610"/>
      <c r="I117" s="610"/>
    </row>
    <row r="118" spans="1:9" ht="15" hidden="1" customHeight="1">
      <c r="A118" s="322"/>
      <c r="B118" s="551">
        <v>2009</v>
      </c>
      <c r="C118" s="541">
        <v>13700543.300000001</v>
      </c>
      <c r="D118" s="544">
        <f t="shared" ref="D118:D124" si="32">C118-C117</f>
        <v>-55081.049999998882</v>
      </c>
      <c r="E118" s="543">
        <f t="shared" ref="E118:E124" si="33">C118/C117*100-100</f>
        <v>-0.40042566297616133</v>
      </c>
      <c r="F118" s="544">
        <f t="shared" si="30"/>
        <v>-1066933.6999999993</v>
      </c>
      <c r="G118" s="543">
        <f t="shared" si="31"/>
        <v>-7.2248881782581975</v>
      </c>
      <c r="H118" s="610"/>
      <c r="I118" s="610"/>
    </row>
    <row r="119" spans="1:9" ht="15" hidden="1" customHeight="1">
      <c r="A119" s="322"/>
      <c r="B119" s="551">
        <v>2009</v>
      </c>
      <c r="C119" s="541">
        <v>13649041.720000001</v>
      </c>
      <c r="D119" s="544">
        <f t="shared" si="32"/>
        <v>-51501.580000000075</v>
      </c>
      <c r="E119" s="543">
        <f t="shared" si="33"/>
        <v>-0.37590903420596078</v>
      </c>
      <c r="F119" s="544">
        <f t="shared" si="30"/>
        <v>-1160735.7999999989</v>
      </c>
      <c r="G119" s="543">
        <f t="shared" si="31"/>
        <v>-7.8376315811123618</v>
      </c>
      <c r="H119" s="610"/>
      <c r="I119" s="610"/>
    </row>
    <row r="120" spans="1:9" ht="15" hidden="1" customHeight="1">
      <c r="A120" s="322"/>
      <c r="B120" s="551">
        <v>2009</v>
      </c>
      <c r="C120" s="541">
        <v>13625966.449999999</v>
      </c>
      <c r="D120" s="544">
        <f t="shared" si="32"/>
        <v>-23075.270000001416</v>
      </c>
      <c r="E120" s="543">
        <f t="shared" si="33"/>
        <v>-0.16906146580377879</v>
      </c>
      <c r="F120" s="544">
        <f t="shared" si="30"/>
        <v>-1215919.5500000007</v>
      </c>
      <c r="G120" s="543">
        <f t="shared" si="31"/>
        <v>-8.1924867904254199</v>
      </c>
      <c r="H120" s="610"/>
      <c r="I120" s="610"/>
    </row>
    <row r="121" spans="1:9" ht="15" hidden="1" customHeight="1">
      <c r="A121" s="322"/>
      <c r="B121" s="551">
        <v>2009</v>
      </c>
      <c r="C121" s="541">
        <v>13687726.6</v>
      </c>
      <c r="D121" s="544">
        <f t="shared" si="32"/>
        <v>61760.150000000373</v>
      </c>
      <c r="E121" s="543">
        <f t="shared" si="33"/>
        <v>0.45325335437031811</v>
      </c>
      <c r="F121" s="544">
        <f t="shared" si="30"/>
        <v>-1198021.4000000004</v>
      </c>
      <c r="G121" s="543">
        <f t="shared" si="31"/>
        <v>-8.0481101789443272</v>
      </c>
      <c r="H121" s="610"/>
      <c r="I121" s="610"/>
    </row>
    <row r="122" spans="1:9" ht="15" customHeight="1">
      <c r="A122" s="325"/>
      <c r="B122" s="551">
        <v>2009</v>
      </c>
      <c r="C122" s="541">
        <v>13693646.630000001</v>
      </c>
      <c r="D122" s="544">
        <f t="shared" si="32"/>
        <v>5920.0300000011921</v>
      </c>
      <c r="E122" s="543">
        <f t="shared" si="33"/>
        <v>4.3250644705324248E-2</v>
      </c>
      <c r="F122" s="544">
        <f t="shared" si="30"/>
        <v>-1155857.3699999992</v>
      </c>
      <c r="G122" s="543">
        <f t="shared" si="31"/>
        <v>-7.7838112976702689</v>
      </c>
      <c r="H122" s="610"/>
      <c r="I122" s="610"/>
    </row>
    <row r="123" spans="1:9" ht="15" hidden="1" customHeight="1">
      <c r="A123" s="328"/>
      <c r="B123" s="551">
        <v>2009</v>
      </c>
      <c r="C123" s="541">
        <v>13774419.779999999</v>
      </c>
      <c r="D123" s="544">
        <f t="shared" si="32"/>
        <v>80773.14999999851</v>
      </c>
      <c r="E123" s="543">
        <f t="shared" si="33"/>
        <v>0.58985858319901752</v>
      </c>
      <c r="F123" s="544">
        <f t="shared" ref="F123:F128" si="34">C123-C110</f>
        <v>-1118264.17</v>
      </c>
      <c r="G123" s="543">
        <f t="shared" ref="G123:G128" si="35">C123/C110*100-100</f>
        <v>-7.5088155617510495</v>
      </c>
      <c r="H123" s="610"/>
      <c r="I123" s="610"/>
    </row>
    <row r="124" spans="1:9" s="459" customFormat="1" ht="15" hidden="1" customHeight="1">
      <c r="A124" s="328"/>
      <c r="B124" s="551">
        <v>2009</v>
      </c>
      <c r="C124" s="541">
        <v>13658460.23</v>
      </c>
      <c r="D124" s="544">
        <f t="shared" si="32"/>
        <v>-115959.54999999888</v>
      </c>
      <c r="E124" s="543">
        <f t="shared" si="33"/>
        <v>-0.84184707488273602</v>
      </c>
      <c r="F124" s="544">
        <f t="shared" si="34"/>
        <v>-1012217.4199999999</v>
      </c>
      <c r="G124" s="543">
        <f t="shared" si="35"/>
        <v>-6.8995955343617084</v>
      </c>
      <c r="H124" s="620"/>
      <c r="I124" s="620"/>
    </row>
    <row r="125" spans="1:9" ht="15" hidden="1" customHeight="1">
      <c r="A125" s="328"/>
      <c r="B125" s="551">
        <v>2009</v>
      </c>
      <c r="C125" s="541">
        <v>13572167</v>
      </c>
      <c r="D125" s="544">
        <f>C125-C124</f>
        <v>-86293.230000000447</v>
      </c>
      <c r="E125" s="543">
        <f>C125/C124*100-100</f>
        <v>-0.63179325155893196</v>
      </c>
      <c r="F125" s="544">
        <f t="shared" si="34"/>
        <v>-982654.53999999911</v>
      </c>
      <c r="G125" s="543">
        <f t="shared" si="35"/>
        <v>-6.7514021886110953</v>
      </c>
      <c r="H125" s="610"/>
      <c r="I125" s="610"/>
    </row>
    <row r="126" spans="1:9" ht="15" hidden="1" customHeight="1">
      <c r="A126" s="328"/>
      <c r="B126" s="551">
        <v>2009</v>
      </c>
      <c r="C126" s="541">
        <v>13541931.76</v>
      </c>
      <c r="D126" s="544">
        <f>C126-C125</f>
        <v>-30235.240000000224</v>
      </c>
      <c r="E126" s="543">
        <f>C126/C125*100-100</f>
        <v>-0.2227738577045244</v>
      </c>
      <c r="F126" s="544">
        <f t="shared" si="34"/>
        <v>-893512.37000000104</v>
      </c>
      <c r="G126" s="543">
        <f t="shared" si="35"/>
        <v>-6.1897116704784167</v>
      </c>
      <c r="H126" s="610"/>
      <c r="I126" s="610"/>
    </row>
    <row r="127" spans="1:9" s="459" customFormat="1" ht="15" hidden="1" customHeight="1">
      <c r="A127" s="328"/>
      <c r="B127" s="551">
        <v>2009</v>
      </c>
      <c r="C127" s="541">
        <v>13499435.09</v>
      </c>
      <c r="D127" s="544">
        <f>C127-C126</f>
        <v>-42496.669999999925</v>
      </c>
      <c r="E127" s="543">
        <f>C127/C126*100-100</f>
        <v>-0.3138154197876446</v>
      </c>
      <c r="F127" s="544">
        <f t="shared" si="34"/>
        <v>-762967.91000000015</v>
      </c>
      <c r="G127" s="543">
        <f t="shared" si="35"/>
        <v>-5.3495046381735278</v>
      </c>
      <c r="H127" s="620"/>
      <c r="I127" s="620"/>
    </row>
    <row r="128" spans="1:9" s="459" customFormat="1" ht="15" hidden="1" customHeight="1">
      <c r="A128" s="328"/>
      <c r="B128" s="551">
        <v>2009</v>
      </c>
      <c r="C128" s="541">
        <v>13436666.939999999</v>
      </c>
      <c r="D128" s="544">
        <f>C128-C127</f>
        <v>-62768.150000000373</v>
      </c>
      <c r="E128" s="543">
        <f>C128/C127*100-100</f>
        <v>-0.46496871596129097</v>
      </c>
      <c r="F128" s="544">
        <f t="shared" si="34"/>
        <v>-644431.53000000119</v>
      </c>
      <c r="G128" s="543">
        <f t="shared" si="35"/>
        <v>-4.5765714327825435</v>
      </c>
      <c r="H128" s="620"/>
      <c r="I128" s="620"/>
    </row>
    <row r="129" spans="1:9" s="459" customFormat="1" ht="15" hidden="1" customHeight="1">
      <c r="A129" s="328"/>
      <c r="B129" s="553" t="s">
        <v>168</v>
      </c>
      <c r="C129" s="557"/>
      <c r="D129" s="560"/>
      <c r="E129" s="561"/>
      <c r="F129" s="560"/>
      <c r="G129" s="561"/>
      <c r="H129" s="621"/>
      <c r="I129" s="620"/>
    </row>
    <row r="130" spans="1:9" ht="15" hidden="1" customHeight="1">
      <c r="A130" s="322"/>
      <c r="B130" s="551">
        <v>2010</v>
      </c>
      <c r="C130" s="541">
        <v>13185817.890000001</v>
      </c>
      <c r="D130" s="544">
        <f>C130-C128</f>
        <v>-250849.04999999888</v>
      </c>
      <c r="E130" s="543">
        <f>C130/C128*100-100</f>
        <v>-1.8668993666371136</v>
      </c>
      <c r="F130" s="544">
        <f t="shared" ref="F130:F135" si="36">C130-C117</f>
        <v>-569806.45999999903</v>
      </c>
      <c r="G130" s="543">
        <f t="shared" ref="G130:G135" si="37">C130/C117*100-100</f>
        <v>-4.1423525788562188</v>
      </c>
      <c r="H130" s="610"/>
      <c r="I130" s="610"/>
    </row>
    <row r="131" spans="1:9" ht="15" hidden="1" customHeight="1">
      <c r="A131" s="322"/>
      <c r="B131" s="551">
        <v>2010</v>
      </c>
      <c r="C131" s="541">
        <v>13223025.300000001</v>
      </c>
      <c r="D131" s="544">
        <f t="shared" ref="D131:D136" si="38">C131-C130</f>
        <v>37207.410000000149</v>
      </c>
      <c r="E131" s="543">
        <f t="shared" ref="E131:E136" si="39">C131/C130*100-100</f>
        <v>0.28217749031873041</v>
      </c>
      <c r="F131" s="544">
        <f t="shared" si="36"/>
        <v>-477518</v>
      </c>
      <c r="G131" s="543">
        <f t="shared" si="37"/>
        <v>-3.4853946266495797</v>
      </c>
      <c r="H131" s="610"/>
      <c r="I131" s="610"/>
    </row>
    <row r="132" spans="1:9" ht="15" hidden="1" customHeight="1">
      <c r="A132" s="322"/>
      <c r="B132" s="551">
        <v>2010</v>
      </c>
      <c r="C132" s="541">
        <v>13255716.17</v>
      </c>
      <c r="D132" s="544">
        <f t="shared" si="38"/>
        <v>32690.86999999918</v>
      </c>
      <c r="E132" s="543">
        <f t="shared" si="39"/>
        <v>0.24722685813812006</v>
      </c>
      <c r="F132" s="544">
        <f t="shared" si="36"/>
        <v>-393325.55000000075</v>
      </c>
      <c r="G132" s="543">
        <f t="shared" si="37"/>
        <v>-2.8817081672749225</v>
      </c>
      <c r="H132" s="610"/>
      <c r="I132" s="610"/>
    </row>
    <row r="133" spans="1:9" ht="15" hidden="1" customHeight="1">
      <c r="A133" s="322"/>
      <c r="B133" s="551">
        <v>2010</v>
      </c>
      <c r="C133" s="541">
        <v>13319738.5</v>
      </c>
      <c r="D133" s="544">
        <f t="shared" si="38"/>
        <v>64022.330000000075</v>
      </c>
      <c r="E133" s="543">
        <f t="shared" si="39"/>
        <v>0.48297903469669734</v>
      </c>
      <c r="F133" s="544">
        <f t="shared" si="36"/>
        <v>-306227.94999999925</v>
      </c>
      <c r="G133" s="543">
        <f t="shared" si="37"/>
        <v>-2.2473851753832719</v>
      </c>
      <c r="H133" s="610"/>
      <c r="I133" s="610"/>
    </row>
    <row r="134" spans="1:9" ht="15" hidden="1" customHeight="1">
      <c r="A134" s="322"/>
      <c r="B134" s="551">
        <v>2010</v>
      </c>
      <c r="C134" s="541">
        <v>13429347.85</v>
      </c>
      <c r="D134" s="544">
        <f t="shared" si="38"/>
        <v>109609.34999999963</v>
      </c>
      <c r="E134" s="543">
        <f t="shared" si="39"/>
        <v>0.8229091734796441</v>
      </c>
      <c r="F134" s="544">
        <f t="shared" si="36"/>
        <v>-258378.75</v>
      </c>
      <c r="G134" s="543">
        <f t="shared" si="37"/>
        <v>-1.887667379329443</v>
      </c>
      <c r="H134" s="610"/>
      <c r="I134" s="610"/>
    </row>
    <row r="135" spans="1:9" ht="15" customHeight="1">
      <c r="A135" s="325"/>
      <c r="B135" s="551">
        <v>2010</v>
      </c>
      <c r="C135" s="541">
        <v>13459372.630000001</v>
      </c>
      <c r="D135" s="544">
        <f t="shared" si="38"/>
        <v>30024.780000001192</v>
      </c>
      <c r="E135" s="543">
        <f t="shared" si="39"/>
        <v>0.22357586038701527</v>
      </c>
      <c r="F135" s="544">
        <f t="shared" si="36"/>
        <v>-234274</v>
      </c>
      <c r="G135" s="543">
        <f t="shared" si="37"/>
        <v>-1.7108225904322154</v>
      </c>
      <c r="H135" s="610"/>
      <c r="I135" s="610"/>
    </row>
    <row r="136" spans="1:9" ht="15" hidden="1" customHeight="1">
      <c r="A136" s="328"/>
      <c r="B136" s="551">
        <v>2010</v>
      </c>
      <c r="C136" s="541">
        <v>13553424.18</v>
      </c>
      <c r="D136" s="544">
        <f t="shared" si="38"/>
        <v>94051.549999998882</v>
      </c>
      <c r="E136" s="543">
        <f t="shared" si="39"/>
        <v>0.69878108427107577</v>
      </c>
      <c r="F136" s="544">
        <f t="shared" ref="F136:F141" si="40">C136-C123</f>
        <v>-220995.59999999963</v>
      </c>
      <c r="G136" s="543">
        <f t="shared" ref="G136:G141" si="41">C136/C123*100-100</f>
        <v>-1.604391353898464</v>
      </c>
      <c r="H136" s="610"/>
      <c r="I136" s="610"/>
    </row>
    <row r="137" spans="1:9" s="459" customFormat="1" ht="15" hidden="1" customHeight="1">
      <c r="A137" s="328"/>
      <c r="B137" s="551">
        <v>2010</v>
      </c>
      <c r="C137" s="541">
        <v>13448473.220000001</v>
      </c>
      <c r="D137" s="544">
        <f>C137-C136</f>
        <v>-104950.95999999903</v>
      </c>
      <c r="E137" s="543">
        <f>C137/C136*100-100</f>
        <v>-0.7743501465472491</v>
      </c>
      <c r="F137" s="544">
        <f t="shared" si="40"/>
        <v>-209987.00999999978</v>
      </c>
      <c r="G137" s="543">
        <f t="shared" si="41"/>
        <v>-1.5374134892509659</v>
      </c>
      <c r="H137" s="620"/>
      <c r="I137" s="620"/>
    </row>
    <row r="138" spans="1:9" s="459" customFormat="1" ht="15" hidden="1" customHeight="1">
      <c r="A138" s="328"/>
      <c r="B138" s="551">
        <v>2010</v>
      </c>
      <c r="C138" s="541">
        <v>13383973.630000001</v>
      </c>
      <c r="D138" s="544">
        <f>C138-C137</f>
        <v>-64499.589999999851</v>
      </c>
      <c r="E138" s="543">
        <f>C138/C137*100-100</f>
        <v>-0.4796052975298295</v>
      </c>
      <c r="F138" s="544">
        <f t="shared" si="40"/>
        <v>-188193.36999999918</v>
      </c>
      <c r="G138" s="543">
        <f t="shared" si="41"/>
        <v>-1.3866125431554082</v>
      </c>
      <c r="H138" s="620"/>
      <c r="I138" s="620"/>
    </row>
    <row r="139" spans="1:9" ht="15" hidden="1" customHeight="1">
      <c r="A139" s="328"/>
      <c r="B139" s="551">
        <v>2010</v>
      </c>
      <c r="C139" s="541">
        <v>13355565.800000001</v>
      </c>
      <c r="D139" s="544">
        <f>C139-C138</f>
        <v>-28407.830000000075</v>
      </c>
      <c r="E139" s="543">
        <f>C139/C138*100-100</f>
        <v>-0.21225258495969967</v>
      </c>
      <c r="F139" s="544">
        <f t="shared" si="40"/>
        <v>-186365.95999999903</v>
      </c>
      <c r="G139" s="543">
        <f t="shared" si="41"/>
        <v>-1.3762139944500689</v>
      </c>
      <c r="H139" s="610"/>
      <c r="I139" s="610"/>
    </row>
    <row r="140" spans="1:9" s="459" customFormat="1" ht="15" hidden="1" customHeight="1">
      <c r="A140" s="328"/>
      <c r="B140" s="551">
        <v>2010</v>
      </c>
      <c r="C140" s="541">
        <v>13321003</v>
      </c>
      <c r="D140" s="544">
        <f>C140-C139</f>
        <v>-34562.800000000745</v>
      </c>
      <c r="E140" s="543">
        <f>C140/C139*100-100</f>
        <v>-0.25878948535449808</v>
      </c>
      <c r="F140" s="544">
        <f t="shared" si="40"/>
        <v>-178432.08999999985</v>
      </c>
      <c r="G140" s="543">
        <f t="shared" si="41"/>
        <v>-1.3217744950837016</v>
      </c>
      <c r="H140" s="620"/>
      <c r="I140" s="620"/>
    </row>
    <row r="141" spans="1:9" s="459" customFormat="1" ht="15" hidden="1" customHeight="1">
      <c r="A141" s="328"/>
      <c r="B141" s="551">
        <v>2010</v>
      </c>
      <c r="C141" s="541">
        <v>13273267</v>
      </c>
      <c r="D141" s="544">
        <f>C141-C140</f>
        <v>-47736</v>
      </c>
      <c r="E141" s="543">
        <f>C141/C140*100-100</f>
        <v>-0.3583513944107608</v>
      </c>
      <c r="F141" s="544">
        <f t="shared" si="40"/>
        <v>-163399.93999999948</v>
      </c>
      <c r="G141" s="543">
        <f t="shared" si="41"/>
        <v>-1.2160749442524974</v>
      </c>
      <c r="H141" s="620"/>
      <c r="I141" s="620"/>
    </row>
    <row r="142" spans="1:9" s="459" customFormat="1" ht="15" hidden="1" customHeight="1">
      <c r="A142" s="328"/>
      <c r="B142" s="553" t="s">
        <v>177</v>
      </c>
      <c r="C142" s="557"/>
      <c r="D142" s="560"/>
      <c r="E142" s="561"/>
      <c r="F142" s="560"/>
      <c r="G142" s="561"/>
      <c r="H142" s="621"/>
      <c r="I142" s="620"/>
    </row>
    <row r="143" spans="1:9" ht="15" hidden="1" customHeight="1">
      <c r="A143" s="322"/>
      <c r="B143" s="551">
        <v>2011</v>
      </c>
      <c r="C143" s="541">
        <v>13054516.9</v>
      </c>
      <c r="D143" s="544">
        <f>C143-C141</f>
        <v>-218750.09999999963</v>
      </c>
      <c r="E143" s="543">
        <f>C143/C141*100-100</f>
        <v>-1.6480501748363849</v>
      </c>
      <c r="F143" s="544">
        <f t="shared" ref="F143:F154" si="42">C143-C130</f>
        <v>-131300.99000000022</v>
      </c>
      <c r="G143" s="543">
        <f t="shared" ref="G143:G154" si="43">C143/C130*100-100</f>
        <v>-0.99577433190228248</v>
      </c>
      <c r="H143" s="610"/>
      <c r="I143" s="610"/>
    </row>
    <row r="144" spans="1:9" ht="14.45" hidden="1" customHeight="1">
      <c r="A144" s="322"/>
      <c r="B144" s="551">
        <v>2011</v>
      </c>
      <c r="C144" s="541">
        <v>13070759.6</v>
      </c>
      <c r="D144" s="544">
        <f t="shared" ref="D144:D167" si="44">C144-C143</f>
        <v>16242.699999999255</v>
      </c>
      <c r="E144" s="543">
        <f t="shared" ref="E144:E149" si="45">C144/C143*100-100</f>
        <v>0.12442206880898254</v>
      </c>
      <c r="F144" s="544">
        <f t="shared" si="42"/>
        <v>-152265.70000000112</v>
      </c>
      <c r="G144" s="543">
        <f t="shared" si="43"/>
        <v>-1.1515193879270669</v>
      </c>
      <c r="H144" s="610"/>
      <c r="I144" s="610"/>
    </row>
    <row r="145" spans="1:9" ht="14.45" hidden="1" customHeight="1">
      <c r="A145" s="322"/>
      <c r="B145" s="551">
        <v>2011</v>
      </c>
      <c r="C145" s="541">
        <v>13124237.560000001</v>
      </c>
      <c r="D145" s="544">
        <f t="shared" si="44"/>
        <v>53477.960000000894</v>
      </c>
      <c r="E145" s="543">
        <f t="shared" si="45"/>
        <v>0.40914194458905229</v>
      </c>
      <c r="F145" s="544">
        <f t="shared" si="42"/>
        <v>-131478.6099999994</v>
      </c>
      <c r="G145" s="543">
        <f t="shared" si="43"/>
        <v>-0.99186349733074053</v>
      </c>
      <c r="H145" s="610"/>
      <c r="I145" s="610"/>
    </row>
    <row r="146" spans="1:9" ht="14.45" hidden="1" customHeight="1">
      <c r="A146" s="322"/>
      <c r="B146" s="551">
        <v>2011</v>
      </c>
      <c r="C146" s="541">
        <v>13192473.359999999</v>
      </c>
      <c r="D146" s="544">
        <f t="shared" si="44"/>
        <v>68235.799999998882</v>
      </c>
      <c r="E146" s="543">
        <f t="shared" si="45"/>
        <v>0.51992201214009981</v>
      </c>
      <c r="F146" s="544">
        <f t="shared" si="42"/>
        <v>-127265.1400000006</v>
      </c>
      <c r="G146" s="543">
        <f t="shared" si="43"/>
        <v>-0.95546275176499762</v>
      </c>
      <c r="H146" s="610"/>
      <c r="I146" s="610"/>
    </row>
    <row r="147" spans="1:9" ht="14.45" hidden="1" customHeight="1">
      <c r="A147" s="322"/>
      <c r="B147" s="551">
        <v>2011</v>
      </c>
      <c r="C147" s="541">
        <v>13284587.5</v>
      </c>
      <c r="D147" s="544">
        <f t="shared" si="44"/>
        <v>92114.140000000596</v>
      </c>
      <c r="E147" s="543">
        <f t="shared" si="45"/>
        <v>0.69823252612579267</v>
      </c>
      <c r="F147" s="544">
        <f t="shared" si="42"/>
        <v>-144760.34999999963</v>
      </c>
      <c r="G147" s="543">
        <f t="shared" si="43"/>
        <v>-1.0779402813666792</v>
      </c>
      <c r="H147" s="610"/>
      <c r="I147" s="610"/>
    </row>
    <row r="148" spans="1:9" ht="14.45" customHeight="1">
      <c r="A148" s="325"/>
      <c r="B148" s="551">
        <v>2011</v>
      </c>
      <c r="C148" s="541">
        <v>13286911.810000001</v>
      </c>
      <c r="D148" s="544">
        <f t="shared" si="44"/>
        <v>2324.3100000005215</v>
      </c>
      <c r="E148" s="543">
        <f t="shared" si="45"/>
        <v>1.74962903439706E-2</v>
      </c>
      <c r="F148" s="544">
        <f t="shared" si="42"/>
        <v>-172460.8200000003</v>
      </c>
      <c r="G148" s="543">
        <f t="shared" si="43"/>
        <v>-1.2813436758233223</v>
      </c>
      <c r="H148" s="610"/>
      <c r="I148" s="610"/>
    </row>
    <row r="149" spans="1:9" ht="14.45" hidden="1" customHeight="1">
      <c r="A149" s="328"/>
      <c r="B149" s="551">
        <v>2011</v>
      </c>
      <c r="C149" s="541">
        <v>13369446</v>
      </c>
      <c r="D149" s="544">
        <f t="shared" si="44"/>
        <v>82534.189999999478</v>
      </c>
      <c r="E149" s="543">
        <f t="shared" si="45"/>
        <v>0.62116909617691363</v>
      </c>
      <c r="F149" s="544">
        <f t="shared" si="42"/>
        <v>-183978.1799999997</v>
      </c>
      <c r="G149" s="543">
        <f t="shared" si="43"/>
        <v>-1.3574295141701924</v>
      </c>
      <c r="H149" s="610"/>
      <c r="I149" s="610"/>
    </row>
    <row r="150" spans="1:9" s="459" customFormat="1" ht="14.45" hidden="1" customHeight="1">
      <c r="A150" s="328"/>
      <c r="B150" s="551">
        <v>2011</v>
      </c>
      <c r="C150" s="541">
        <v>13253361.359999999</v>
      </c>
      <c r="D150" s="544">
        <f t="shared" si="44"/>
        <v>-116084.6400000006</v>
      </c>
      <c r="E150" s="543">
        <f>C150/C149*100-100</f>
        <v>-0.86828309864148423</v>
      </c>
      <c r="F150" s="544">
        <f t="shared" si="42"/>
        <v>-195111.86000000127</v>
      </c>
      <c r="G150" s="543">
        <f t="shared" si="43"/>
        <v>-1.4508104883596644</v>
      </c>
      <c r="H150" s="620"/>
      <c r="I150" s="620"/>
    </row>
    <row r="151" spans="1:9" s="459" customFormat="1" ht="14.45" hidden="1" customHeight="1">
      <c r="A151" s="328"/>
      <c r="B151" s="551">
        <v>2011</v>
      </c>
      <c r="C151" s="541">
        <v>13162854.77</v>
      </c>
      <c r="D151" s="544">
        <f t="shared" si="44"/>
        <v>-90506.589999999851</v>
      </c>
      <c r="E151" s="543">
        <f>C151/C150*100-100</f>
        <v>-0.68289536172429166</v>
      </c>
      <c r="F151" s="544">
        <f t="shared" si="42"/>
        <v>-221118.86000000127</v>
      </c>
      <c r="G151" s="543">
        <f t="shared" si="43"/>
        <v>-1.6521166741121363</v>
      </c>
      <c r="H151" s="620"/>
      <c r="I151" s="620"/>
    </row>
    <row r="152" spans="1:9" ht="14.45" hidden="1" customHeight="1">
      <c r="A152" s="328"/>
      <c r="B152" s="551">
        <v>2011</v>
      </c>
      <c r="C152" s="541">
        <v>13088041.35</v>
      </c>
      <c r="D152" s="544">
        <f t="shared" si="44"/>
        <v>-74813.419999999925</v>
      </c>
      <c r="E152" s="543">
        <f>C152/C151*100-100</f>
        <v>-0.56836773866494639</v>
      </c>
      <c r="F152" s="544">
        <f t="shared" si="42"/>
        <v>-267524.45000000112</v>
      </c>
      <c r="G152" s="543">
        <f t="shared" si="43"/>
        <v>-2.0030933470448815</v>
      </c>
      <c r="H152" s="610"/>
      <c r="I152" s="610"/>
    </row>
    <row r="153" spans="1:9" s="459" customFormat="1" ht="14.45" hidden="1" customHeight="1">
      <c r="A153" s="328"/>
      <c r="B153" s="551">
        <v>2011</v>
      </c>
      <c r="C153" s="541">
        <v>12979215.76</v>
      </c>
      <c r="D153" s="544">
        <f t="shared" si="44"/>
        <v>-108825.58999999985</v>
      </c>
      <c r="E153" s="543">
        <f>C153/C152*100-100</f>
        <v>-0.83148873914582566</v>
      </c>
      <c r="F153" s="544">
        <f t="shared" si="42"/>
        <v>-341787.24000000022</v>
      </c>
      <c r="G153" s="543">
        <f t="shared" si="43"/>
        <v>-2.5657770664866604</v>
      </c>
      <c r="H153" s="620"/>
      <c r="I153" s="620"/>
    </row>
    <row r="154" spans="1:9" s="459" customFormat="1" ht="14.45" hidden="1" customHeight="1">
      <c r="A154" s="328"/>
      <c r="B154" s="551">
        <v>2011</v>
      </c>
      <c r="C154" s="541">
        <v>12929822.449999999</v>
      </c>
      <c r="D154" s="544">
        <f t="shared" si="44"/>
        <v>-49393.310000000522</v>
      </c>
      <c r="E154" s="543">
        <f>C154/C153*100-100</f>
        <v>-0.38055696825861673</v>
      </c>
      <c r="F154" s="544">
        <f t="shared" si="42"/>
        <v>-343444.55000000075</v>
      </c>
      <c r="G154" s="543">
        <f t="shared" si="43"/>
        <v>-2.5874907059430114</v>
      </c>
      <c r="H154" s="620"/>
      <c r="I154" s="620"/>
    </row>
    <row r="155" spans="1:9" s="459" customFormat="1" ht="14.45" hidden="1" customHeight="1">
      <c r="A155" s="328"/>
      <c r="B155" s="553" t="s">
        <v>197</v>
      </c>
      <c r="C155" s="622" t="s">
        <v>232</v>
      </c>
      <c r="D155" s="544"/>
      <c r="E155" s="623"/>
      <c r="F155" s="624"/>
      <c r="G155" s="625"/>
      <c r="H155" s="621"/>
      <c r="I155" s="620"/>
    </row>
    <row r="156" spans="1:9" ht="15" hidden="1" customHeight="1">
      <c r="A156" s="322"/>
      <c r="B156" s="551" t="s">
        <v>317</v>
      </c>
      <c r="C156" s="541">
        <v>13566537.939999999</v>
      </c>
      <c r="D156" s="544">
        <f>C156-C154</f>
        <v>636715.49000000022</v>
      </c>
      <c r="E156" s="543">
        <f>C156/C154*100-100</f>
        <v>4.9243946888071832</v>
      </c>
      <c r="F156" s="544">
        <f t="shared" ref="F156:F167" si="46">C156-C143</f>
        <v>512021.03999999911</v>
      </c>
      <c r="G156" s="543">
        <f t="shared" ref="G156:G167" si="47">C156/C143*100-100</f>
        <v>3.9221753200227454</v>
      </c>
      <c r="H156" s="621" t="s">
        <v>316</v>
      </c>
      <c r="I156" s="610"/>
    </row>
    <row r="157" spans="1:9" ht="15" hidden="1" customHeight="1">
      <c r="A157" s="322"/>
      <c r="B157" s="551">
        <v>2012</v>
      </c>
      <c r="C157" s="541">
        <v>13538321.41</v>
      </c>
      <c r="D157" s="544">
        <f t="shared" si="44"/>
        <v>-28216.529999999329</v>
      </c>
      <c r="E157" s="543">
        <f t="shared" ref="E157:E162" si="48">C157/C156*100-100</f>
        <v>-0.20798622408156575</v>
      </c>
      <c r="F157" s="544">
        <f t="shared" si="46"/>
        <v>467561.81000000052</v>
      </c>
      <c r="G157" s="543">
        <f t="shared" si="47"/>
        <v>3.5771586679629479</v>
      </c>
      <c r="H157" s="621"/>
      <c r="I157" s="610"/>
    </row>
    <row r="158" spans="1:9" ht="15" hidden="1" customHeight="1">
      <c r="A158" s="322"/>
      <c r="B158" s="551">
        <v>2012</v>
      </c>
      <c r="C158" s="541">
        <v>13566794.619999999</v>
      </c>
      <c r="D158" s="544">
        <f t="shared" si="44"/>
        <v>28473.209999999031</v>
      </c>
      <c r="E158" s="543">
        <f t="shared" si="48"/>
        <v>0.21031565980527489</v>
      </c>
      <c r="F158" s="544">
        <f t="shared" si="46"/>
        <v>442557.05999999866</v>
      </c>
      <c r="G158" s="543">
        <f t="shared" si="47"/>
        <v>3.3720591994526501</v>
      </c>
      <c r="H158" s="621"/>
      <c r="I158" s="610"/>
    </row>
    <row r="159" spans="1:9" ht="15" hidden="1" customHeight="1">
      <c r="A159" s="322"/>
      <c r="B159" s="551">
        <v>2012</v>
      </c>
      <c r="C159" s="541">
        <v>13601522.189999999</v>
      </c>
      <c r="D159" s="544">
        <f t="shared" si="44"/>
        <v>34727.570000000298</v>
      </c>
      <c r="E159" s="543">
        <f t="shared" si="48"/>
        <v>0.25597476023411048</v>
      </c>
      <c r="F159" s="544">
        <f t="shared" si="46"/>
        <v>409048.83000000007</v>
      </c>
      <c r="G159" s="543">
        <f t="shared" si="47"/>
        <v>3.100622747818079</v>
      </c>
      <c r="H159" s="621"/>
      <c r="I159" s="610"/>
    </row>
    <row r="160" spans="1:9" ht="15" hidden="1" customHeight="1">
      <c r="A160" s="322"/>
      <c r="B160" s="551">
        <v>2012</v>
      </c>
      <c r="C160" s="541">
        <v>13694459.390000001</v>
      </c>
      <c r="D160" s="544">
        <f t="shared" si="44"/>
        <v>92937.200000001118</v>
      </c>
      <c r="E160" s="543">
        <f t="shared" si="48"/>
        <v>0.68328528749768225</v>
      </c>
      <c r="F160" s="544">
        <f t="shared" si="46"/>
        <v>409871.8900000006</v>
      </c>
      <c r="G160" s="543">
        <f t="shared" si="47"/>
        <v>3.0853189080955872</v>
      </c>
      <c r="H160" s="621"/>
      <c r="I160" s="610"/>
    </row>
    <row r="161" spans="1:9" ht="15" hidden="1" customHeight="1">
      <c r="A161" s="325"/>
      <c r="B161" s="551">
        <v>2012</v>
      </c>
      <c r="C161" s="541">
        <v>13763448.270000001</v>
      </c>
      <c r="D161" s="544">
        <f t="shared" si="44"/>
        <v>68988.88000000082</v>
      </c>
      <c r="E161" s="543">
        <f t="shared" si="48"/>
        <v>0.50377220476755724</v>
      </c>
      <c r="F161" s="544">
        <f t="shared" si="46"/>
        <v>476536.46000000089</v>
      </c>
      <c r="G161" s="543">
        <f t="shared" si="47"/>
        <v>3.5865102953520847</v>
      </c>
      <c r="H161" s="621"/>
      <c r="I161" s="610"/>
    </row>
    <row r="162" spans="1:9" ht="15" customHeight="1">
      <c r="A162" s="328"/>
      <c r="B162" s="551">
        <v>2012</v>
      </c>
      <c r="C162" s="541">
        <v>13875452.58</v>
      </c>
      <c r="D162" s="544">
        <f t="shared" si="44"/>
        <v>112004.30999999866</v>
      </c>
      <c r="E162" s="543">
        <f t="shared" si="48"/>
        <v>0.81378087673080302</v>
      </c>
      <c r="F162" s="544">
        <f t="shared" si="46"/>
        <v>506006.58000000007</v>
      </c>
      <c r="G162" s="543">
        <f t="shared" si="47"/>
        <v>3.784798412739022</v>
      </c>
      <c r="H162" s="621"/>
      <c r="I162" s="610"/>
    </row>
    <row r="163" spans="1:9" s="459" customFormat="1" ht="15" hidden="1" customHeight="1">
      <c r="A163" s="328"/>
      <c r="B163" s="551">
        <v>2012</v>
      </c>
      <c r="C163" s="541">
        <v>13771653.99</v>
      </c>
      <c r="D163" s="544">
        <f t="shared" si="44"/>
        <v>-103798.58999999985</v>
      </c>
      <c r="E163" s="543">
        <f>C163/C162*100-100</f>
        <v>-0.7480735449999969</v>
      </c>
      <c r="F163" s="544">
        <f t="shared" si="46"/>
        <v>518292.63000000082</v>
      </c>
      <c r="G163" s="543">
        <f t="shared" si="47"/>
        <v>3.9106504072563979</v>
      </c>
      <c r="H163" s="621"/>
      <c r="I163" s="620"/>
    </row>
    <row r="164" spans="1:9" s="459" customFormat="1" ht="15" hidden="1" customHeight="1">
      <c r="A164" s="328"/>
      <c r="B164" s="551">
        <v>2012</v>
      </c>
      <c r="C164" s="541">
        <v>13692547.850000001</v>
      </c>
      <c r="D164" s="544">
        <f t="shared" si="44"/>
        <v>-79106.139999998733</v>
      </c>
      <c r="E164" s="543">
        <f>C164/C163*100-100</f>
        <v>-0.5744127761083746</v>
      </c>
      <c r="F164" s="544">
        <f t="shared" si="46"/>
        <v>529693.08000000194</v>
      </c>
      <c r="G164" s="543">
        <f t="shared" si="47"/>
        <v>4.0241504541039745</v>
      </c>
      <c r="H164" s="621"/>
      <c r="I164" s="620"/>
    </row>
    <row r="165" spans="1:9" ht="15" hidden="1" customHeight="1">
      <c r="A165" s="328"/>
      <c r="B165" s="551">
        <v>2012</v>
      </c>
      <c r="C165" s="541">
        <v>13628175.930000002</v>
      </c>
      <c r="D165" s="544">
        <f t="shared" si="44"/>
        <v>-64371.919999999925</v>
      </c>
      <c r="E165" s="543">
        <f>C165/C164*100-100</f>
        <v>-0.47012375421424224</v>
      </c>
      <c r="F165" s="544">
        <f t="shared" si="46"/>
        <v>540134.58000000194</v>
      </c>
      <c r="G165" s="543">
        <f t="shared" si="47"/>
        <v>4.1269321020291727</v>
      </c>
      <c r="H165" s="621"/>
      <c r="I165" s="610"/>
    </row>
    <row r="166" spans="1:9" s="459" customFormat="1" ht="15" hidden="1" customHeight="1">
      <c r="A166" s="328"/>
      <c r="B166" s="551">
        <v>2012</v>
      </c>
      <c r="C166" s="541">
        <v>13433461.509999998</v>
      </c>
      <c r="D166" s="544">
        <f t="shared" si="44"/>
        <v>-194714.42000000365</v>
      </c>
      <c r="E166" s="543">
        <f>C166/C165*100-100</f>
        <v>-1.4287636217798934</v>
      </c>
      <c r="F166" s="544">
        <f t="shared" si="46"/>
        <v>454245.74999999814</v>
      </c>
      <c r="G166" s="543">
        <f t="shared" si="47"/>
        <v>3.4997935037023922</v>
      </c>
      <c r="H166" s="621"/>
      <c r="I166" s="620"/>
    </row>
    <row r="167" spans="1:9" s="459" customFormat="1" ht="15" hidden="1" customHeight="1">
      <c r="A167" s="328"/>
      <c r="B167" s="551">
        <v>2012</v>
      </c>
      <c r="C167" s="541">
        <v>13352735.930000002</v>
      </c>
      <c r="D167" s="544">
        <f t="shared" si="44"/>
        <v>-80725.579999996349</v>
      </c>
      <c r="E167" s="543">
        <f>C167/C166*100-100</f>
        <v>-0.60092910483201933</v>
      </c>
      <c r="F167" s="544">
        <f t="shared" si="46"/>
        <v>422913.48000000231</v>
      </c>
      <c r="G167" s="543">
        <f t="shared" si="47"/>
        <v>3.2708374893423411</v>
      </c>
      <c r="H167" s="621"/>
      <c r="I167" s="620"/>
    </row>
    <row r="168" spans="1:9" s="459" customFormat="1" ht="15" hidden="1" customHeight="1">
      <c r="A168" s="328"/>
      <c r="B168" s="562">
        <v>2013</v>
      </c>
      <c r="C168" s="626"/>
      <c r="D168" s="544"/>
      <c r="E168" s="565"/>
      <c r="F168" s="564"/>
      <c r="G168" s="565"/>
      <c r="H168" s="621"/>
      <c r="I168" s="620"/>
    </row>
    <row r="169" spans="1:9" ht="15" hidden="1" customHeight="1">
      <c r="A169" s="322"/>
      <c r="B169" s="551">
        <v>2013</v>
      </c>
      <c r="C169" s="541">
        <v>13107957.389999999</v>
      </c>
      <c r="D169" s="544">
        <f>C169-C167-1304</f>
        <v>-246082.54000000283</v>
      </c>
      <c r="E169" s="543">
        <v>-1.8431714285613301</v>
      </c>
      <c r="F169" s="544">
        <v>-741712.35000000149</v>
      </c>
      <c r="G169" s="543">
        <v>-5.36</v>
      </c>
      <c r="H169" s="621" t="s">
        <v>319</v>
      </c>
      <c r="I169" s="627"/>
    </row>
    <row r="170" spans="1:9" ht="15" hidden="1" customHeight="1">
      <c r="A170" s="322"/>
      <c r="B170" s="551">
        <v>2013</v>
      </c>
      <c r="C170" s="541">
        <v>13089436.450000001</v>
      </c>
      <c r="D170" s="544">
        <f t="shared" ref="D170:D180" si="49">C170-C169</f>
        <v>-18520.939999997616</v>
      </c>
      <c r="E170" s="543">
        <f t="shared" ref="E170:E175" si="50">C170/C169*100-100</f>
        <v>-0.14129539369824329</v>
      </c>
      <c r="F170" s="544">
        <v>-694994.90999999829</v>
      </c>
      <c r="G170" s="543">
        <v>-5.04</v>
      </c>
      <c r="H170" s="621"/>
      <c r="I170" s="627"/>
    </row>
    <row r="171" spans="1:9" ht="15" hidden="1" customHeight="1">
      <c r="A171" s="322"/>
      <c r="B171" s="551">
        <v>2013</v>
      </c>
      <c r="C171" s="541">
        <v>13111270.620000001</v>
      </c>
      <c r="D171" s="544">
        <f t="shared" si="49"/>
        <v>21834.169999999925</v>
      </c>
      <c r="E171" s="543">
        <f t="shared" si="50"/>
        <v>0.16680756336151603</v>
      </c>
      <c r="F171" s="544">
        <v>-672325.62999999896</v>
      </c>
      <c r="G171" s="543">
        <v>-4.88</v>
      </c>
      <c r="H171" s="621"/>
      <c r="I171" s="610"/>
    </row>
    <row r="172" spans="1:9" ht="15" hidden="1" customHeight="1">
      <c r="A172" s="322"/>
      <c r="B172" s="551">
        <v>2013</v>
      </c>
      <c r="C172" s="541">
        <v>13149946.66</v>
      </c>
      <c r="D172" s="544">
        <f t="shared" si="49"/>
        <v>38676.039999999106</v>
      </c>
      <c r="E172" s="543">
        <f t="shared" si="50"/>
        <v>0.29498315701761157</v>
      </c>
      <c r="F172" s="544">
        <v>-643919.16000000015</v>
      </c>
      <c r="G172" s="543">
        <v>-4.67</v>
      </c>
      <c r="H172" s="621"/>
      <c r="I172" s="610"/>
    </row>
    <row r="173" spans="1:9" ht="15" hidden="1" customHeight="1">
      <c r="A173" s="322"/>
      <c r="B173" s="551">
        <v>2013</v>
      </c>
      <c r="C173" s="541">
        <v>13271221.859999999</v>
      </c>
      <c r="D173" s="544">
        <f t="shared" si="49"/>
        <v>121275.19999999925</v>
      </c>
      <c r="E173" s="543">
        <f t="shared" si="50"/>
        <v>0.9222486078129748</v>
      </c>
      <c r="F173" s="544">
        <v>-592493.62000000104</v>
      </c>
      <c r="G173" s="543">
        <v>-4.2699999999999996</v>
      </c>
      <c r="H173" s="621"/>
      <c r="I173" s="610"/>
    </row>
    <row r="174" spans="1:9" ht="15" customHeight="1">
      <c r="A174" s="325"/>
      <c r="B174" s="551">
        <v>2013</v>
      </c>
      <c r="C174" s="541">
        <v>13284057.65</v>
      </c>
      <c r="D174" s="544">
        <f t="shared" si="49"/>
        <v>12835.790000000969</v>
      </c>
      <c r="E174" s="543">
        <f t="shared" si="50"/>
        <v>9.6718976861410511E-2</v>
      </c>
      <c r="F174" s="544">
        <v>-607364.09000000171</v>
      </c>
      <c r="G174" s="543">
        <v>-4.37</v>
      </c>
      <c r="H174" s="621"/>
      <c r="I174" s="610"/>
    </row>
    <row r="175" spans="1:9" ht="15" hidden="1" customHeight="1">
      <c r="A175" s="328"/>
      <c r="B175" s="551">
        <v>2013</v>
      </c>
      <c r="C175" s="541">
        <v>13310852.290000001</v>
      </c>
      <c r="D175" s="544">
        <f t="shared" si="49"/>
        <v>26794.640000000596</v>
      </c>
      <c r="E175" s="543">
        <f t="shared" si="50"/>
        <v>0.20170523725482781</v>
      </c>
      <c r="F175" s="544">
        <v>-588051.82999999821</v>
      </c>
      <c r="G175" s="543">
        <v>-4.2300000000000004</v>
      </c>
      <c r="H175" s="621"/>
      <c r="I175" s="610"/>
    </row>
    <row r="176" spans="1:9" s="459" customFormat="1" ht="15" hidden="1" customHeight="1">
      <c r="A176" s="328"/>
      <c r="B176" s="551">
        <v>2013</v>
      </c>
      <c r="C176" s="541">
        <v>13224447.890000002</v>
      </c>
      <c r="D176" s="544">
        <f t="shared" si="49"/>
        <v>-86404.39999999851</v>
      </c>
      <c r="E176" s="543">
        <f>C176/C175*100-100</f>
        <v>-0.64912747972502416</v>
      </c>
      <c r="F176" s="544">
        <v>-551346.95999999717</v>
      </c>
      <c r="G176" s="543">
        <v>-4</v>
      </c>
      <c r="H176" s="621"/>
      <c r="I176" s="620"/>
    </row>
    <row r="177" spans="1:14" s="459" customFormat="1" ht="15" hidden="1" customHeight="1">
      <c r="A177" s="328"/>
      <c r="B177" s="551">
        <v>2013</v>
      </c>
      <c r="C177" s="541">
        <v>13202030.41</v>
      </c>
      <c r="D177" s="544">
        <f t="shared" si="49"/>
        <v>-22417.48000000231</v>
      </c>
      <c r="E177" s="543">
        <f>C177/C176*100-100</f>
        <v>-0.16951543222423027</v>
      </c>
      <c r="F177" s="544">
        <v>-493885.29000000097</v>
      </c>
      <c r="G177" s="543">
        <v>-3.61</v>
      </c>
      <c r="H177" s="621"/>
      <c r="I177" s="620"/>
    </row>
    <row r="178" spans="1:14" ht="15" hidden="1" customHeight="1">
      <c r="A178" s="328"/>
      <c r="B178" s="551">
        <v>2013</v>
      </c>
      <c r="C178" s="541">
        <v>13255102.289999999</v>
      </c>
      <c r="D178" s="544">
        <f t="shared" si="49"/>
        <v>53071.879999998957</v>
      </c>
      <c r="E178" s="543">
        <f>C178/C177*100-100</f>
        <v>0.40199786208489741</v>
      </c>
      <c r="F178" s="544">
        <v>-375241.36000000313</v>
      </c>
      <c r="G178" s="543">
        <v>-2.7529853218337674</v>
      </c>
      <c r="H178" s="621"/>
      <c r="I178" s="610"/>
    </row>
    <row r="179" spans="1:14" s="459" customFormat="1" ht="15" hidden="1" customHeight="1">
      <c r="A179" s="328"/>
      <c r="B179" s="551">
        <v>2013</v>
      </c>
      <c r="C179" s="541">
        <v>13184854</v>
      </c>
      <c r="D179" s="544">
        <f t="shared" si="49"/>
        <v>-70248.289999999106</v>
      </c>
      <c r="E179" s="543">
        <f>C179/C178*100-100</f>
        <v>-0.52997169288535417</v>
      </c>
      <c r="F179" s="544">
        <v>-250243.45999999717</v>
      </c>
      <c r="G179" s="543">
        <v>-1.8626099345021019</v>
      </c>
      <c r="H179" s="621"/>
      <c r="I179" s="620"/>
    </row>
    <row r="180" spans="1:14" s="459" customFormat="1" ht="15" hidden="1" customHeight="1">
      <c r="A180" s="328"/>
      <c r="B180" s="551">
        <v>2013</v>
      </c>
      <c r="C180" s="541">
        <v>13243867.99</v>
      </c>
      <c r="D180" s="544">
        <f t="shared" si="49"/>
        <v>59013.990000000224</v>
      </c>
      <c r="E180" s="543">
        <f>C180/C179*100-100</f>
        <v>0.44758925658183557</v>
      </c>
      <c r="F180" s="544">
        <v>-110172.23000000045</v>
      </c>
      <c r="G180" s="543">
        <v>-0.82501047012721873</v>
      </c>
      <c r="H180" s="621"/>
      <c r="I180" s="620"/>
    </row>
    <row r="181" spans="1:14" s="459" customFormat="1" ht="15" hidden="1" customHeight="1">
      <c r="A181" s="328"/>
      <c r="B181" s="553">
        <v>2014</v>
      </c>
      <c r="C181" s="557"/>
      <c r="D181" s="560"/>
      <c r="E181" s="561"/>
      <c r="F181" s="560"/>
      <c r="G181" s="561"/>
      <c r="H181" s="621"/>
      <c r="I181" s="620"/>
    </row>
    <row r="182" spans="1:14" ht="15" hidden="1" customHeight="1">
      <c r="A182" s="322"/>
      <c r="B182" s="551">
        <v>2014</v>
      </c>
      <c r="C182" s="541">
        <v>13072308.99</v>
      </c>
      <c r="D182" s="544">
        <f>C182-C180</f>
        <v>-171559</v>
      </c>
      <c r="E182" s="543">
        <f>C182/C180*100-100</f>
        <v>-1.2953844007622166</v>
      </c>
      <c r="F182" s="544">
        <f t="shared" ref="F182:F193" si="51">C182-C169</f>
        <v>-35648.39999999851</v>
      </c>
      <c r="G182" s="543">
        <f t="shared" ref="G182:G193" si="52">C182/C169*100-100</f>
        <v>-0.27195999299779317</v>
      </c>
      <c r="H182" s="621"/>
      <c r="I182" s="627"/>
    </row>
    <row r="183" spans="1:14" ht="15" hidden="1" customHeight="1">
      <c r="A183" s="322"/>
      <c r="B183" s="551">
        <v>2014</v>
      </c>
      <c r="C183" s="541">
        <v>13106287.949999999</v>
      </c>
      <c r="D183" s="544">
        <f t="shared" ref="D183:D193" si="53">C183-C182</f>
        <v>33978.959999999031</v>
      </c>
      <c r="E183" s="543">
        <f t="shared" ref="E183:E188" si="54">C183/C182*100-100</f>
        <v>0.25993082037759052</v>
      </c>
      <c r="F183" s="544">
        <f t="shared" si="51"/>
        <v>16851.499999998137</v>
      </c>
      <c r="G183" s="543">
        <f t="shared" si="52"/>
        <v>0.12874121864885524</v>
      </c>
      <c r="H183" s="621"/>
      <c r="I183" s="627"/>
    </row>
    <row r="184" spans="1:14" ht="15" hidden="1" customHeight="1">
      <c r="A184" s="322"/>
      <c r="B184" s="551">
        <v>2014</v>
      </c>
      <c r="C184" s="541">
        <v>13172026.609999999</v>
      </c>
      <c r="D184" s="544">
        <f t="shared" si="53"/>
        <v>65738.660000000149</v>
      </c>
      <c r="E184" s="543">
        <f t="shared" si="54"/>
        <v>0.50158107505946248</v>
      </c>
      <c r="F184" s="544">
        <f t="shared" si="51"/>
        <v>60755.989999998361</v>
      </c>
      <c r="G184" s="543">
        <f t="shared" si="52"/>
        <v>0.46338750652678584</v>
      </c>
      <c r="H184" s="621"/>
      <c r="I184" s="627"/>
    </row>
    <row r="185" spans="1:14" ht="15" hidden="1" customHeight="1">
      <c r="A185" s="322"/>
      <c r="B185" s="551">
        <v>2014</v>
      </c>
      <c r="C185" s="541">
        <v>13283267.600000001</v>
      </c>
      <c r="D185" s="544">
        <f t="shared" si="53"/>
        <v>111240.99000000209</v>
      </c>
      <c r="E185" s="543">
        <f t="shared" si="54"/>
        <v>0.84452448581868111</v>
      </c>
      <c r="F185" s="544">
        <f t="shared" si="51"/>
        <v>133320.94000000134</v>
      </c>
      <c r="G185" s="543">
        <f t="shared" si="52"/>
        <v>1.013851564930988</v>
      </c>
      <c r="H185" s="621"/>
      <c r="I185" s="627"/>
    </row>
    <row r="186" spans="1:14" ht="15" hidden="1" customHeight="1">
      <c r="A186" s="322"/>
      <c r="B186" s="551">
        <v>2014</v>
      </c>
      <c r="C186" s="541">
        <v>13462143.98</v>
      </c>
      <c r="D186" s="544">
        <f t="shared" si="53"/>
        <v>178876.37999999896</v>
      </c>
      <c r="E186" s="543">
        <f t="shared" si="54"/>
        <v>1.3466293489412067</v>
      </c>
      <c r="F186" s="544">
        <f t="shared" si="51"/>
        <v>190922.12000000104</v>
      </c>
      <c r="G186" s="543">
        <f t="shared" si="52"/>
        <v>1.4386174989316345</v>
      </c>
      <c r="H186" s="621"/>
      <c r="I186" s="627"/>
    </row>
    <row r="187" spans="1:14" ht="15" customHeight="1">
      <c r="A187" s="637"/>
      <c r="B187" s="551">
        <v>2014</v>
      </c>
      <c r="C187" s="541">
        <v>13502311.65</v>
      </c>
      <c r="D187" s="544">
        <f t="shared" si="53"/>
        <v>40167.669999999925</v>
      </c>
      <c r="E187" s="543">
        <f t="shared" si="54"/>
        <v>0.29837498439829346</v>
      </c>
      <c r="F187" s="544">
        <f t="shared" si="51"/>
        <v>218254</v>
      </c>
      <c r="G187" s="543">
        <f t="shared" si="52"/>
        <v>1.6429769107483452</v>
      </c>
      <c r="H187" s="621"/>
      <c r="I187" s="627"/>
    </row>
    <row r="188" spans="1:14" ht="15" hidden="1" customHeight="1">
      <c r="A188" s="637"/>
      <c r="B188" s="551">
        <v>2014</v>
      </c>
      <c r="C188" s="541">
        <v>13558819</v>
      </c>
      <c r="D188" s="544">
        <f t="shared" si="53"/>
        <v>56507.349999999627</v>
      </c>
      <c r="E188" s="543">
        <f t="shared" si="54"/>
        <v>0.41850130159008359</v>
      </c>
      <c r="F188" s="544">
        <f t="shared" si="51"/>
        <v>247966.70999999903</v>
      </c>
      <c r="G188" s="543">
        <f t="shared" si="52"/>
        <v>1.8628913055123348</v>
      </c>
      <c r="H188" s="628"/>
      <c r="I188" s="627"/>
    </row>
    <row r="189" spans="1:14" s="459" customFormat="1" ht="15" hidden="1" customHeight="1">
      <c r="A189" s="637"/>
      <c r="B189" s="551">
        <v>2014</v>
      </c>
      <c r="C189" s="541">
        <v>13470784.450000001</v>
      </c>
      <c r="D189" s="544">
        <f t="shared" si="53"/>
        <v>-88034.549999998882</v>
      </c>
      <c r="E189" s="543">
        <f>C189/C188*100-100</f>
        <v>-0.64927889368534863</v>
      </c>
      <c r="F189" s="544">
        <f t="shared" si="51"/>
        <v>246336.55999999866</v>
      </c>
      <c r="G189" s="543">
        <f t="shared" si="52"/>
        <v>1.8627360631537044</v>
      </c>
      <c r="H189" s="620"/>
      <c r="I189" s="627"/>
      <c r="J189" s="2"/>
      <c r="K189" s="2"/>
      <c r="L189" s="2"/>
      <c r="M189" s="2"/>
      <c r="N189" s="2"/>
    </row>
    <row r="190" spans="1:14" s="459" customFormat="1" ht="15" hidden="1" customHeight="1">
      <c r="A190" s="637"/>
      <c r="B190" s="551">
        <v>2014</v>
      </c>
      <c r="C190" s="541">
        <v>13480121.300000001</v>
      </c>
      <c r="D190" s="544">
        <f t="shared" si="53"/>
        <v>9336.8499999996275</v>
      </c>
      <c r="E190" s="543">
        <f>C190/C189*100-100</f>
        <v>6.9311850654685259E-2</v>
      </c>
      <c r="F190" s="544">
        <f t="shared" si="51"/>
        <v>278090.8900000006</v>
      </c>
      <c r="G190" s="543">
        <f t="shared" si="52"/>
        <v>2.1064251585828515</v>
      </c>
      <c r="H190" s="620"/>
      <c r="I190" s="627"/>
      <c r="J190" s="2"/>
      <c r="K190" s="2"/>
      <c r="L190" s="2"/>
      <c r="M190" s="2"/>
      <c r="N190" s="2"/>
    </row>
    <row r="191" spans="1:14" ht="15" hidden="1" customHeight="1">
      <c r="A191" s="637"/>
      <c r="B191" s="551">
        <v>2014</v>
      </c>
      <c r="C191" s="541">
        <v>13504961.600000001</v>
      </c>
      <c r="D191" s="544">
        <f t="shared" si="53"/>
        <v>24840.300000000745</v>
      </c>
      <c r="E191" s="543">
        <f>C191/C190*100-100</f>
        <v>0.18427356436325226</v>
      </c>
      <c r="F191" s="544">
        <f t="shared" si="51"/>
        <v>249859.31000000238</v>
      </c>
      <c r="G191" s="543">
        <f t="shared" si="52"/>
        <v>1.8850047667191774</v>
      </c>
      <c r="H191" s="610"/>
      <c r="I191" s="627"/>
    </row>
    <row r="192" spans="1:14" ht="15" hidden="1" customHeight="1">
      <c r="A192" s="637"/>
      <c r="B192" s="551">
        <v>2014</v>
      </c>
      <c r="C192" s="541">
        <v>13510018.699999999</v>
      </c>
      <c r="D192" s="544">
        <f t="shared" si="53"/>
        <v>5057.0999999977648</v>
      </c>
      <c r="E192" s="543">
        <f>C192/C191*100-100</f>
        <v>3.7446237536855165E-2</v>
      </c>
      <c r="F192" s="544">
        <f t="shared" si="51"/>
        <v>325164.69999999925</v>
      </c>
      <c r="G192" s="543">
        <f t="shared" si="52"/>
        <v>2.4661987155868417</v>
      </c>
      <c r="H192" s="610"/>
      <c r="I192" s="627"/>
    </row>
    <row r="193" spans="1:14" s="459" customFormat="1" ht="15" hidden="1" customHeight="1">
      <c r="A193" s="637"/>
      <c r="B193" s="551">
        <v>2014</v>
      </c>
      <c r="C193" s="541">
        <v>13586517.300000001</v>
      </c>
      <c r="D193" s="544">
        <f t="shared" si="53"/>
        <v>76498.60000000149</v>
      </c>
      <c r="E193" s="543">
        <f>C193/C192*100-100</f>
        <v>0.56623607782275087</v>
      </c>
      <c r="F193" s="544">
        <f t="shared" si="51"/>
        <v>342649.31000000052</v>
      </c>
      <c r="G193" s="543">
        <f t="shared" si="52"/>
        <v>2.5872298807170466</v>
      </c>
      <c r="H193" s="620"/>
      <c r="I193" s="627"/>
      <c r="J193" s="2"/>
      <c r="K193" s="2"/>
      <c r="L193" s="2"/>
      <c r="M193" s="2"/>
      <c r="N193" s="2"/>
    </row>
    <row r="194" spans="1:14" s="459" customFormat="1" ht="19.149999999999999" hidden="1" customHeight="1">
      <c r="A194" s="637"/>
      <c r="B194" s="553">
        <v>2015</v>
      </c>
      <c r="C194" s="622"/>
      <c r="D194" s="544"/>
      <c r="E194" s="623"/>
      <c r="F194" s="624"/>
      <c r="G194" s="625"/>
      <c r="H194" s="621"/>
      <c r="I194" s="620"/>
    </row>
    <row r="195" spans="1:14" ht="15" hidden="1" customHeight="1">
      <c r="A195" s="637"/>
      <c r="B195" s="551">
        <v>2015</v>
      </c>
      <c r="C195" s="541">
        <v>13399303.85</v>
      </c>
      <c r="D195" s="544">
        <f>C195-C193</f>
        <v>-187213.45000000112</v>
      </c>
      <c r="E195" s="543">
        <f>C195/C193*100-100</f>
        <v>-1.3779355361362633</v>
      </c>
      <c r="F195" s="544">
        <f t="shared" ref="F195:F206" si="55">C195-C182</f>
        <v>326994.8599999994</v>
      </c>
      <c r="G195" s="543">
        <f t="shared" ref="G195:G206" si="56">C195/C182*100-100</f>
        <v>2.5014315393718363</v>
      </c>
      <c r="H195" s="621"/>
      <c r="I195" s="627"/>
    </row>
    <row r="196" spans="1:14" ht="15" hidden="1" customHeight="1">
      <c r="A196" s="637"/>
      <c r="B196" s="551">
        <v>2015</v>
      </c>
      <c r="C196" s="541">
        <v>13495186.65</v>
      </c>
      <c r="D196" s="544">
        <f t="shared" ref="D196:D206" si="57">C196-C195</f>
        <v>95882.800000000745</v>
      </c>
      <c r="E196" s="543">
        <f t="shared" ref="E196:E201" si="58">C196/C195*100-100</f>
        <v>0.71558045905497636</v>
      </c>
      <c r="F196" s="544">
        <f t="shared" si="55"/>
        <v>388898.70000000112</v>
      </c>
      <c r="G196" s="543">
        <f t="shared" si="56"/>
        <v>2.9672680890549259</v>
      </c>
      <c r="H196" s="621"/>
      <c r="I196" s="627"/>
    </row>
    <row r="197" spans="1:14" ht="15" hidden="1" customHeight="1">
      <c r="A197" s="637"/>
      <c r="B197" s="551">
        <v>2015</v>
      </c>
      <c r="C197" s="541">
        <v>13637233.390000001</v>
      </c>
      <c r="D197" s="544">
        <f t="shared" si="57"/>
        <v>142046.74000000022</v>
      </c>
      <c r="E197" s="543">
        <f t="shared" si="58"/>
        <v>1.0525733632591283</v>
      </c>
      <c r="F197" s="544">
        <f t="shared" si="55"/>
        <v>465206.78000000119</v>
      </c>
      <c r="G197" s="543">
        <f t="shared" si="56"/>
        <v>3.5317783191147072</v>
      </c>
      <c r="H197" s="621"/>
      <c r="I197" s="627"/>
    </row>
    <row r="198" spans="1:14" ht="15" hidden="1" customHeight="1">
      <c r="A198" s="637"/>
      <c r="B198" s="551">
        <v>2015</v>
      </c>
      <c r="C198" s="541">
        <v>13791849.699999999</v>
      </c>
      <c r="D198" s="544">
        <f t="shared" si="57"/>
        <v>154616.30999999866</v>
      </c>
      <c r="E198" s="543">
        <f t="shared" si="58"/>
        <v>1.1337806252797407</v>
      </c>
      <c r="F198" s="544">
        <f t="shared" si="55"/>
        <v>508582.09999999776</v>
      </c>
      <c r="G198" s="543">
        <f t="shared" si="56"/>
        <v>3.8287424097365914</v>
      </c>
      <c r="H198" s="621"/>
      <c r="I198" s="627"/>
    </row>
    <row r="199" spans="1:14" ht="15" hidden="1" customHeight="1">
      <c r="A199" s="637"/>
      <c r="B199" s="551">
        <v>2015</v>
      </c>
      <c r="C199" s="541">
        <v>13987729.75</v>
      </c>
      <c r="D199" s="544">
        <f t="shared" si="57"/>
        <v>195880.05000000075</v>
      </c>
      <c r="E199" s="543">
        <f t="shared" si="58"/>
        <v>1.4202594594690225</v>
      </c>
      <c r="F199" s="544">
        <f t="shared" si="55"/>
        <v>525585.76999999955</v>
      </c>
      <c r="G199" s="543">
        <f t="shared" si="56"/>
        <v>3.9041758191030738</v>
      </c>
      <c r="H199" s="621"/>
      <c r="I199" s="627"/>
    </row>
    <row r="200" spans="1:14" ht="15" customHeight="1">
      <c r="A200" s="637"/>
      <c r="B200" s="551">
        <v>2015</v>
      </c>
      <c r="C200" s="541">
        <v>14008728.300000001</v>
      </c>
      <c r="D200" s="544">
        <f t="shared" si="57"/>
        <v>20998.550000000745</v>
      </c>
      <c r="E200" s="543">
        <f t="shared" si="58"/>
        <v>0.15012121606081053</v>
      </c>
      <c r="F200" s="544">
        <f t="shared" si="55"/>
        <v>506416.65000000037</v>
      </c>
      <c r="G200" s="543">
        <f t="shared" si="56"/>
        <v>3.7505922180369708</v>
      </c>
      <c r="H200" s="621"/>
      <c r="I200" s="627"/>
    </row>
    <row r="201" spans="1:14" ht="15" hidden="1" customHeight="1">
      <c r="A201" s="637"/>
      <c r="B201" s="551">
        <v>2015</v>
      </c>
      <c r="C201" s="541">
        <v>14068575.339999998</v>
      </c>
      <c r="D201" s="544">
        <f t="shared" si="57"/>
        <v>59847.039999997243</v>
      </c>
      <c r="E201" s="543">
        <f t="shared" si="58"/>
        <v>0.42721251150254602</v>
      </c>
      <c r="F201" s="544">
        <f t="shared" si="55"/>
        <v>509756.33999999799</v>
      </c>
      <c r="G201" s="543">
        <f t="shared" si="56"/>
        <v>3.7595924836816295</v>
      </c>
      <c r="H201" s="628"/>
      <c r="I201" s="627"/>
    </row>
    <row r="202" spans="1:14" s="459" customFormat="1" ht="15" hidden="1" customHeight="1">
      <c r="A202" s="2"/>
      <c r="B202" s="551">
        <v>2015</v>
      </c>
      <c r="C202" s="541">
        <v>13947587.800000001</v>
      </c>
      <c r="D202" s="544">
        <f t="shared" si="57"/>
        <v>-120987.53999999724</v>
      </c>
      <c r="E202" s="543">
        <f>C202/C201*100-100</f>
        <v>-0.85998430598728248</v>
      </c>
      <c r="F202" s="544">
        <f t="shared" si="55"/>
        <v>476803.34999999963</v>
      </c>
      <c r="G202" s="543">
        <f t="shared" si="56"/>
        <v>3.5395366303259408</v>
      </c>
      <c r="H202" s="620"/>
      <c r="I202" s="627"/>
      <c r="J202" s="2"/>
      <c r="K202" s="2"/>
      <c r="L202" s="2"/>
      <c r="M202" s="2"/>
      <c r="N202" s="2"/>
    </row>
    <row r="203" spans="1:14" s="459" customFormat="1" ht="15" hidden="1" customHeight="1">
      <c r="A203" s="2"/>
      <c r="B203" s="551">
        <v>2015</v>
      </c>
      <c r="C203" s="541">
        <v>13956686</v>
      </c>
      <c r="D203" s="544">
        <f t="shared" si="57"/>
        <v>9098.1999999992549</v>
      </c>
      <c r="E203" s="543">
        <f>C203/C202*100-100</f>
        <v>6.5231351330879761E-2</v>
      </c>
      <c r="F203" s="544">
        <f t="shared" si="55"/>
        <v>476564.69999999925</v>
      </c>
      <c r="G203" s="543">
        <f t="shared" si="56"/>
        <v>3.5353146265827604</v>
      </c>
      <c r="H203" s="620"/>
      <c r="I203" s="627"/>
      <c r="J203" s="2"/>
      <c r="K203" s="2"/>
      <c r="L203" s="2"/>
      <c r="M203" s="2"/>
      <c r="N203" s="2"/>
    </row>
    <row r="204" spans="1:14" ht="15" hidden="1" customHeight="1">
      <c r="B204" s="551">
        <v>2015</v>
      </c>
      <c r="C204" s="541">
        <v>13990331.939999999</v>
      </c>
      <c r="D204" s="544">
        <f t="shared" si="57"/>
        <v>33645.939999999478</v>
      </c>
      <c r="E204" s="543">
        <f>C204/C203*100-100</f>
        <v>0.24107399134723551</v>
      </c>
      <c r="F204" s="544">
        <f t="shared" si="55"/>
        <v>485370.33999999799</v>
      </c>
      <c r="G204" s="543">
        <f t="shared" si="56"/>
        <v>3.5940149581765439</v>
      </c>
      <c r="H204" s="610"/>
      <c r="I204" s="627"/>
    </row>
    <row r="205" spans="1:14" ht="15" hidden="1" customHeight="1">
      <c r="B205" s="551">
        <v>2015</v>
      </c>
      <c r="C205" s="541">
        <v>13992648.65</v>
      </c>
      <c r="D205" s="544">
        <f t="shared" si="57"/>
        <v>2316.7100000008941</v>
      </c>
      <c r="E205" s="543">
        <f>C205/C204*100-100</f>
        <v>1.655936406609726E-2</v>
      </c>
      <c r="F205" s="544">
        <f t="shared" si="55"/>
        <v>482629.95000000112</v>
      </c>
      <c r="G205" s="543">
        <f t="shared" si="56"/>
        <v>3.5723855067647037</v>
      </c>
      <c r="H205" s="610"/>
      <c r="I205" s="627"/>
    </row>
    <row r="206" spans="1:14" s="459" customFormat="1" ht="15" hidden="1" customHeight="1">
      <c r="A206" s="2"/>
      <c r="B206" s="551">
        <v>2015</v>
      </c>
      <c r="C206" s="541">
        <v>14079175.200000001</v>
      </c>
      <c r="D206" s="544">
        <f t="shared" si="57"/>
        <v>86526.550000000745</v>
      </c>
      <c r="E206" s="543">
        <f>C206/C205*100-100</f>
        <v>0.6183714903754236</v>
      </c>
      <c r="F206" s="544">
        <f t="shared" si="55"/>
        <v>492657.90000000037</v>
      </c>
      <c r="G206" s="543">
        <f t="shared" si="56"/>
        <v>3.6260793632522734</v>
      </c>
      <c r="H206" s="610"/>
      <c r="I206" s="627"/>
      <c r="J206" s="2"/>
      <c r="K206" s="2"/>
      <c r="L206" s="2"/>
      <c r="M206" s="2"/>
      <c r="N206" s="2"/>
    </row>
    <row r="207" spans="1:14" s="459" customFormat="1" ht="15" hidden="1" customHeight="1">
      <c r="A207" s="2"/>
      <c r="B207" s="551">
        <v>2015.1428571428601</v>
      </c>
      <c r="C207" s="622"/>
      <c r="D207" s="624"/>
      <c r="E207" s="623"/>
      <c r="F207" s="624"/>
      <c r="G207" s="625"/>
      <c r="H207" s="610"/>
      <c r="I207" s="620"/>
    </row>
    <row r="208" spans="1:14" ht="15" hidden="1" customHeight="1">
      <c r="B208" s="551">
        <v>2016</v>
      </c>
      <c r="C208" s="541">
        <v>13892445.82</v>
      </c>
      <c r="D208" s="544">
        <f>C208-C206</f>
        <v>-186729.38000000082</v>
      </c>
      <c r="E208" s="543">
        <f>C208/C206*100-100</f>
        <v>-1.32628067587369</v>
      </c>
      <c r="F208" s="544">
        <f t="shared" ref="F208:F219" si="59">C208-C195</f>
        <v>493141.97000000067</v>
      </c>
      <c r="G208" s="543">
        <f t="shared" ref="G208:G219" si="60">C208/C195*100-100</f>
        <v>3.6803551551672626</v>
      </c>
      <c r="H208" s="610"/>
      <c r="I208" s="627"/>
    </row>
    <row r="209" spans="1:14" ht="15" hidden="1" customHeight="1">
      <c r="B209" s="551">
        <v>2016</v>
      </c>
      <c r="C209" s="541">
        <v>13950612.739999998</v>
      </c>
      <c r="D209" s="544">
        <f t="shared" ref="D209:D219" si="61">C209-C208</f>
        <v>58166.919999998063</v>
      </c>
      <c r="E209" s="543">
        <f t="shared" ref="E209:E214" si="62">C209/C208*100-100</f>
        <v>0.41869459671571008</v>
      </c>
      <c r="F209" s="544">
        <f t="shared" si="59"/>
        <v>455426.08999999799</v>
      </c>
      <c r="G209" s="543">
        <f t="shared" si="60"/>
        <v>3.3747298337662954</v>
      </c>
      <c r="H209" s="610"/>
      <c r="I209" s="627"/>
    </row>
    <row r="210" spans="1:14" ht="15" hidden="1" customHeight="1">
      <c r="B210" s="551">
        <v>2016</v>
      </c>
      <c r="C210" s="541">
        <v>14070203.65</v>
      </c>
      <c r="D210" s="544">
        <f t="shared" si="61"/>
        <v>119590.91000000201</v>
      </c>
      <c r="E210" s="543">
        <f t="shared" si="62"/>
        <v>0.85724485532527694</v>
      </c>
      <c r="F210" s="544">
        <f t="shared" si="59"/>
        <v>432970.25999999978</v>
      </c>
      <c r="G210" s="543">
        <f t="shared" si="60"/>
        <v>3.1749127379274</v>
      </c>
      <c r="H210" s="610"/>
      <c r="I210" s="627"/>
    </row>
    <row r="211" spans="1:14" ht="15" hidden="1" customHeight="1">
      <c r="B211" s="553">
        <v>2016</v>
      </c>
      <c r="C211" s="541">
        <v>14212846.119999999</v>
      </c>
      <c r="D211" s="544">
        <f t="shared" si="61"/>
        <v>142642.46999999881</v>
      </c>
      <c r="E211" s="543">
        <f t="shared" si="62"/>
        <v>1.0137910832584112</v>
      </c>
      <c r="F211" s="544">
        <f t="shared" si="59"/>
        <v>420996.41999999993</v>
      </c>
      <c r="G211" s="543">
        <f t="shared" si="60"/>
        <v>3.0525015074663884</v>
      </c>
      <c r="H211" s="610"/>
      <c r="I211" s="627"/>
    </row>
    <row r="212" spans="1:14" ht="15" hidden="1" customHeight="1">
      <c r="B212" s="553">
        <v>2016</v>
      </c>
      <c r="C212" s="541">
        <v>14396508.309999999</v>
      </c>
      <c r="D212" s="544">
        <f t="shared" si="61"/>
        <v>183662.18999999948</v>
      </c>
      <c r="E212" s="543">
        <f t="shared" si="62"/>
        <v>1.2922266831662483</v>
      </c>
      <c r="F212" s="544">
        <f t="shared" si="59"/>
        <v>408778.55999999866</v>
      </c>
      <c r="G212" s="543">
        <f t="shared" si="60"/>
        <v>2.922408191364994</v>
      </c>
      <c r="H212" s="610"/>
      <c r="I212" s="627"/>
    </row>
    <row r="213" spans="1:14" ht="15" customHeight="1">
      <c r="B213" s="553">
        <v>2016</v>
      </c>
      <c r="C213" s="541">
        <v>14482695.120000001</v>
      </c>
      <c r="D213" s="544">
        <f t="shared" si="61"/>
        <v>86186.810000002384</v>
      </c>
      <c r="E213" s="543">
        <f t="shared" si="62"/>
        <v>0.59866467718521221</v>
      </c>
      <c r="F213" s="544">
        <f t="shared" si="59"/>
        <v>473966.8200000003</v>
      </c>
      <c r="G213" s="543">
        <f t="shared" si="60"/>
        <v>3.3833679249814566</v>
      </c>
      <c r="H213" s="610"/>
      <c r="I213" s="627"/>
    </row>
    <row r="214" spans="1:14" ht="15" hidden="1" customHeight="1">
      <c r="B214" s="553">
        <v>2016</v>
      </c>
      <c r="C214" s="541">
        <v>14568947.359999999</v>
      </c>
      <c r="D214" s="544">
        <f t="shared" si="61"/>
        <v>86252.239999998361</v>
      </c>
      <c r="E214" s="543">
        <f t="shared" si="62"/>
        <v>0.59555379220050497</v>
      </c>
      <c r="F214" s="544">
        <f t="shared" si="59"/>
        <v>500372.02000000142</v>
      </c>
      <c r="G214" s="543">
        <f t="shared" si="60"/>
        <v>3.5566644660695204</v>
      </c>
      <c r="H214" s="610"/>
      <c r="I214" s="627"/>
    </row>
    <row r="215" spans="1:14" s="459" customFormat="1" ht="15" hidden="1" customHeight="1">
      <c r="A215" s="2"/>
      <c r="B215" s="553">
        <v>2016</v>
      </c>
      <c r="C215" s="541">
        <v>14436704.85</v>
      </c>
      <c r="D215" s="544">
        <f t="shared" si="61"/>
        <v>-132242.50999999978</v>
      </c>
      <c r="E215" s="543">
        <f>C215/C214*100-100</f>
        <v>-0.90770119990330045</v>
      </c>
      <c r="F215" s="544">
        <f t="shared" si="59"/>
        <v>489117.04999999888</v>
      </c>
      <c r="G215" s="543">
        <f t="shared" si="60"/>
        <v>3.5068218032654954</v>
      </c>
      <c r="H215" s="610"/>
      <c r="I215" s="627"/>
      <c r="J215" s="2"/>
      <c r="K215" s="2"/>
      <c r="L215" s="2"/>
      <c r="M215" s="2"/>
      <c r="N215" s="2"/>
    </row>
    <row r="216" spans="1:14" s="459" customFormat="1" ht="15" hidden="1" customHeight="1">
      <c r="A216" s="2"/>
      <c r="B216" s="553">
        <v>2016</v>
      </c>
      <c r="C216" s="541">
        <v>14450628.620000001</v>
      </c>
      <c r="D216" s="544">
        <f t="shared" si="61"/>
        <v>13923.770000001416</v>
      </c>
      <c r="E216" s="543">
        <f>C216/C215*100-100</f>
        <v>9.6447008820035762E-2</v>
      </c>
      <c r="F216" s="544">
        <f t="shared" si="59"/>
        <v>493942.62000000104</v>
      </c>
      <c r="G216" s="543">
        <f t="shared" si="60"/>
        <v>3.5391110755088988</v>
      </c>
      <c r="H216" s="610"/>
      <c r="I216" s="627"/>
      <c r="J216" s="2"/>
      <c r="K216" s="2"/>
      <c r="L216" s="2"/>
      <c r="M216" s="2"/>
      <c r="N216" s="2"/>
    </row>
    <row r="217" spans="1:14" ht="15" hidden="1" customHeight="1">
      <c r="B217" s="553">
        <v>2016</v>
      </c>
      <c r="C217" s="541">
        <v>14551149.1</v>
      </c>
      <c r="D217" s="544">
        <f t="shared" si="61"/>
        <v>100520.47999999858</v>
      </c>
      <c r="E217" s="543">
        <f>C217/C216*100-100</f>
        <v>0.69561319886717854</v>
      </c>
      <c r="F217" s="544">
        <f t="shared" si="59"/>
        <v>560817.16000000015</v>
      </c>
      <c r="G217" s="543">
        <f t="shared" si="60"/>
        <v>4.0086051024747889</v>
      </c>
      <c r="H217" s="610"/>
      <c r="I217" s="627"/>
    </row>
    <row r="218" spans="1:14" ht="15" hidden="1" customHeight="1">
      <c r="B218" s="553">
        <v>2016</v>
      </c>
      <c r="C218" s="541">
        <v>14519795.65</v>
      </c>
      <c r="D218" s="544">
        <f t="shared" si="61"/>
        <v>-31353.449999999255</v>
      </c>
      <c r="E218" s="543">
        <f>C218/C217*100-100</f>
        <v>-0.21547061187078498</v>
      </c>
      <c r="F218" s="544">
        <f t="shared" si="59"/>
        <v>527147</v>
      </c>
      <c r="G218" s="543">
        <f t="shared" si="60"/>
        <v>3.7673139173690373</v>
      </c>
      <c r="H218" s="610"/>
      <c r="I218" s="627"/>
    </row>
    <row r="219" spans="1:14" s="459" customFormat="1" ht="15" hidden="1" customHeight="1">
      <c r="A219" s="2"/>
      <c r="B219" s="553">
        <v>2016</v>
      </c>
      <c r="C219" s="568">
        <v>14591907.949999999</v>
      </c>
      <c r="D219" s="544">
        <f t="shared" si="61"/>
        <v>72112.299999998882</v>
      </c>
      <c r="E219" s="543">
        <f>C219/C218*100-100</f>
        <v>0.49664817424617524</v>
      </c>
      <c r="F219" s="544">
        <f t="shared" si="59"/>
        <v>512732.74999999814</v>
      </c>
      <c r="G219" s="543">
        <f t="shared" si="60"/>
        <v>3.6417811605895736</v>
      </c>
      <c r="H219" s="610"/>
      <c r="I219" s="627"/>
      <c r="J219" s="2"/>
      <c r="K219" s="2"/>
      <c r="L219" s="2"/>
      <c r="M219" s="2"/>
      <c r="N219" s="2"/>
    </row>
    <row r="220" spans="1:14" s="459" customFormat="1" ht="20.85" hidden="1" customHeight="1">
      <c r="A220" s="2"/>
      <c r="B220" s="562">
        <v>2017</v>
      </c>
      <c r="C220" s="626"/>
      <c r="D220" s="564"/>
      <c r="E220" s="565"/>
      <c r="F220" s="564"/>
      <c r="G220" s="565"/>
      <c r="H220" s="610"/>
      <c r="I220" s="620"/>
    </row>
    <row r="221" spans="1:14" ht="15" hidden="1" customHeight="1">
      <c r="B221" s="551">
        <v>2017</v>
      </c>
      <c r="C221" s="541">
        <v>14434274.129999999</v>
      </c>
      <c r="D221" s="544">
        <f>C221-C219</f>
        <v>-157633.8200000003</v>
      </c>
      <c r="E221" s="543">
        <f>C221/C219*100-100</f>
        <v>-1.0802824451753708</v>
      </c>
      <c r="F221" s="544">
        <f t="shared" ref="F221:F232" si="63">C221-C208</f>
        <v>541828.30999999866</v>
      </c>
      <c r="G221" s="543">
        <f t="shared" ref="G221:G232" si="64">C221/C208*100-100</f>
        <v>3.9001650034867623</v>
      </c>
      <c r="H221" s="610"/>
      <c r="I221" s="627"/>
    </row>
    <row r="222" spans="1:14" ht="15" hidden="1" customHeight="1">
      <c r="B222" s="551">
        <v>2017</v>
      </c>
      <c r="C222" s="541">
        <v>14502780.6</v>
      </c>
      <c r="D222" s="544">
        <f t="shared" ref="D222:D232" si="65">C222-C221</f>
        <v>68506.470000000671</v>
      </c>
      <c r="E222" s="543">
        <f t="shared" ref="E222:E227" si="66">C222/C221*100-100</f>
        <v>0.47460973363126868</v>
      </c>
      <c r="F222" s="544">
        <f t="shared" si="63"/>
        <v>552167.86000000127</v>
      </c>
      <c r="G222" s="543">
        <f t="shared" si="64"/>
        <v>3.9580186927330629</v>
      </c>
      <c r="H222" s="621"/>
      <c r="I222" s="627"/>
    </row>
    <row r="223" spans="1:14" ht="15" hidden="1" customHeight="1">
      <c r="B223" s="551">
        <v>2017</v>
      </c>
      <c r="C223" s="541">
        <v>14647117.339999998</v>
      </c>
      <c r="D223" s="544">
        <f t="shared" si="65"/>
        <v>144336.73999999836</v>
      </c>
      <c r="E223" s="543">
        <f t="shared" si="66"/>
        <v>0.99523494136013824</v>
      </c>
      <c r="F223" s="544">
        <f t="shared" si="63"/>
        <v>576913.68999999762</v>
      </c>
      <c r="G223" s="543">
        <f t="shared" si="64"/>
        <v>4.100251171559961</v>
      </c>
      <c r="H223" s="621"/>
      <c r="I223" s="627"/>
    </row>
    <row r="224" spans="1:14" ht="15" hidden="1" customHeight="1">
      <c r="B224" s="551">
        <v>2017</v>
      </c>
      <c r="C224" s="541">
        <v>14841054.030000001</v>
      </c>
      <c r="D224" s="544">
        <f t="shared" si="65"/>
        <v>193936.6900000032</v>
      </c>
      <c r="E224" s="543">
        <f t="shared" si="66"/>
        <v>1.3240604652656032</v>
      </c>
      <c r="F224" s="544">
        <f t="shared" si="63"/>
        <v>628207.91000000201</v>
      </c>
      <c r="G224" s="543">
        <f t="shared" si="64"/>
        <v>4.4200007844734444</v>
      </c>
      <c r="H224" s="621"/>
      <c r="I224" s="627"/>
    </row>
    <row r="225" spans="1:14" ht="15" hidden="1" customHeight="1">
      <c r="B225" s="553">
        <v>2017</v>
      </c>
      <c r="C225" s="629">
        <v>15048624.750000002</v>
      </c>
      <c r="D225" s="630">
        <f t="shared" si="65"/>
        <v>207570.72000000067</v>
      </c>
      <c r="E225" s="631">
        <f t="shared" si="66"/>
        <v>1.3986251891571442</v>
      </c>
      <c r="F225" s="630">
        <f t="shared" si="63"/>
        <v>652116.4400000032</v>
      </c>
      <c r="G225" s="631">
        <f t="shared" si="64"/>
        <v>4.5296847399243063</v>
      </c>
      <c r="H225" s="621"/>
      <c r="I225" s="627"/>
    </row>
    <row r="226" spans="1:14" ht="15" customHeight="1">
      <c r="B226" s="553">
        <v>2017</v>
      </c>
      <c r="C226" s="629">
        <v>15125718.76</v>
      </c>
      <c r="D226" s="630">
        <f t="shared" si="65"/>
        <v>77094.009999997914</v>
      </c>
      <c r="E226" s="631">
        <f t="shared" si="66"/>
        <v>0.51229937140932691</v>
      </c>
      <c r="F226" s="630">
        <f t="shared" si="63"/>
        <v>643023.63999999873</v>
      </c>
      <c r="G226" s="631">
        <f t="shared" si="64"/>
        <v>4.439944600587566</v>
      </c>
      <c r="H226" s="621"/>
      <c r="I226" s="627"/>
    </row>
    <row r="227" spans="1:14" ht="15" hidden="1" customHeight="1">
      <c r="B227" s="553">
        <v>2017</v>
      </c>
      <c r="C227" s="629">
        <v>15188082.500000002</v>
      </c>
      <c r="D227" s="630">
        <f t="shared" si="65"/>
        <v>62363.740000002086</v>
      </c>
      <c r="E227" s="631">
        <f t="shared" si="66"/>
        <v>0.41230265476654893</v>
      </c>
      <c r="F227" s="630">
        <f t="shared" si="63"/>
        <v>619135.14000000246</v>
      </c>
      <c r="G227" s="631">
        <f t="shared" si="64"/>
        <v>4.2496902809868118</v>
      </c>
      <c r="H227" s="628"/>
      <c r="I227" s="627"/>
    </row>
    <row r="228" spans="1:14" s="459" customFormat="1" ht="15" hidden="1" customHeight="1">
      <c r="A228" s="2"/>
      <c r="B228" s="553">
        <v>2017</v>
      </c>
      <c r="C228" s="629">
        <v>15025348.809999999</v>
      </c>
      <c r="D228" s="630">
        <f t="shared" si="65"/>
        <v>-162733.6900000032</v>
      </c>
      <c r="E228" s="631">
        <f>C228/C227*100-100</f>
        <v>-1.0714564527813337</v>
      </c>
      <c r="F228" s="630">
        <f t="shared" si="63"/>
        <v>588643.95999999903</v>
      </c>
      <c r="G228" s="631">
        <f t="shared" si="64"/>
        <v>4.0774121665305074</v>
      </c>
      <c r="H228" s="620"/>
      <c r="I228" s="627"/>
      <c r="J228" s="2"/>
      <c r="K228" s="2"/>
      <c r="L228" s="2"/>
      <c r="M228" s="2"/>
      <c r="N228" s="2"/>
    </row>
    <row r="229" spans="1:14" s="459" customFormat="1" ht="15" hidden="1" customHeight="1">
      <c r="A229" s="2"/>
      <c r="B229" s="553">
        <v>2017</v>
      </c>
      <c r="C229" s="629">
        <v>15049860.130000001</v>
      </c>
      <c r="D229" s="630">
        <f t="shared" si="65"/>
        <v>24511.320000002161</v>
      </c>
      <c r="E229" s="631">
        <f>C229/C228*100-100</f>
        <v>0.16313311797253505</v>
      </c>
      <c r="F229" s="630">
        <f t="shared" si="63"/>
        <v>599231.50999999978</v>
      </c>
      <c r="G229" s="631">
        <f t="shared" si="64"/>
        <v>4.1467504684927832</v>
      </c>
      <c r="H229" s="620"/>
      <c r="I229" s="627"/>
      <c r="J229" s="2"/>
      <c r="K229" s="2"/>
      <c r="L229" s="2"/>
      <c r="M229" s="2"/>
      <c r="N229" s="2"/>
    </row>
    <row r="230" spans="1:14" ht="15" hidden="1" customHeight="1">
      <c r="B230" s="553">
        <v>2017</v>
      </c>
      <c r="C230" s="629">
        <v>15144839.039999999</v>
      </c>
      <c r="D230" s="630">
        <f t="shared" si="65"/>
        <v>94978.909999998286</v>
      </c>
      <c r="E230" s="631">
        <f>C230/C229*100-100</f>
        <v>0.6310949681895579</v>
      </c>
      <c r="F230" s="630">
        <f t="shared" si="63"/>
        <v>593689.93999999948</v>
      </c>
      <c r="G230" s="631">
        <f t="shared" si="64"/>
        <v>4.0800210067258433</v>
      </c>
      <c r="H230" s="620"/>
      <c r="I230" s="627"/>
    </row>
    <row r="231" spans="1:14" ht="15" hidden="1" customHeight="1">
      <c r="B231" s="553">
        <v>2017</v>
      </c>
      <c r="C231" s="629">
        <v>15139984.459999999</v>
      </c>
      <c r="D231" s="630">
        <f t="shared" si="65"/>
        <v>-4854.5800000000745</v>
      </c>
      <c r="E231" s="631">
        <f>C231/C230*100-100</f>
        <v>-3.2054351896235289E-2</v>
      </c>
      <c r="F231" s="630">
        <f t="shared" si="63"/>
        <v>620188.80999999866</v>
      </c>
      <c r="G231" s="631">
        <f t="shared" si="64"/>
        <v>4.2713329095647339</v>
      </c>
      <c r="H231" s="620"/>
      <c r="I231" s="627"/>
    </row>
    <row r="232" spans="1:14" s="459" customFormat="1" ht="15" hidden="1" customHeight="1">
      <c r="A232" s="2"/>
      <c r="B232" s="553">
        <v>2017</v>
      </c>
      <c r="C232" s="568">
        <v>15191482.92</v>
      </c>
      <c r="D232" s="569">
        <f t="shared" si="65"/>
        <v>51498.460000000894</v>
      </c>
      <c r="E232" s="570">
        <f>C232/C231*100-100</f>
        <v>0.34014869788050817</v>
      </c>
      <c r="F232" s="569">
        <f t="shared" si="63"/>
        <v>599574.97000000067</v>
      </c>
      <c r="G232" s="570">
        <f t="shared" si="64"/>
        <v>4.1089552651680634</v>
      </c>
      <c r="H232" s="610"/>
      <c r="I232" s="627"/>
      <c r="J232" s="2"/>
      <c r="K232" s="2"/>
      <c r="L232" s="2"/>
      <c r="M232" s="2"/>
      <c r="N232" s="2"/>
    </row>
    <row r="233" spans="1:14" s="459" customFormat="1" ht="19.149999999999999" customHeight="1">
      <c r="A233" s="2"/>
      <c r="B233" s="553">
        <v>2018</v>
      </c>
      <c r="C233" s="626"/>
      <c r="D233" s="564"/>
      <c r="E233" s="565"/>
      <c r="F233" s="564"/>
      <c r="G233" s="565"/>
      <c r="H233" s="621"/>
      <c r="I233" s="620"/>
    </row>
    <row r="234" spans="1:14" ht="15" customHeight="1">
      <c r="B234" s="632" t="s">
        <v>9</v>
      </c>
      <c r="C234" s="572">
        <v>15025513.660000002</v>
      </c>
      <c r="D234" s="573">
        <f>C234-C232</f>
        <v>-165969.25999999791</v>
      </c>
      <c r="E234" s="574">
        <f>C234/C232*100-100</f>
        <v>-1.0925151999578304</v>
      </c>
      <c r="F234" s="573">
        <f t="shared" ref="F234:F245" si="67">C234-C221</f>
        <v>591239.53000000305</v>
      </c>
      <c r="G234" s="574">
        <f t="shared" ref="G234:G245" si="68">C234/C221*100-100</f>
        <v>4.0960807912825885</v>
      </c>
      <c r="H234" s="611"/>
      <c r="I234" s="627"/>
    </row>
    <row r="235" spans="1:14" ht="15" customHeight="1">
      <c r="B235" s="632" t="s">
        <v>10</v>
      </c>
      <c r="C235" s="572">
        <v>15090156.199999999</v>
      </c>
      <c r="D235" s="573">
        <f t="shared" ref="D235:D245" si="69">C235-C234</f>
        <v>64642.539999997243</v>
      </c>
      <c r="E235" s="574">
        <f t="shared" ref="E235:E240" si="70">C235/C234*100-100</f>
        <v>0.43021850342516643</v>
      </c>
      <c r="F235" s="573">
        <f t="shared" si="67"/>
        <v>587375.59999999963</v>
      </c>
      <c r="G235" s="574">
        <f t="shared" si="68"/>
        <v>4.0500895393811476</v>
      </c>
      <c r="H235" s="611"/>
      <c r="I235" s="627"/>
    </row>
    <row r="236" spans="1:14" ht="15" customHeight="1">
      <c r="B236" s="632" t="s">
        <v>67</v>
      </c>
      <c r="C236" s="572">
        <v>15206426.949999999</v>
      </c>
      <c r="D236" s="573">
        <f t="shared" si="69"/>
        <v>116270.75</v>
      </c>
      <c r="E236" s="574">
        <f t="shared" si="70"/>
        <v>0.77050726618720944</v>
      </c>
      <c r="F236" s="573">
        <f t="shared" si="67"/>
        <v>559309.61000000127</v>
      </c>
      <c r="G236" s="574">
        <f t="shared" si="68"/>
        <v>3.8185644111184587</v>
      </c>
      <c r="H236" s="611"/>
      <c r="I236" s="627"/>
    </row>
    <row r="237" spans="1:14" ht="15" customHeight="1">
      <c r="B237" s="585" t="s">
        <v>68</v>
      </c>
      <c r="C237" s="575">
        <v>15364490.51</v>
      </c>
      <c r="D237" s="576">
        <f t="shared" si="69"/>
        <v>158063.56000000052</v>
      </c>
      <c r="E237" s="577">
        <f t="shared" si="70"/>
        <v>1.0394523349878853</v>
      </c>
      <c r="F237" s="576">
        <f t="shared" si="67"/>
        <v>523436.47999999858</v>
      </c>
      <c r="G237" s="577">
        <f t="shared" si="68"/>
        <v>3.5269494938965522</v>
      </c>
      <c r="H237" s="611"/>
      <c r="I237" s="627"/>
    </row>
    <row r="238" spans="1:14" ht="15" customHeight="1">
      <c r="B238" s="632" t="s">
        <v>69</v>
      </c>
      <c r="C238" s="575">
        <v>15586623.16</v>
      </c>
      <c r="D238" s="576">
        <f t="shared" si="69"/>
        <v>222132.65000000037</v>
      </c>
      <c r="E238" s="577">
        <f t="shared" si="70"/>
        <v>1.445753439435066</v>
      </c>
      <c r="F238" s="576">
        <f t="shared" si="67"/>
        <v>537998.40999999829</v>
      </c>
      <c r="G238" s="577">
        <f t="shared" si="68"/>
        <v>3.575066950885315</v>
      </c>
      <c r="H238" s="621"/>
      <c r="I238" s="633"/>
    </row>
    <row r="239" spans="1:14" ht="15" customHeight="1">
      <c r="B239" s="634" t="s">
        <v>70</v>
      </c>
      <c r="C239" s="578">
        <v>15664099.75</v>
      </c>
      <c r="D239" s="579">
        <f t="shared" si="69"/>
        <v>77476.589999999851</v>
      </c>
      <c r="E239" s="580">
        <f t="shared" si="70"/>
        <v>0.49707104101182153</v>
      </c>
      <c r="F239" s="579">
        <f t="shared" si="67"/>
        <v>538380.99000000022</v>
      </c>
      <c r="G239" s="580">
        <f t="shared" si="68"/>
        <v>3.5593745893500994</v>
      </c>
      <c r="H239" s="611"/>
      <c r="I239" s="627"/>
    </row>
    <row r="240" spans="1:14" ht="15" customHeight="1">
      <c r="B240" s="632" t="s">
        <v>71</v>
      </c>
      <c r="C240" s="575">
        <v>15704128.529999999</v>
      </c>
      <c r="D240" s="576">
        <f t="shared" si="69"/>
        <v>40028.779999999329</v>
      </c>
      <c r="E240" s="577">
        <f t="shared" si="70"/>
        <v>0.25554472097893211</v>
      </c>
      <c r="F240" s="576">
        <f t="shared" si="67"/>
        <v>516046.02999999747</v>
      </c>
      <c r="G240" s="577">
        <f t="shared" si="68"/>
        <v>3.3977036271695056</v>
      </c>
      <c r="H240" s="635"/>
      <c r="I240" s="627"/>
    </row>
    <row r="241" spans="1:14" s="459" customFormat="1" ht="15" customHeight="1">
      <c r="A241" s="2"/>
      <c r="B241" s="632" t="s">
        <v>72</v>
      </c>
      <c r="C241" s="575">
        <v>15519468.93</v>
      </c>
      <c r="D241" s="576">
        <f t="shared" si="69"/>
        <v>-184659.59999999963</v>
      </c>
      <c r="E241" s="577">
        <f>C241/C240*100-100</f>
        <v>-1.1758665859569248</v>
      </c>
      <c r="F241" s="576">
        <f t="shared" si="67"/>
        <v>494120.12000000104</v>
      </c>
      <c r="G241" s="577">
        <f t="shared" si="68"/>
        <v>3.2885766996047607</v>
      </c>
      <c r="H241" s="610"/>
      <c r="I241" s="627"/>
      <c r="J241" s="2"/>
      <c r="K241" s="2"/>
      <c r="L241" s="2"/>
      <c r="M241" s="2"/>
      <c r="N241" s="2"/>
    </row>
    <row r="242" spans="1:14" s="459" customFormat="1" ht="15" customHeight="1">
      <c r="A242" s="2"/>
      <c r="B242" s="632" t="s">
        <v>79</v>
      </c>
      <c r="C242" s="575">
        <v>15539603.6</v>
      </c>
      <c r="D242" s="576">
        <f t="shared" si="69"/>
        <v>20134.669999999925</v>
      </c>
      <c r="E242" s="577">
        <f>C242/C241*100-100</f>
        <v>0.12973813788872235</v>
      </c>
      <c r="F242" s="576">
        <f t="shared" si="67"/>
        <v>489743.46999999881</v>
      </c>
      <c r="G242" s="577">
        <f t="shared" si="68"/>
        <v>3.2541396781738712</v>
      </c>
      <c r="H242" s="610"/>
      <c r="I242" s="627"/>
      <c r="J242" s="2"/>
      <c r="K242" s="2"/>
      <c r="L242" s="2"/>
      <c r="M242" s="2"/>
      <c r="N242" s="2"/>
    </row>
    <row r="243" spans="1:14" ht="15" customHeight="1">
      <c r="B243" s="632" t="s">
        <v>80</v>
      </c>
      <c r="C243" s="575">
        <v>15666453.439999999</v>
      </c>
      <c r="D243" s="576">
        <f t="shared" si="69"/>
        <v>126849.83999999985</v>
      </c>
      <c r="E243" s="577">
        <f>C243/C242*100-100</f>
        <v>0.8163003591674709</v>
      </c>
      <c r="F243" s="576">
        <f t="shared" si="67"/>
        <v>521614.40000000037</v>
      </c>
      <c r="G243" s="577">
        <f t="shared" si="68"/>
        <v>3.444172622913527</v>
      </c>
      <c r="H243" s="610"/>
      <c r="I243" s="627"/>
    </row>
    <row r="244" spans="1:14" ht="15" customHeight="1">
      <c r="B244" s="632" t="s">
        <v>81</v>
      </c>
      <c r="C244" s="575">
        <v>15624488.27</v>
      </c>
      <c r="D244" s="576">
        <f t="shared" si="69"/>
        <v>-41965.169999999925</v>
      </c>
      <c r="E244" s="577">
        <f>C244/C243*100-100</f>
        <v>-0.26786643295318413</v>
      </c>
      <c r="F244" s="576">
        <f t="shared" si="67"/>
        <v>484503.81000000052</v>
      </c>
      <c r="G244" s="577">
        <f t="shared" si="68"/>
        <v>3.2001605502308479</v>
      </c>
      <c r="H244" s="610"/>
      <c r="I244" s="627"/>
    </row>
    <row r="245" spans="1:14" s="459" customFormat="1" ht="15" customHeight="1">
      <c r="A245" s="2"/>
      <c r="B245" s="571" t="s">
        <v>82</v>
      </c>
      <c r="C245" s="575">
        <v>15704883.34</v>
      </c>
      <c r="D245" s="576">
        <f t="shared" si="69"/>
        <v>80395.070000000298</v>
      </c>
      <c r="E245" s="577">
        <f>C245/C244*100-100</f>
        <v>0.51454529972903629</v>
      </c>
      <c r="F245" s="576">
        <f t="shared" si="67"/>
        <v>513400.41999999993</v>
      </c>
      <c r="G245" s="577">
        <f t="shared" si="68"/>
        <v>3.3795280072631613</v>
      </c>
      <c r="H245" s="610"/>
      <c r="I245" s="627"/>
      <c r="J245" s="2"/>
      <c r="K245" s="2"/>
      <c r="L245" s="2"/>
      <c r="M245" s="2"/>
      <c r="N245" s="2"/>
    </row>
    <row r="246" spans="1:14" s="459" customFormat="1" ht="19.149999999999999" customHeight="1">
      <c r="A246" s="2"/>
      <c r="B246" s="581">
        <v>2019</v>
      </c>
      <c r="C246" s="582"/>
      <c r="D246" s="583"/>
      <c r="E246" s="584"/>
      <c r="F246" s="583"/>
      <c r="G246" s="584"/>
      <c r="H246" s="611"/>
      <c r="I246" s="610"/>
    </row>
    <row r="247" spans="1:14" ht="15" customHeight="1">
      <c r="B247" s="632" t="s">
        <v>9</v>
      </c>
      <c r="C247" s="572">
        <v>15522075.26</v>
      </c>
      <c r="D247" s="573">
        <f>C247-C245</f>
        <v>-182808.08000000007</v>
      </c>
      <c r="E247" s="574">
        <f>C247/C245*100-100</f>
        <v>-1.1640206172967282</v>
      </c>
      <c r="F247" s="573">
        <f>(C247-C234)</f>
        <v>496561.59999999776</v>
      </c>
      <c r="G247" s="574">
        <f t="shared" ref="G247:G258" si="71">C247/C234*100-100</f>
        <v>3.3047895149296238</v>
      </c>
      <c r="H247" s="611"/>
      <c r="I247" s="627"/>
    </row>
    <row r="248" spans="1:14" ht="15" customHeight="1">
      <c r="B248" s="632" t="s">
        <v>10</v>
      </c>
      <c r="C248" s="572">
        <v>15584786.1</v>
      </c>
      <c r="D248" s="573">
        <f t="shared" ref="D248:D253" si="72">C248-C247</f>
        <v>62710.839999999851</v>
      </c>
      <c r="E248" s="574">
        <f t="shared" ref="E248:E253" si="73">C248/C247*100-100</f>
        <v>0.4040106683518303</v>
      </c>
      <c r="F248" s="573">
        <f t="shared" ref="F248:F258" si="74">C248-C235</f>
        <v>494629.90000000037</v>
      </c>
      <c r="G248" s="574">
        <f t="shared" si="71"/>
        <v>3.2778315442486985</v>
      </c>
      <c r="H248" s="611"/>
      <c r="I248" s="627"/>
    </row>
    <row r="249" spans="1:14" ht="15" customHeight="1">
      <c r="B249" s="632" t="s">
        <v>67</v>
      </c>
      <c r="C249" s="572">
        <v>15723509.710000001</v>
      </c>
      <c r="D249" s="573">
        <f t="shared" si="72"/>
        <v>138723.61000000127</v>
      </c>
      <c r="E249" s="574">
        <f t="shared" si="73"/>
        <v>0.890122001738618</v>
      </c>
      <c r="F249" s="573">
        <f t="shared" si="74"/>
        <v>517082.76000000164</v>
      </c>
      <c r="G249" s="574">
        <f t="shared" si="71"/>
        <v>3.4004224772868241</v>
      </c>
      <c r="H249" s="611"/>
      <c r="I249" s="627"/>
    </row>
    <row r="250" spans="1:14" ht="15" customHeight="1">
      <c r="B250" s="585" t="s">
        <v>68</v>
      </c>
      <c r="C250" s="575">
        <v>15897051.700000001</v>
      </c>
      <c r="D250" s="576">
        <f t="shared" si="72"/>
        <v>173541.99000000022</v>
      </c>
      <c r="E250" s="577">
        <f t="shared" si="73"/>
        <v>1.1037102606272953</v>
      </c>
      <c r="F250" s="576">
        <f t="shared" si="74"/>
        <v>532561.19000000134</v>
      </c>
      <c r="G250" s="577">
        <f t="shared" si="71"/>
        <v>3.4661819059563612</v>
      </c>
      <c r="H250" s="611"/>
      <c r="I250" s="627"/>
    </row>
    <row r="251" spans="1:14" ht="15" customHeight="1">
      <c r="B251" s="632" t="s">
        <v>69</v>
      </c>
      <c r="C251" s="575">
        <v>16097437.545454519</v>
      </c>
      <c r="D251" s="576">
        <f t="shared" si="72"/>
        <v>200385.84545451775</v>
      </c>
      <c r="E251" s="577">
        <f t="shared" si="73"/>
        <v>1.2605220718664185</v>
      </c>
      <c r="F251" s="576">
        <f t="shared" si="74"/>
        <v>510814.38545451872</v>
      </c>
      <c r="G251" s="577">
        <f t="shared" si="71"/>
        <v>3.2772614068544499</v>
      </c>
      <c r="H251" s="621"/>
      <c r="I251" s="633"/>
    </row>
    <row r="252" spans="1:14" ht="15" customHeight="1">
      <c r="B252" s="634" t="s">
        <v>70</v>
      </c>
      <c r="C252" s="578">
        <v>16162451.6</v>
      </c>
      <c r="D252" s="579">
        <f t="shared" si="72"/>
        <v>65014.054545480758</v>
      </c>
      <c r="E252" s="580">
        <f t="shared" si="73"/>
        <v>0.40387828411758164</v>
      </c>
      <c r="F252" s="579">
        <f t="shared" si="74"/>
        <v>498351.84999999963</v>
      </c>
      <c r="G252" s="580">
        <f t="shared" si="71"/>
        <v>3.1814905290040656</v>
      </c>
      <c r="H252" s="611"/>
      <c r="I252" s="627"/>
    </row>
    <row r="253" spans="1:14" ht="15" customHeight="1">
      <c r="B253" s="632" t="s">
        <v>71</v>
      </c>
      <c r="C253" s="575">
        <v>16183391.990000002</v>
      </c>
      <c r="D253" s="576">
        <f t="shared" si="72"/>
        <v>20940.390000002459</v>
      </c>
      <c r="E253" s="577">
        <f t="shared" si="73"/>
        <v>0.12956196571072098</v>
      </c>
      <c r="F253" s="576">
        <f t="shared" si="74"/>
        <v>479263.46000000276</v>
      </c>
      <c r="G253" s="577">
        <f t="shared" si="71"/>
        <v>3.0518309824353054</v>
      </c>
      <c r="H253" s="635"/>
      <c r="I253" s="627"/>
    </row>
    <row r="254" spans="1:14" s="459" customFormat="1" ht="15" customHeight="1">
      <c r="A254" s="2"/>
      <c r="B254" s="632" t="s">
        <v>72</v>
      </c>
      <c r="C254" s="575">
        <v>15987629.333333356</v>
      </c>
      <c r="D254" s="576">
        <f>C254-C253</f>
        <v>-195762.65666664578</v>
      </c>
      <c r="E254" s="577">
        <f>C254/C253*100-100</f>
        <v>-1.2096515785294599</v>
      </c>
      <c r="F254" s="576">
        <f t="shared" si="74"/>
        <v>468160.4033333566</v>
      </c>
      <c r="G254" s="577">
        <f t="shared" si="71"/>
        <v>3.0166006674904793</v>
      </c>
      <c r="H254" s="610"/>
      <c r="I254" s="627"/>
      <c r="J254" s="2"/>
      <c r="K254" s="2"/>
      <c r="L254" s="2"/>
      <c r="M254" s="2"/>
      <c r="N254" s="2"/>
    </row>
    <row r="255" spans="1:14" s="459" customFormat="1" ht="15" customHeight="1">
      <c r="A255" s="2"/>
      <c r="B255" s="632" t="s">
        <v>79</v>
      </c>
      <c r="C255" s="575">
        <v>15987768.42</v>
      </c>
      <c r="D255" s="576">
        <f>C255-C254</f>
        <v>139.08666664361954</v>
      </c>
      <c r="E255" s="577">
        <f>C255/C254*100-100</f>
        <v>8.699642939120622E-4</v>
      </c>
      <c r="F255" s="576">
        <f t="shared" si="74"/>
        <v>448164.8200000003</v>
      </c>
      <c r="G255" s="577">
        <f t="shared" si="71"/>
        <v>2.8840170672049794</v>
      </c>
      <c r="H255" s="610"/>
      <c r="I255" s="627"/>
      <c r="J255" s="2"/>
      <c r="K255" s="2"/>
      <c r="L255" s="2"/>
      <c r="M255" s="2"/>
      <c r="N255" s="2"/>
    </row>
    <row r="256" spans="1:14" ht="15" customHeight="1">
      <c r="B256" s="632" t="s">
        <v>80</v>
      </c>
      <c r="C256" s="575">
        <v>16090646.5156522</v>
      </c>
      <c r="D256" s="576">
        <f>C256-C255</f>
        <v>102878.09565220028</v>
      </c>
      <c r="E256" s="577">
        <f>C256/C255*100-100</f>
        <v>0.64348002141127836</v>
      </c>
      <c r="F256" s="576">
        <f t="shared" si="74"/>
        <v>424193.07565220073</v>
      </c>
      <c r="G256" s="577">
        <f t="shared" si="71"/>
        <v>2.7076522282263369</v>
      </c>
      <c r="H256" s="610"/>
      <c r="I256" s="627"/>
    </row>
    <row r="257" spans="1:14" ht="15" customHeight="1">
      <c r="B257" s="632" t="s">
        <v>81</v>
      </c>
      <c r="C257" s="575">
        <v>16041754.35</v>
      </c>
      <c r="D257" s="576">
        <f>C257-C256</f>
        <v>-48892.16565220058</v>
      </c>
      <c r="E257" s="577">
        <f>C257/C256*100-100</f>
        <v>-0.30385457541834171</v>
      </c>
      <c r="F257" s="576">
        <f t="shared" si="74"/>
        <v>417266.08000000007</v>
      </c>
      <c r="G257" s="577">
        <f t="shared" si="71"/>
        <v>2.6705903757576266</v>
      </c>
      <c r="H257" s="610"/>
      <c r="I257" s="627"/>
    </row>
    <row r="258" spans="1:14" s="459" customFormat="1" ht="15" customHeight="1">
      <c r="A258" s="2"/>
      <c r="B258" s="632" t="s">
        <v>82</v>
      </c>
      <c r="C258" s="575">
        <v>16076050.370000001</v>
      </c>
      <c r="D258" s="576">
        <f>C258-C257</f>
        <v>34296.020000001416</v>
      </c>
      <c r="E258" s="577">
        <f>C258/C257*100-100</f>
        <v>0.21379220284593714</v>
      </c>
      <c r="F258" s="576">
        <f t="shared" si="74"/>
        <v>371167.03000000119</v>
      </c>
      <c r="G258" s="577">
        <f t="shared" si="71"/>
        <v>2.3633861007718906</v>
      </c>
      <c r="H258" s="610"/>
      <c r="I258" s="627"/>
      <c r="J258" s="2"/>
      <c r="K258" s="2"/>
      <c r="L258" s="2"/>
      <c r="M258" s="2"/>
      <c r="N258" s="2"/>
    </row>
    <row r="259" spans="1:14" s="459" customFormat="1" ht="19.149999999999999" customHeight="1">
      <c r="A259" s="2"/>
      <c r="B259" s="581">
        <v>2020</v>
      </c>
      <c r="C259" s="582"/>
      <c r="D259" s="583"/>
      <c r="E259" s="584"/>
      <c r="F259" s="583"/>
      <c r="G259" s="584"/>
      <c r="H259" s="611"/>
      <c r="I259" s="610"/>
    </row>
    <row r="260" spans="1:14" ht="15" customHeight="1">
      <c r="B260" s="632" t="s">
        <v>9</v>
      </c>
      <c r="C260" s="572">
        <f>'Evolución por regímenes'!$C28</f>
        <v>15851141.18</v>
      </c>
      <c r="D260" s="573">
        <f>C260-C258</f>
        <v>-224909.19000000134</v>
      </c>
      <c r="E260" s="574">
        <f>C260/C258*100-100</f>
        <v>-1.399032628186518</v>
      </c>
      <c r="F260" s="573">
        <f>(C260-C247)</f>
        <v>329065.91999999993</v>
      </c>
      <c r="G260" s="574">
        <f>C260/C247*100-100</f>
        <v>2.1199866286436304</v>
      </c>
      <c r="H260" s="611"/>
      <c r="I260" s="627"/>
    </row>
    <row r="261" spans="1:14" ht="15" customHeight="1">
      <c r="B261" s="632" t="s">
        <v>10</v>
      </c>
      <c r="C261" s="572">
        <f>'Evolución por regímenes'!$C29</f>
        <v>15929150.699999999</v>
      </c>
      <c r="D261" s="573">
        <f>C261-C260</f>
        <v>78009.519999999553</v>
      </c>
      <c r="E261" s="574">
        <f>C261/C260*100-100</f>
        <v>0.49213819443123441</v>
      </c>
      <c r="F261" s="573">
        <f>C261-C248</f>
        <v>344364.59999999963</v>
      </c>
      <c r="G261" s="574">
        <f>C261/C248*100-100</f>
        <v>2.2096203168293584</v>
      </c>
      <c r="H261" s="611"/>
      <c r="I261" s="627"/>
    </row>
    <row r="262" spans="1:14" ht="15" customHeight="1">
      <c r="B262" s="585" t="s">
        <v>67</v>
      </c>
      <c r="C262" s="575">
        <f>'Evolución por regímenes'!$C30</f>
        <v>15690349.545454582</v>
      </c>
      <c r="D262" s="576">
        <f>C262-C261</f>
        <v>-238801.15454541706</v>
      </c>
      <c r="E262" s="577">
        <f>C262/C261*100-100</f>
        <v>-1.4991455542285479</v>
      </c>
      <c r="F262" s="576">
        <f>C262-C249</f>
        <v>-33160.164545418695</v>
      </c>
      <c r="G262" s="577">
        <f>C262/C249*100-100</f>
        <v>-0.21089543719573101</v>
      </c>
      <c r="H262" s="611"/>
      <c r="I262" s="627"/>
    </row>
    <row r="263" spans="1:14" ht="15" customHeight="1">
      <c r="B263" s="585" t="s">
        <v>68</v>
      </c>
      <c r="C263" s="575">
        <f>'Evolución por regímenes'!$C31</f>
        <v>15184891.85</v>
      </c>
      <c r="D263" s="576">
        <f>C263-C262</f>
        <v>-505457.69545458257</v>
      </c>
      <c r="E263" s="577">
        <f>C263/C262*100-100</f>
        <v>-3.2214559273538299</v>
      </c>
      <c r="F263" s="576">
        <f>C263-C250</f>
        <v>-712159.85000000149</v>
      </c>
      <c r="G263" s="577">
        <f>C263/C250*100-100</f>
        <v>-4.4798234505332886</v>
      </c>
      <c r="H263" s="611"/>
      <c r="I263" s="627"/>
    </row>
    <row r="264" spans="1:14" ht="15" customHeight="1">
      <c r="B264" s="632" t="s">
        <v>69</v>
      </c>
      <c r="C264" s="575">
        <v>15272073</v>
      </c>
      <c r="D264" s="576">
        <f>C264-C263</f>
        <v>87181.150000000373</v>
      </c>
      <c r="E264" s="577">
        <f>C264/C263*100-100</f>
        <v>0.57413085889051274</v>
      </c>
      <c r="F264" s="576">
        <f>C264-C251</f>
        <v>-825364.54545451887</v>
      </c>
      <c r="G264" s="577">
        <f>C264/C251*100-100</f>
        <v>-5.1273039148244948</v>
      </c>
      <c r="H264" s="621"/>
      <c r="I264" s="633"/>
    </row>
    <row r="265" spans="1:14" ht="15" customHeight="1">
      <c r="B265" s="634" t="s">
        <v>70</v>
      </c>
      <c r="C265" s="1128">
        <v>15314801.363636356</v>
      </c>
      <c r="D265" s="1129">
        <f t="shared" ref="D265" si="75">C265-C264</f>
        <v>42728.363636355847</v>
      </c>
      <c r="E265" s="1130">
        <f t="shared" ref="E265" si="76">C265/C264*100-100</f>
        <v>0.27978103323862058</v>
      </c>
      <c r="F265" s="1129">
        <f t="shared" ref="F265" si="77">C265-C252</f>
        <v>-847650.23636364378</v>
      </c>
      <c r="G265" s="1130">
        <f t="shared" ref="G265" si="78">C265/C252*100-100</f>
        <v>-5.2445647315265234</v>
      </c>
      <c r="H265" s="611"/>
      <c r="I265" s="627"/>
    </row>
    <row r="266" spans="1:14" ht="15" customHeight="1">
      <c r="B266" s="632" t="s">
        <v>71</v>
      </c>
      <c r="C266" s="575"/>
      <c r="D266" s="576"/>
      <c r="E266" s="577"/>
      <c r="F266" s="576"/>
      <c r="G266" s="577"/>
      <c r="H266" s="635"/>
      <c r="I266" s="627"/>
    </row>
    <row r="267" spans="1:14" s="459" customFormat="1" ht="15" customHeight="1">
      <c r="A267" s="2"/>
      <c r="B267" s="632" t="s">
        <v>72</v>
      </c>
      <c r="C267" s="575"/>
      <c r="D267" s="576"/>
      <c r="E267" s="577"/>
      <c r="F267" s="576"/>
      <c r="G267" s="577"/>
      <c r="H267" s="610"/>
      <c r="I267" s="627"/>
      <c r="J267" s="2"/>
      <c r="K267" s="2"/>
      <c r="L267" s="2"/>
      <c r="M267" s="2"/>
      <c r="N267" s="2"/>
    </row>
    <row r="268" spans="1:14" s="459" customFormat="1" ht="15" customHeight="1">
      <c r="A268" s="2"/>
      <c r="B268" s="632" t="s">
        <v>79</v>
      </c>
      <c r="C268" s="575"/>
      <c r="D268" s="576"/>
      <c r="E268" s="577"/>
      <c r="F268" s="576"/>
      <c r="G268" s="577"/>
      <c r="H268" s="610"/>
      <c r="I268" s="627"/>
      <c r="J268" s="2"/>
      <c r="K268" s="2"/>
      <c r="L268" s="2"/>
      <c r="M268" s="2"/>
      <c r="N268" s="2"/>
    </row>
    <row r="269" spans="1:14" ht="15" customHeight="1">
      <c r="B269" s="632" t="s">
        <v>80</v>
      </c>
      <c r="C269" s="575"/>
      <c r="D269" s="576"/>
      <c r="E269" s="577"/>
      <c r="F269" s="576"/>
      <c r="G269" s="577"/>
      <c r="H269" s="610"/>
      <c r="I269" s="627"/>
    </row>
    <row r="270" spans="1:14" ht="15" customHeight="1">
      <c r="B270" s="632" t="s">
        <v>81</v>
      </c>
      <c r="C270" s="575"/>
      <c r="D270" s="576"/>
      <c r="E270" s="577"/>
      <c r="F270" s="576"/>
      <c r="G270" s="577"/>
      <c r="H270" s="610"/>
      <c r="I270" s="627"/>
    </row>
    <row r="271" spans="1:14" s="459" customFormat="1" ht="15" customHeight="1">
      <c r="A271" s="2"/>
      <c r="B271" s="632" t="s">
        <v>82</v>
      </c>
      <c r="C271" s="575"/>
      <c r="D271" s="576"/>
      <c r="E271" s="577"/>
      <c r="F271" s="576"/>
      <c r="G271" s="577"/>
      <c r="H271" s="610"/>
      <c r="I271" s="627"/>
      <c r="J271" s="2"/>
      <c r="K271" s="2"/>
      <c r="L271" s="2"/>
      <c r="M271" s="2"/>
      <c r="N271" s="2"/>
    </row>
    <row r="272" spans="1:14" ht="25.5" customHeight="1">
      <c r="B272" s="287" t="s">
        <v>318</v>
      </c>
      <c r="D272" s="384"/>
      <c r="E272" s="384"/>
      <c r="H272" s="610"/>
      <c r="I272" s="610"/>
    </row>
    <row r="273" spans="2:9">
      <c r="B273" s="287"/>
      <c r="D273" s="384"/>
      <c r="E273" s="384"/>
      <c r="H273" s="610"/>
      <c r="I273" s="610"/>
    </row>
    <row r="274" spans="2:9">
      <c r="B274" s="287"/>
      <c r="D274" s="384"/>
      <c r="E274" s="384"/>
      <c r="H274" s="610"/>
      <c r="I274" s="610"/>
    </row>
    <row r="275" spans="2:9">
      <c r="D275" s="384"/>
      <c r="E275" s="384"/>
      <c r="H275" s="610"/>
      <c r="I275" s="610"/>
    </row>
    <row r="276" spans="2:9">
      <c r="D276" s="384"/>
      <c r="E276" s="384"/>
      <c r="H276" s="610"/>
      <c r="I276" s="610"/>
    </row>
    <row r="277" spans="2:9">
      <c r="B277" s="636"/>
      <c r="D277" s="384"/>
      <c r="E277" s="384"/>
      <c r="H277" s="610"/>
      <c r="I277" s="610"/>
    </row>
    <row r="278" spans="2:9">
      <c r="D278" s="384"/>
      <c r="E278" s="384"/>
      <c r="H278" s="610"/>
      <c r="I278" s="610"/>
    </row>
    <row r="279" spans="2:9">
      <c r="D279" s="384"/>
      <c r="E279" s="384"/>
      <c r="H279" s="610"/>
      <c r="I279" s="610"/>
    </row>
    <row r="280" spans="2:9">
      <c r="D280" s="384"/>
      <c r="E280" s="384"/>
      <c r="H280" s="610"/>
      <c r="I280" s="610"/>
    </row>
    <row r="281" spans="2:9">
      <c r="D281" s="384"/>
      <c r="E281" s="384"/>
      <c r="H281" s="610"/>
      <c r="I281" s="610"/>
    </row>
    <row r="282" spans="2:9">
      <c r="D282" s="384"/>
      <c r="E282" s="384"/>
      <c r="H282" s="610"/>
      <c r="I282" s="610"/>
    </row>
    <row r="283" spans="2:9">
      <c r="H283" s="610"/>
      <c r="I283" s="610"/>
    </row>
    <row r="284" spans="2:9">
      <c r="H284" s="610"/>
      <c r="I284" s="610"/>
    </row>
    <row r="285" spans="2:9">
      <c r="H285" s="610"/>
      <c r="I285" s="610"/>
    </row>
    <row r="286" spans="2:9">
      <c r="H286" s="610"/>
      <c r="I286" s="610"/>
    </row>
    <row r="287" spans="2:9">
      <c r="H287" s="610"/>
      <c r="I287" s="610"/>
    </row>
    <row r="288" spans="2:9">
      <c r="H288" s="610"/>
      <c r="I288" s="610"/>
    </row>
    <row r="289" spans="8:9">
      <c r="H289" s="610"/>
      <c r="I289" s="610"/>
    </row>
    <row r="290" spans="8:9">
      <c r="H290" s="610"/>
      <c r="I290" s="610"/>
    </row>
    <row r="291" spans="8:9">
      <c r="H291" s="610"/>
      <c r="I291" s="610"/>
    </row>
    <row r="292" spans="8:9">
      <c r="H292" s="610"/>
      <c r="I292" s="610"/>
    </row>
    <row r="293" spans="8:9">
      <c r="H293" s="610"/>
      <c r="I293" s="610"/>
    </row>
    <row r="294" spans="8:9">
      <c r="H294" s="610"/>
      <c r="I294" s="610"/>
    </row>
    <row r="295" spans="8:9">
      <c r="H295" s="610"/>
      <c r="I295" s="610"/>
    </row>
    <row r="296" spans="8:9">
      <c r="H296" s="610"/>
      <c r="I296" s="610"/>
    </row>
    <row r="297" spans="8:9">
      <c r="H297" s="610"/>
      <c r="I297" s="610"/>
    </row>
    <row r="298" spans="8:9">
      <c r="H298" s="610"/>
      <c r="I298" s="610"/>
    </row>
    <row r="299" spans="8:9">
      <c r="H299" s="610"/>
      <c r="I299" s="610"/>
    </row>
    <row r="300" spans="8:9">
      <c r="H300" s="610"/>
      <c r="I300" s="610"/>
    </row>
    <row r="301" spans="8:9">
      <c r="H301" s="610"/>
      <c r="I301" s="610"/>
    </row>
    <row r="302" spans="8:9">
      <c r="H302" s="610"/>
      <c r="I302" s="610"/>
    </row>
    <row r="303" spans="8:9">
      <c r="H303" s="610"/>
      <c r="I303" s="610"/>
    </row>
    <row r="304" spans="8:9">
      <c r="H304" s="610"/>
      <c r="I304" s="610"/>
    </row>
    <row r="305" spans="2:12">
      <c r="H305" s="610"/>
      <c r="I305" s="610"/>
    </row>
    <row r="306" spans="2:12">
      <c r="H306" s="610"/>
      <c r="I306" s="610"/>
    </row>
    <row r="307" spans="2:12">
      <c r="H307" s="610"/>
      <c r="I307" s="610"/>
    </row>
    <row r="308" spans="2:12">
      <c r="H308" s="610"/>
      <c r="I308" s="610"/>
    </row>
    <row r="309" spans="2:12">
      <c r="B309" s="967"/>
      <c r="C309" s="968"/>
      <c r="D309" s="968"/>
      <c r="E309" s="968"/>
      <c r="F309" s="968"/>
      <c r="G309" s="968"/>
      <c r="H309" s="968"/>
      <c r="I309" s="968"/>
      <c r="J309" s="968"/>
      <c r="K309" s="968"/>
      <c r="L309" s="968"/>
    </row>
    <row r="310" spans="2:12">
      <c r="B310" s="967"/>
      <c r="C310" s="968"/>
      <c r="D310" s="968"/>
      <c r="E310" s="968"/>
      <c r="F310" s="968"/>
      <c r="G310" s="968"/>
      <c r="H310" s="968"/>
      <c r="I310" s="968"/>
      <c r="J310" s="968"/>
      <c r="K310" s="968"/>
      <c r="L310" s="968"/>
    </row>
    <row r="311" spans="2:12">
      <c r="B311" s="967"/>
      <c r="C311" s="968"/>
      <c r="D311" s="968"/>
      <c r="E311" s="968"/>
      <c r="F311" s="968"/>
      <c r="G311" s="968"/>
      <c r="H311" s="968"/>
      <c r="I311" s="968"/>
      <c r="J311" s="968"/>
      <c r="K311" s="968"/>
      <c r="L311" s="968"/>
    </row>
    <row r="312" spans="2:12">
      <c r="B312" s="967"/>
      <c r="C312" s="968"/>
      <c r="D312" s="968"/>
      <c r="E312" s="968"/>
      <c r="F312" s="968"/>
      <c r="G312" s="968"/>
      <c r="H312" s="968"/>
      <c r="I312" s="968"/>
      <c r="J312" s="968"/>
      <c r="K312" s="968"/>
      <c r="L312" s="968"/>
    </row>
    <row r="313" spans="2:12">
      <c r="B313" s="967"/>
      <c r="C313" s="968"/>
      <c r="D313" s="968"/>
      <c r="E313" s="968"/>
      <c r="F313" s="968"/>
      <c r="G313" s="968"/>
      <c r="H313" s="968"/>
      <c r="I313" s="968"/>
      <c r="J313" s="968"/>
      <c r="K313" s="968"/>
      <c r="L313" s="968"/>
    </row>
    <row r="314" spans="2:12">
      <c r="B314" s="967"/>
      <c r="C314" s="968"/>
      <c r="D314" s="968"/>
      <c r="E314" s="968"/>
      <c r="F314" s="968"/>
      <c r="G314" s="968"/>
      <c r="H314" s="968"/>
      <c r="I314" s="968"/>
      <c r="J314" s="968"/>
      <c r="K314" s="968"/>
      <c r="L314" s="968"/>
    </row>
    <row r="315" spans="2:12">
      <c r="B315" s="967"/>
      <c r="C315" s="968"/>
      <c r="D315" s="968"/>
      <c r="E315" s="968"/>
      <c r="F315" s="968"/>
      <c r="G315" s="968"/>
      <c r="H315" s="968"/>
      <c r="I315" s="968"/>
      <c r="J315" s="968"/>
      <c r="K315" s="968"/>
      <c r="L315" s="968"/>
    </row>
    <row r="316" spans="2:12">
      <c r="B316" s="967"/>
      <c r="C316" s="968"/>
      <c r="D316" s="968"/>
      <c r="E316" s="968"/>
      <c r="F316" s="968"/>
      <c r="G316" s="968"/>
      <c r="H316" s="968"/>
      <c r="I316" s="968"/>
      <c r="J316" s="968"/>
      <c r="K316" s="968"/>
      <c r="L316" s="968"/>
    </row>
    <row r="317" spans="2:12">
      <c r="B317" s="967"/>
      <c r="C317" s="968"/>
      <c r="D317" s="968"/>
      <c r="E317" s="968"/>
      <c r="F317" s="968"/>
      <c r="G317" s="968"/>
      <c r="H317" s="968"/>
      <c r="I317" s="968"/>
      <c r="J317" s="968"/>
      <c r="K317" s="968"/>
      <c r="L317" s="968"/>
    </row>
    <row r="318" spans="2:12">
      <c r="B318" s="967"/>
      <c r="C318" s="968"/>
      <c r="D318" s="968"/>
      <c r="E318" s="968"/>
      <c r="F318" s="968"/>
      <c r="G318" s="968"/>
      <c r="H318" s="968"/>
      <c r="I318" s="968"/>
      <c r="J318" s="968"/>
      <c r="K318" s="968"/>
      <c r="L318" s="968"/>
    </row>
    <row r="319" spans="2:12">
      <c r="B319" s="967"/>
      <c r="C319" s="968"/>
      <c r="D319" s="968"/>
      <c r="E319" s="968"/>
      <c r="F319" s="968"/>
      <c r="G319" s="968"/>
      <c r="H319" s="968"/>
      <c r="I319" s="968"/>
      <c r="J319" s="968"/>
      <c r="K319" s="968"/>
      <c r="L319" s="968"/>
    </row>
    <row r="320" spans="2:12">
      <c r="B320" s="967"/>
      <c r="C320" s="968"/>
      <c r="D320" s="968"/>
      <c r="E320" s="968"/>
      <c r="F320" s="968"/>
      <c r="G320" s="968"/>
      <c r="H320" s="968"/>
      <c r="I320" s="968"/>
      <c r="J320" s="968"/>
      <c r="K320" s="968"/>
      <c r="L320" s="968"/>
    </row>
    <row r="321" spans="1:12">
      <c r="B321" s="967"/>
      <c r="C321" s="968"/>
      <c r="D321" s="968"/>
      <c r="E321" s="968"/>
      <c r="F321" s="968"/>
      <c r="G321" s="968"/>
      <c r="H321" s="968"/>
      <c r="I321" s="968"/>
      <c r="J321" s="968"/>
      <c r="K321" s="968"/>
      <c r="L321" s="968"/>
    </row>
    <row r="322" spans="1:12" ht="15.75">
      <c r="A322" s="904"/>
      <c r="B322" s="967"/>
      <c r="C322" s="969"/>
      <c r="D322" s="968"/>
      <c r="E322" s="968"/>
      <c r="F322" s="968"/>
      <c r="G322" s="968"/>
      <c r="H322" s="968"/>
      <c r="I322" s="968"/>
      <c r="J322" s="968"/>
      <c r="K322" s="968"/>
      <c r="L322" s="968"/>
    </row>
    <row r="323" spans="1:12" ht="15.75">
      <c r="A323" s="904"/>
      <c r="B323" s="967"/>
      <c r="C323" s="969"/>
      <c r="D323" s="970"/>
      <c r="E323" s="970"/>
      <c r="F323" s="968"/>
      <c r="G323" s="968"/>
      <c r="H323" s="968"/>
      <c r="I323" s="968"/>
      <c r="J323" s="968"/>
      <c r="K323" s="968"/>
      <c r="L323" s="968"/>
    </row>
    <row r="324" spans="1:12" ht="15.75">
      <c r="A324" s="904"/>
      <c r="B324" s="971"/>
      <c r="C324" s="969"/>
      <c r="D324" s="970"/>
      <c r="E324" s="970"/>
      <c r="F324" s="972"/>
      <c r="G324" s="972"/>
      <c r="H324" s="968"/>
      <c r="I324" s="968"/>
      <c r="J324" s="968"/>
      <c r="K324" s="968"/>
      <c r="L324" s="968"/>
    </row>
    <row r="325" spans="1:12" ht="15.75">
      <c r="A325" s="904"/>
      <c r="B325" s="967"/>
      <c r="C325" s="969"/>
      <c r="D325" s="970"/>
      <c r="E325" s="970"/>
      <c r="F325" s="972"/>
      <c r="G325" s="968"/>
      <c r="H325" s="968"/>
      <c r="I325" s="968"/>
      <c r="J325" s="968"/>
      <c r="K325" s="968"/>
      <c r="L325" s="968"/>
    </row>
    <row r="326" spans="1:12" ht="15.75">
      <c r="A326" s="904"/>
      <c r="B326" s="967"/>
      <c r="C326" s="969"/>
      <c r="D326" s="970"/>
      <c r="E326" s="970"/>
      <c r="F326" s="972"/>
      <c r="G326" s="968"/>
      <c r="H326" s="968"/>
      <c r="I326" s="968"/>
      <c r="J326" s="968"/>
      <c r="K326" s="968"/>
      <c r="L326" s="968"/>
    </row>
    <row r="327" spans="1:12" ht="15.75">
      <c r="A327" s="904"/>
      <c r="B327" s="967"/>
      <c r="C327" s="969"/>
      <c r="D327" s="970"/>
      <c r="E327" s="970"/>
      <c r="F327" s="972"/>
      <c r="G327" s="968"/>
      <c r="H327" s="968"/>
      <c r="I327" s="968"/>
      <c r="J327" s="968"/>
      <c r="K327" s="968"/>
      <c r="L327" s="968"/>
    </row>
    <row r="328" spans="1:12" ht="15.75">
      <c r="A328" s="904"/>
      <c r="B328" s="967"/>
      <c r="C328" s="969"/>
      <c r="D328" s="973"/>
      <c r="E328" s="973"/>
      <c r="F328" s="972"/>
      <c r="G328" s="968"/>
      <c r="H328" s="968"/>
      <c r="I328" s="968"/>
      <c r="J328" s="968"/>
      <c r="K328" s="968"/>
      <c r="L328" s="968"/>
    </row>
    <row r="329" spans="1:12" ht="15.75">
      <c r="A329" s="904"/>
      <c r="B329" s="967"/>
      <c r="C329" s="969"/>
      <c r="D329" s="973"/>
      <c r="E329" s="973"/>
      <c r="F329" s="972"/>
      <c r="G329" s="968"/>
      <c r="H329" s="968"/>
      <c r="I329" s="968"/>
      <c r="J329" s="968"/>
      <c r="K329" s="968"/>
      <c r="L329" s="968"/>
    </row>
    <row r="330" spans="1:12" ht="15.75">
      <c r="A330" s="904"/>
      <c r="B330" s="967"/>
      <c r="C330" s="968"/>
      <c r="D330" s="970"/>
      <c r="E330" s="968"/>
      <c r="F330" s="968"/>
      <c r="G330" s="968"/>
      <c r="H330" s="968"/>
      <c r="I330" s="968"/>
      <c r="J330" s="968"/>
      <c r="K330" s="968"/>
      <c r="L330" s="968"/>
    </row>
    <row r="331" spans="1:12">
      <c r="A331" s="904"/>
      <c r="B331" s="967"/>
      <c r="C331" s="968"/>
      <c r="D331" s="968"/>
      <c r="E331" s="968"/>
      <c r="F331" s="968"/>
      <c r="G331" s="968"/>
      <c r="H331" s="968"/>
      <c r="I331" s="968"/>
      <c r="J331" s="968"/>
      <c r="K331" s="968"/>
      <c r="L331" s="968"/>
    </row>
    <row r="332" spans="1:12">
      <c r="A332" s="904"/>
      <c r="B332" s="967"/>
      <c r="C332" s="968"/>
      <c r="D332" s="968"/>
      <c r="E332" s="968"/>
      <c r="F332" s="968"/>
      <c r="G332" s="968"/>
      <c r="H332" s="968"/>
      <c r="I332" s="968"/>
      <c r="J332" s="968"/>
      <c r="K332" s="968"/>
      <c r="L332" s="968"/>
    </row>
    <row r="333" spans="1:12">
      <c r="A333" s="904"/>
      <c r="B333" s="967"/>
      <c r="C333" s="968"/>
      <c r="D333" s="968"/>
      <c r="E333" s="968"/>
      <c r="F333" s="968"/>
      <c r="G333" s="968"/>
      <c r="H333" s="968"/>
      <c r="I333" s="968"/>
      <c r="J333" s="968"/>
      <c r="K333" s="968"/>
      <c r="L333" s="968"/>
    </row>
    <row r="334" spans="1:12">
      <c r="A334" s="904"/>
      <c r="B334" s="967"/>
      <c r="C334" s="968"/>
      <c r="D334" s="968"/>
      <c r="E334" s="968"/>
      <c r="F334" s="968"/>
      <c r="G334" s="968"/>
      <c r="H334" s="968"/>
      <c r="I334" s="968"/>
      <c r="J334" s="968"/>
      <c r="K334" s="968"/>
      <c r="L334" s="968"/>
    </row>
    <row r="335" spans="1:12">
      <c r="A335" s="904"/>
      <c r="B335" s="967"/>
      <c r="C335" s="968"/>
      <c r="D335" s="968"/>
      <c r="E335" s="968"/>
      <c r="F335" s="968"/>
      <c r="G335" s="968"/>
      <c r="H335" s="968"/>
      <c r="I335" s="968"/>
      <c r="J335" s="968"/>
      <c r="K335" s="968"/>
      <c r="L335" s="968"/>
    </row>
    <row r="336" spans="1:12">
      <c r="A336" s="904"/>
      <c r="G336" s="968"/>
      <c r="H336" s="968"/>
      <c r="I336" s="968"/>
      <c r="J336" s="968"/>
      <c r="K336" s="968"/>
      <c r="L336" s="968"/>
    </row>
    <row r="337" spans="1:12">
      <c r="A337" s="904"/>
      <c r="G337" s="968"/>
      <c r="H337" s="968"/>
      <c r="I337" s="968"/>
      <c r="J337" s="968"/>
      <c r="K337" s="968"/>
      <c r="L337" s="968"/>
    </row>
    <row r="338" spans="1:12">
      <c r="A338" s="904"/>
      <c r="G338" s="968"/>
      <c r="H338" s="968"/>
      <c r="I338" s="968"/>
      <c r="J338" s="968"/>
      <c r="K338" s="968"/>
      <c r="L338" s="968"/>
    </row>
    <row r="339" spans="1:12">
      <c r="A339" s="904"/>
      <c r="G339" s="968"/>
      <c r="H339" s="968"/>
      <c r="I339" s="968"/>
      <c r="J339" s="968"/>
      <c r="K339" s="968"/>
      <c r="L339" s="968"/>
    </row>
    <row r="340" spans="1:12">
      <c r="A340" s="904"/>
      <c r="G340" s="968"/>
      <c r="H340" s="968"/>
      <c r="I340" s="968"/>
      <c r="J340" s="968"/>
      <c r="K340" s="968"/>
      <c r="L340" s="968"/>
    </row>
    <row r="341" spans="1:12">
      <c r="A341" s="904"/>
      <c r="G341" s="968"/>
      <c r="H341" s="968"/>
      <c r="I341" s="968"/>
      <c r="J341" s="968"/>
      <c r="K341" s="968"/>
      <c r="L341" s="968"/>
    </row>
    <row r="342" spans="1:12">
      <c r="A342" s="904"/>
      <c r="G342" s="968"/>
      <c r="H342" s="968"/>
      <c r="I342" s="968"/>
      <c r="J342" s="968"/>
      <c r="K342" s="968"/>
      <c r="L342" s="968"/>
    </row>
    <row r="343" spans="1:12">
      <c r="A343" s="904"/>
      <c r="G343" s="968"/>
      <c r="H343" s="968"/>
      <c r="I343" s="968"/>
      <c r="J343" s="968"/>
      <c r="K343" s="968"/>
      <c r="L343" s="968"/>
    </row>
    <row r="344" spans="1:12">
      <c r="A344" s="904"/>
      <c r="G344" s="968"/>
      <c r="H344" s="968"/>
      <c r="I344" s="968"/>
      <c r="J344" s="968"/>
      <c r="K344" s="968"/>
      <c r="L344" s="968"/>
    </row>
    <row r="345" spans="1:12">
      <c r="A345" s="904"/>
      <c r="G345" s="968"/>
      <c r="H345" s="968"/>
      <c r="I345" s="968"/>
      <c r="J345" s="968"/>
      <c r="K345" s="968"/>
      <c r="L345" s="968"/>
    </row>
    <row r="346" spans="1:12">
      <c r="A346" s="904"/>
      <c r="G346" s="968"/>
      <c r="H346" s="968"/>
      <c r="I346" s="968"/>
      <c r="J346" s="968"/>
      <c r="K346" s="968"/>
      <c r="L346" s="968"/>
    </row>
    <row r="347" spans="1:12">
      <c r="A347" s="904"/>
      <c r="G347" s="968"/>
      <c r="H347" s="968"/>
      <c r="I347" s="968"/>
      <c r="J347" s="968"/>
      <c r="K347" s="968"/>
      <c r="L347" s="968"/>
    </row>
    <row r="348" spans="1:12">
      <c r="A348" s="904"/>
      <c r="G348" s="968"/>
      <c r="H348" s="968"/>
      <c r="I348" s="968"/>
      <c r="J348" s="968"/>
      <c r="K348" s="968"/>
      <c r="L348" s="968"/>
    </row>
    <row r="349" spans="1:12">
      <c r="A349" s="904"/>
      <c r="G349" s="968"/>
      <c r="H349" s="968"/>
      <c r="I349" s="968"/>
      <c r="J349" s="968"/>
      <c r="K349" s="968"/>
      <c r="L349" s="968"/>
    </row>
    <row r="350" spans="1:12">
      <c r="A350" s="904"/>
      <c r="G350" s="968"/>
      <c r="H350" s="968"/>
      <c r="I350" s="968"/>
      <c r="J350" s="968"/>
      <c r="K350" s="968"/>
      <c r="L350" s="968"/>
    </row>
    <row r="351" spans="1:12">
      <c r="A351" s="904"/>
      <c r="G351" s="968"/>
      <c r="H351" s="968"/>
      <c r="I351" s="968"/>
      <c r="J351" s="968"/>
      <c r="K351" s="968"/>
      <c r="L351" s="968"/>
    </row>
    <row r="352" spans="1:12">
      <c r="A352" s="904"/>
      <c r="G352" s="968"/>
      <c r="H352" s="968"/>
      <c r="I352" s="968"/>
      <c r="J352" s="968"/>
      <c r="K352" s="968"/>
      <c r="L352" s="968"/>
    </row>
    <row r="353" spans="1:12">
      <c r="A353" s="904"/>
      <c r="G353" s="968"/>
      <c r="H353" s="968"/>
      <c r="I353" s="968"/>
      <c r="J353" s="968"/>
      <c r="K353" s="968"/>
      <c r="L353" s="968"/>
    </row>
    <row r="354" spans="1:12">
      <c r="A354" s="904"/>
      <c r="G354" s="968"/>
      <c r="H354" s="968"/>
      <c r="I354" s="968"/>
      <c r="J354" s="968"/>
      <c r="K354" s="968"/>
      <c r="L354" s="968"/>
    </row>
    <row r="355" spans="1:12">
      <c r="A355" s="904"/>
    </row>
    <row r="356" spans="1:12">
      <c r="A356" s="904"/>
    </row>
    <row r="357" spans="1:12">
      <c r="A357" s="904"/>
    </row>
    <row r="358" spans="1:12">
      <c r="A358" s="904"/>
    </row>
    <row r="359" spans="1:12">
      <c r="A359" s="904"/>
    </row>
    <row r="360" spans="1:12">
      <c r="A360" s="904"/>
    </row>
    <row r="361" spans="1:12">
      <c r="A361" s="904"/>
    </row>
    <row r="362" spans="1:12">
      <c r="A362" s="904"/>
    </row>
    <row r="363" spans="1:12">
      <c r="A363" s="904"/>
    </row>
    <row r="364" spans="1:12">
      <c r="A364" s="904"/>
    </row>
    <row r="365" spans="1:12">
      <c r="A365" s="904"/>
    </row>
    <row r="366" spans="1:12">
      <c r="A366" s="904"/>
    </row>
    <row r="367" spans="1:12">
      <c r="A367" s="904"/>
    </row>
    <row r="368" spans="1:12">
      <c r="A368" s="904"/>
    </row>
    <row r="369" spans="1:1">
      <c r="A369" s="904"/>
    </row>
    <row r="370" spans="1:1">
      <c r="A370" s="904"/>
    </row>
    <row r="371" spans="1:1">
      <c r="A371" s="904"/>
    </row>
    <row r="372" spans="1:1">
      <c r="A372" s="904"/>
    </row>
    <row r="373" spans="1:1">
      <c r="A373" s="904"/>
    </row>
    <row r="374" spans="1:1">
      <c r="A374" s="904"/>
    </row>
    <row r="375" spans="1:1">
      <c r="A375" s="904"/>
    </row>
    <row r="376" spans="1:1">
      <c r="A376" s="904"/>
    </row>
    <row r="377" spans="1:1">
      <c r="A377" s="904"/>
    </row>
    <row r="378" spans="1:1">
      <c r="A378" s="904"/>
    </row>
    <row r="379" spans="1:1">
      <c r="A379" s="904"/>
    </row>
    <row r="380" spans="1:1">
      <c r="A380" s="904"/>
    </row>
    <row r="381" spans="1:1">
      <c r="A381" s="904"/>
    </row>
    <row r="382" spans="1:1">
      <c r="A382" s="904"/>
    </row>
    <row r="383" spans="1:1">
      <c r="A383" s="904"/>
    </row>
    <row r="384" spans="1:1">
      <c r="A384" s="904"/>
    </row>
    <row r="385" spans="1:1">
      <c r="A385" s="904"/>
    </row>
    <row r="386" spans="1:1">
      <c r="A386" s="904"/>
    </row>
    <row r="387" spans="1:1">
      <c r="A387" s="904"/>
    </row>
    <row r="388" spans="1:1">
      <c r="A388" s="904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54" activePane="bottomLeft" state="frozen"/>
      <selection activeCell="C11" sqref="C11"/>
      <selection pane="bottomLeft" activeCell="C11" sqref="C11"/>
    </sheetView>
  </sheetViews>
  <sheetFormatPr baseColWidth="10" defaultColWidth="11.42578125" defaultRowHeight="15"/>
  <cols>
    <col min="1" max="1" width="3" style="647" customWidth="1"/>
    <col min="2" max="2" width="41.7109375" style="648" customWidth="1"/>
    <col min="3" max="3" width="13" style="649" customWidth="1"/>
    <col min="4" max="4" width="12.85546875" style="649" customWidth="1"/>
    <col min="5" max="5" width="10" style="649" customWidth="1"/>
    <col min="6" max="6" width="12.140625" style="649" customWidth="1"/>
    <col min="7" max="7" width="9.5703125" style="650" customWidth="1"/>
    <col min="8" max="16384" width="11.42578125" style="649"/>
  </cols>
  <sheetData>
    <row r="1" spans="1:240" hidden="1">
      <c r="C1" s="648"/>
      <c r="E1" s="648"/>
    </row>
    <row r="2" spans="1:240" hidden="1">
      <c r="C2" s="648"/>
      <c r="E2" s="648"/>
    </row>
    <row r="3" spans="1:240" ht="18" customHeight="1">
      <c r="B3" s="1208" t="s">
        <v>313</v>
      </c>
      <c r="C3" s="1209"/>
      <c r="D3" s="1209"/>
      <c r="E3" s="1209"/>
      <c r="F3" s="1209"/>
      <c r="G3" s="1210"/>
    </row>
    <row r="4" spans="1:240" ht="18.95" customHeight="1">
      <c r="B4" s="1211" t="s">
        <v>248</v>
      </c>
      <c r="C4" s="1212"/>
      <c r="D4" s="1212"/>
      <c r="E4" s="1212"/>
      <c r="F4" s="1212"/>
      <c r="G4" s="1213"/>
    </row>
    <row r="5" spans="1:240" s="654" customFormat="1" ht="19.5">
      <c r="A5" s="652"/>
      <c r="B5" s="1214" t="s">
        <v>139</v>
      </c>
      <c r="C5" s="1217" t="s">
        <v>596</v>
      </c>
      <c r="D5" s="1220" t="s">
        <v>140</v>
      </c>
      <c r="E5" s="1221"/>
      <c r="F5" s="1214" t="s">
        <v>263</v>
      </c>
      <c r="G5" s="1221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  <c r="X5" s="653"/>
      <c r="Y5" s="653"/>
      <c r="Z5" s="653"/>
      <c r="AA5" s="653"/>
      <c r="AB5" s="653"/>
      <c r="AC5" s="653"/>
      <c r="AD5" s="653"/>
      <c r="AE5" s="653"/>
      <c r="AF5" s="653"/>
      <c r="AG5" s="653"/>
      <c r="AH5" s="653"/>
      <c r="AI5" s="653"/>
      <c r="AJ5" s="653"/>
      <c r="AK5" s="653"/>
      <c r="AL5" s="653"/>
      <c r="AM5" s="653"/>
      <c r="AN5" s="653"/>
      <c r="AO5" s="653"/>
      <c r="AP5" s="653"/>
      <c r="AQ5" s="653"/>
      <c r="AR5" s="653"/>
      <c r="AS5" s="653"/>
      <c r="AT5" s="653"/>
      <c r="AU5" s="653"/>
      <c r="AV5" s="653"/>
      <c r="AW5" s="653"/>
      <c r="AX5" s="653"/>
      <c r="AY5" s="653"/>
      <c r="AZ5" s="653"/>
      <c r="BA5" s="653"/>
      <c r="BB5" s="653"/>
      <c r="BC5" s="653"/>
      <c r="BD5" s="653"/>
      <c r="BE5" s="653"/>
      <c r="BF5" s="653"/>
      <c r="BG5" s="653"/>
      <c r="BH5" s="653"/>
      <c r="BI5" s="653"/>
      <c r="BJ5" s="653"/>
      <c r="BK5" s="653"/>
      <c r="BL5" s="653"/>
      <c r="BM5" s="653"/>
      <c r="BN5" s="653"/>
      <c r="BO5" s="653"/>
      <c r="BP5" s="653"/>
      <c r="BQ5" s="653"/>
      <c r="BR5" s="653"/>
      <c r="BS5" s="653"/>
      <c r="BT5" s="653"/>
      <c r="BU5" s="653"/>
      <c r="BV5" s="653"/>
      <c r="BW5" s="653"/>
      <c r="BX5" s="653"/>
      <c r="BY5" s="653"/>
      <c r="BZ5" s="653"/>
      <c r="CA5" s="653"/>
      <c r="CB5" s="653"/>
      <c r="CC5" s="653"/>
      <c r="CD5" s="653"/>
      <c r="CE5" s="653"/>
      <c r="CF5" s="653"/>
      <c r="CG5" s="653"/>
      <c r="CH5" s="653"/>
      <c r="CI5" s="653"/>
      <c r="CJ5" s="653"/>
      <c r="CK5" s="653"/>
      <c r="CL5" s="653"/>
      <c r="CM5" s="653"/>
      <c r="CN5" s="653"/>
      <c r="CO5" s="653"/>
      <c r="CP5" s="653"/>
      <c r="CQ5" s="653"/>
      <c r="CR5" s="653"/>
      <c r="CS5" s="653"/>
      <c r="CT5" s="653"/>
      <c r="CU5" s="653"/>
      <c r="CV5" s="653"/>
      <c r="CW5" s="653"/>
      <c r="CX5" s="653"/>
      <c r="CY5" s="653"/>
      <c r="CZ5" s="653"/>
      <c r="DA5" s="653"/>
      <c r="DB5" s="653"/>
      <c r="DC5" s="653"/>
      <c r="DD5" s="653"/>
      <c r="DE5" s="653"/>
      <c r="DF5" s="653"/>
      <c r="DG5" s="653"/>
      <c r="DH5" s="653"/>
      <c r="DI5" s="653"/>
      <c r="DJ5" s="653"/>
      <c r="DK5" s="653"/>
      <c r="DL5" s="653"/>
      <c r="DM5" s="653"/>
      <c r="DN5" s="653"/>
      <c r="DO5" s="653"/>
      <c r="DP5" s="653"/>
      <c r="DQ5" s="653"/>
      <c r="DR5" s="653"/>
      <c r="DS5" s="653"/>
      <c r="DT5" s="653"/>
      <c r="DU5" s="653"/>
      <c r="DV5" s="653"/>
      <c r="DW5" s="653"/>
      <c r="DX5" s="653"/>
      <c r="DY5" s="653"/>
      <c r="DZ5" s="653"/>
      <c r="EA5" s="653"/>
      <c r="EB5" s="653"/>
      <c r="EC5" s="653"/>
      <c r="ED5" s="653"/>
      <c r="EE5" s="653"/>
      <c r="EF5" s="653"/>
      <c r="EG5" s="653"/>
      <c r="EH5" s="653"/>
      <c r="EI5" s="653"/>
      <c r="EJ5" s="653"/>
      <c r="EK5" s="653"/>
      <c r="EL5" s="653"/>
      <c r="EM5" s="653"/>
      <c r="EN5" s="653"/>
      <c r="EO5" s="653"/>
      <c r="EP5" s="653"/>
      <c r="EQ5" s="653"/>
      <c r="ER5" s="653"/>
      <c r="ES5" s="653"/>
      <c r="ET5" s="653"/>
      <c r="EU5" s="653"/>
      <c r="EV5" s="653"/>
      <c r="EW5" s="653"/>
      <c r="EX5" s="653"/>
      <c r="EY5" s="653"/>
      <c r="EZ5" s="653"/>
      <c r="FA5" s="653"/>
      <c r="FB5" s="653"/>
      <c r="FC5" s="653"/>
      <c r="FD5" s="653"/>
      <c r="FE5" s="653"/>
      <c r="FF5" s="653"/>
      <c r="FG5" s="653"/>
      <c r="FH5" s="653"/>
      <c r="FI5" s="653"/>
      <c r="FJ5" s="653"/>
      <c r="FK5" s="653"/>
      <c r="FL5" s="653"/>
      <c r="FM5" s="653"/>
      <c r="FN5" s="653"/>
      <c r="FO5" s="653"/>
      <c r="FP5" s="653"/>
      <c r="FQ5" s="653"/>
      <c r="FR5" s="653"/>
      <c r="FS5" s="653"/>
      <c r="FT5" s="653"/>
      <c r="FU5" s="653"/>
      <c r="FV5" s="653"/>
      <c r="FW5" s="653"/>
      <c r="FX5" s="653"/>
      <c r="FY5" s="653"/>
      <c r="FZ5" s="653"/>
      <c r="GA5" s="653"/>
      <c r="GB5" s="653"/>
      <c r="GC5" s="653"/>
      <c r="GD5" s="653"/>
      <c r="GE5" s="653"/>
      <c r="GF5" s="653"/>
      <c r="GG5" s="653"/>
      <c r="GH5" s="653"/>
      <c r="GI5" s="653"/>
      <c r="GJ5" s="653"/>
      <c r="GK5" s="653"/>
      <c r="GL5" s="653"/>
      <c r="GM5" s="653"/>
      <c r="GN5" s="653"/>
      <c r="GO5" s="653"/>
      <c r="GP5" s="653"/>
      <c r="GQ5" s="653"/>
      <c r="GR5" s="653"/>
      <c r="GS5" s="653"/>
      <c r="GT5" s="653"/>
      <c r="GU5" s="653"/>
      <c r="GV5" s="653"/>
      <c r="GW5" s="653"/>
      <c r="GX5" s="653"/>
      <c r="GY5" s="653"/>
      <c r="GZ5" s="653"/>
      <c r="HA5" s="653"/>
      <c r="HB5" s="653"/>
      <c r="HC5" s="653"/>
      <c r="HD5" s="653"/>
      <c r="HE5" s="653"/>
      <c r="HF5" s="653"/>
      <c r="HG5" s="653"/>
      <c r="HH5" s="653"/>
      <c r="HI5" s="653"/>
      <c r="HJ5" s="653"/>
      <c r="HK5" s="653"/>
      <c r="HL5" s="653"/>
      <c r="HM5" s="653"/>
      <c r="HN5" s="653"/>
      <c r="HO5" s="653"/>
      <c r="HP5" s="653"/>
      <c r="HQ5" s="653"/>
      <c r="HR5" s="653"/>
      <c r="HS5" s="653"/>
      <c r="HT5" s="653"/>
      <c r="HU5" s="653"/>
      <c r="HV5" s="653"/>
      <c r="HW5" s="653"/>
      <c r="HX5" s="653"/>
      <c r="HY5" s="653"/>
      <c r="HZ5" s="653"/>
      <c r="IA5" s="653"/>
      <c r="IB5" s="653"/>
      <c r="IC5" s="653"/>
      <c r="ID5" s="653"/>
      <c r="IE5" s="653"/>
      <c r="IF5" s="653"/>
    </row>
    <row r="6" spans="1:240" s="654" customFormat="1" ht="14.45" customHeight="1">
      <c r="A6" s="652"/>
      <c r="B6" s="1215"/>
      <c r="C6" s="1218"/>
      <c r="D6" s="1216"/>
      <c r="E6" s="1222"/>
      <c r="F6" s="1216"/>
      <c r="G6" s="1222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  <c r="X6" s="653"/>
      <c r="Y6" s="653"/>
      <c r="Z6" s="653"/>
      <c r="AA6" s="653"/>
      <c r="AB6" s="653"/>
      <c r="AC6" s="653"/>
      <c r="AD6" s="653"/>
      <c r="AE6" s="653"/>
      <c r="AF6" s="653"/>
      <c r="AG6" s="653"/>
      <c r="AH6" s="653"/>
      <c r="AI6" s="653"/>
      <c r="AJ6" s="653"/>
      <c r="AK6" s="653"/>
      <c r="AL6" s="653"/>
      <c r="AM6" s="653"/>
      <c r="AN6" s="653"/>
      <c r="AO6" s="653"/>
      <c r="AP6" s="653"/>
      <c r="AQ6" s="653"/>
      <c r="AR6" s="653"/>
      <c r="AS6" s="653"/>
      <c r="AT6" s="653"/>
      <c r="AU6" s="653"/>
      <c r="AV6" s="653"/>
      <c r="AW6" s="653"/>
      <c r="AX6" s="653"/>
      <c r="AY6" s="653"/>
      <c r="AZ6" s="653"/>
      <c r="BA6" s="653"/>
      <c r="BB6" s="653"/>
      <c r="BC6" s="653"/>
      <c r="BD6" s="653"/>
      <c r="BE6" s="653"/>
      <c r="BF6" s="653"/>
      <c r="BG6" s="653"/>
      <c r="BH6" s="653"/>
      <c r="BI6" s="653"/>
      <c r="BJ6" s="653"/>
      <c r="BK6" s="653"/>
      <c r="BL6" s="653"/>
      <c r="BM6" s="653"/>
      <c r="BN6" s="653"/>
      <c r="BO6" s="653"/>
      <c r="BP6" s="653"/>
      <c r="BQ6" s="653"/>
      <c r="BR6" s="653"/>
      <c r="BS6" s="653"/>
      <c r="BT6" s="653"/>
      <c r="BU6" s="653"/>
      <c r="BV6" s="653"/>
      <c r="BW6" s="653"/>
      <c r="BX6" s="653"/>
      <c r="BY6" s="653"/>
      <c r="BZ6" s="653"/>
      <c r="CA6" s="653"/>
      <c r="CB6" s="653"/>
      <c r="CC6" s="653"/>
      <c r="CD6" s="653"/>
      <c r="CE6" s="653"/>
      <c r="CF6" s="653"/>
      <c r="CG6" s="653"/>
      <c r="CH6" s="653"/>
      <c r="CI6" s="653"/>
      <c r="CJ6" s="653"/>
      <c r="CK6" s="653"/>
      <c r="CL6" s="653"/>
      <c r="CM6" s="653"/>
      <c r="CN6" s="653"/>
      <c r="CO6" s="653"/>
      <c r="CP6" s="653"/>
      <c r="CQ6" s="653"/>
      <c r="CR6" s="653"/>
      <c r="CS6" s="653"/>
      <c r="CT6" s="653"/>
      <c r="CU6" s="653"/>
      <c r="CV6" s="653"/>
      <c r="CW6" s="653"/>
      <c r="CX6" s="653"/>
      <c r="CY6" s="653"/>
      <c r="CZ6" s="653"/>
      <c r="DA6" s="653"/>
      <c r="DB6" s="653"/>
      <c r="DC6" s="653"/>
      <c r="DD6" s="653"/>
      <c r="DE6" s="653"/>
      <c r="DF6" s="653"/>
      <c r="DG6" s="653"/>
      <c r="DH6" s="653"/>
      <c r="DI6" s="653"/>
      <c r="DJ6" s="653"/>
      <c r="DK6" s="653"/>
      <c r="DL6" s="653"/>
      <c r="DM6" s="653"/>
      <c r="DN6" s="653"/>
      <c r="DO6" s="653"/>
      <c r="DP6" s="653"/>
      <c r="DQ6" s="653"/>
      <c r="DR6" s="653"/>
      <c r="DS6" s="653"/>
      <c r="DT6" s="653"/>
      <c r="DU6" s="653"/>
      <c r="DV6" s="653"/>
      <c r="DW6" s="653"/>
      <c r="DX6" s="653"/>
      <c r="DY6" s="653"/>
      <c r="DZ6" s="653"/>
      <c r="EA6" s="653"/>
      <c r="EB6" s="653"/>
      <c r="EC6" s="653"/>
      <c r="ED6" s="653"/>
      <c r="EE6" s="653"/>
      <c r="EF6" s="653"/>
      <c r="EG6" s="653"/>
      <c r="EH6" s="653"/>
      <c r="EI6" s="653"/>
      <c r="EJ6" s="653"/>
      <c r="EK6" s="653"/>
      <c r="EL6" s="653"/>
      <c r="EM6" s="653"/>
      <c r="EN6" s="653"/>
      <c r="EO6" s="653"/>
      <c r="EP6" s="653"/>
      <c r="EQ6" s="653"/>
      <c r="ER6" s="653"/>
      <c r="ES6" s="653"/>
      <c r="ET6" s="653"/>
      <c r="EU6" s="653"/>
      <c r="EV6" s="653"/>
      <c r="EW6" s="653"/>
      <c r="EX6" s="653"/>
      <c r="EY6" s="653"/>
      <c r="EZ6" s="653"/>
      <c r="FA6" s="653"/>
      <c r="FB6" s="653"/>
      <c r="FC6" s="653"/>
      <c r="FD6" s="653"/>
      <c r="FE6" s="653"/>
      <c r="FF6" s="653"/>
      <c r="FG6" s="653"/>
      <c r="FH6" s="653"/>
      <c r="FI6" s="653"/>
      <c r="FJ6" s="653"/>
      <c r="FK6" s="653"/>
      <c r="FL6" s="653"/>
      <c r="FM6" s="653"/>
      <c r="FN6" s="653"/>
      <c r="FO6" s="653"/>
      <c r="FP6" s="653"/>
      <c r="FQ6" s="653"/>
      <c r="FR6" s="653"/>
      <c r="FS6" s="653"/>
      <c r="FT6" s="653"/>
      <c r="FU6" s="653"/>
      <c r="FV6" s="653"/>
      <c r="FW6" s="653"/>
      <c r="FX6" s="653"/>
      <c r="FY6" s="653"/>
      <c r="FZ6" s="653"/>
      <c r="GA6" s="653"/>
      <c r="GB6" s="653"/>
      <c r="GC6" s="653"/>
      <c r="GD6" s="653"/>
      <c r="GE6" s="653"/>
      <c r="GF6" s="653"/>
      <c r="GG6" s="653"/>
      <c r="GH6" s="653"/>
      <c r="GI6" s="653"/>
      <c r="GJ6" s="653"/>
      <c r="GK6" s="653"/>
      <c r="GL6" s="653"/>
      <c r="GM6" s="653"/>
      <c r="GN6" s="653"/>
      <c r="GO6" s="653"/>
      <c r="GP6" s="653"/>
      <c r="GQ6" s="653"/>
      <c r="GR6" s="653"/>
      <c r="GS6" s="653"/>
      <c r="GT6" s="653"/>
      <c r="GU6" s="653"/>
      <c r="GV6" s="653"/>
      <c r="GW6" s="653"/>
      <c r="GX6" s="653"/>
      <c r="GY6" s="653"/>
      <c r="GZ6" s="653"/>
      <c r="HA6" s="653"/>
      <c r="HB6" s="653"/>
      <c r="HC6" s="653"/>
      <c r="HD6" s="653"/>
      <c r="HE6" s="653"/>
      <c r="HF6" s="653"/>
      <c r="HG6" s="653"/>
      <c r="HH6" s="653"/>
      <c r="HI6" s="653"/>
      <c r="HJ6" s="653"/>
      <c r="HK6" s="653"/>
      <c r="HL6" s="653"/>
      <c r="HM6" s="653"/>
      <c r="HN6" s="653"/>
      <c r="HO6" s="653"/>
      <c r="HP6" s="653"/>
      <c r="HQ6" s="653"/>
      <c r="HR6" s="653"/>
      <c r="HS6" s="653"/>
      <c r="HT6" s="653"/>
      <c r="HU6" s="653"/>
      <c r="HV6" s="653"/>
      <c r="HW6" s="653"/>
      <c r="HX6" s="653"/>
      <c r="HY6" s="653"/>
      <c r="HZ6" s="653"/>
      <c r="IA6" s="653"/>
      <c r="IB6" s="653"/>
      <c r="IC6" s="653"/>
      <c r="ID6" s="653"/>
      <c r="IE6" s="653"/>
      <c r="IF6" s="653"/>
    </row>
    <row r="7" spans="1:240" s="654" customFormat="1" ht="20.25" customHeight="1">
      <c r="A7" s="652"/>
      <c r="B7" s="1216"/>
      <c r="C7" s="1219"/>
      <c r="D7" s="655" t="s">
        <v>11</v>
      </c>
      <c r="E7" s="656" t="s">
        <v>8</v>
      </c>
      <c r="F7" s="655" t="s">
        <v>11</v>
      </c>
      <c r="G7" s="656" t="s">
        <v>8</v>
      </c>
      <c r="H7" s="653"/>
      <c r="I7" s="653"/>
      <c r="J7" s="653"/>
      <c r="K7" s="653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53"/>
      <c r="Y7" s="653"/>
      <c r="Z7" s="653"/>
      <c r="AA7" s="653"/>
      <c r="AB7" s="653"/>
      <c r="AC7" s="653"/>
      <c r="AD7" s="653"/>
      <c r="AE7" s="653"/>
      <c r="AF7" s="653"/>
      <c r="AG7" s="653"/>
      <c r="AH7" s="653"/>
      <c r="AI7" s="653"/>
      <c r="AJ7" s="653"/>
      <c r="AK7" s="653"/>
      <c r="AL7" s="653"/>
      <c r="AM7" s="653"/>
      <c r="AN7" s="653"/>
      <c r="AO7" s="653"/>
      <c r="AP7" s="653"/>
      <c r="AQ7" s="653"/>
      <c r="AR7" s="653"/>
      <c r="AS7" s="653"/>
      <c r="AT7" s="653"/>
      <c r="AU7" s="653"/>
      <c r="AV7" s="653"/>
      <c r="AW7" s="653"/>
      <c r="AX7" s="653"/>
      <c r="AY7" s="653"/>
      <c r="AZ7" s="653"/>
      <c r="BA7" s="653"/>
      <c r="BB7" s="653"/>
      <c r="BC7" s="653"/>
      <c r="BD7" s="653"/>
      <c r="BE7" s="653"/>
      <c r="BF7" s="653"/>
      <c r="BG7" s="653"/>
      <c r="BH7" s="653"/>
      <c r="BI7" s="653"/>
      <c r="BJ7" s="653"/>
      <c r="BK7" s="653"/>
      <c r="BL7" s="653"/>
      <c r="BM7" s="653"/>
      <c r="BN7" s="653"/>
      <c r="BO7" s="653"/>
      <c r="BP7" s="653"/>
      <c r="BQ7" s="653"/>
      <c r="BR7" s="653"/>
      <c r="BS7" s="653"/>
      <c r="BT7" s="653"/>
      <c r="BU7" s="653"/>
      <c r="BV7" s="653"/>
      <c r="BW7" s="653"/>
      <c r="BX7" s="653"/>
      <c r="BY7" s="653"/>
      <c r="BZ7" s="653"/>
      <c r="CA7" s="653"/>
      <c r="CB7" s="653"/>
      <c r="CC7" s="653"/>
      <c r="CD7" s="653"/>
      <c r="CE7" s="653"/>
      <c r="CF7" s="653"/>
      <c r="CG7" s="653"/>
      <c r="CH7" s="653"/>
      <c r="CI7" s="653"/>
      <c r="CJ7" s="653"/>
      <c r="CK7" s="653"/>
      <c r="CL7" s="653"/>
      <c r="CM7" s="653"/>
      <c r="CN7" s="653"/>
      <c r="CO7" s="653"/>
      <c r="CP7" s="653"/>
      <c r="CQ7" s="653"/>
      <c r="CR7" s="653"/>
      <c r="CS7" s="653"/>
      <c r="CT7" s="653"/>
      <c r="CU7" s="653"/>
      <c r="CV7" s="653"/>
      <c r="CW7" s="653"/>
      <c r="CX7" s="653"/>
      <c r="CY7" s="653"/>
      <c r="CZ7" s="653"/>
      <c r="DA7" s="653"/>
      <c r="DB7" s="653"/>
      <c r="DC7" s="653"/>
      <c r="DD7" s="653"/>
      <c r="DE7" s="653"/>
      <c r="DF7" s="653"/>
      <c r="DG7" s="653"/>
      <c r="DH7" s="653"/>
      <c r="DI7" s="653"/>
      <c r="DJ7" s="653"/>
      <c r="DK7" s="653"/>
      <c r="DL7" s="653"/>
      <c r="DM7" s="653"/>
      <c r="DN7" s="653"/>
      <c r="DO7" s="653"/>
      <c r="DP7" s="653"/>
      <c r="DQ7" s="653"/>
      <c r="DR7" s="653"/>
      <c r="DS7" s="653"/>
      <c r="DT7" s="653"/>
      <c r="DU7" s="653"/>
      <c r="DV7" s="653"/>
      <c r="DW7" s="653"/>
      <c r="DX7" s="653"/>
      <c r="DY7" s="653"/>
      <c r="DZ7" s="653"/>
      <c r="EA7" s="653"/>
      <c r="EB7" s="653"/>
      <c r="EC7" s="653"/>
      <c r="ED7" s="653"/>
      <c r="EE7" s="653"/>
      <c r="EF7" s="653"/>
      <c r="EG7" s="653"/>
      <c r="EH7" s="653"/>
      <c r="EI7" s="653"/>
      <c r="EJ7" s="653"/>
      <c r="EK7" s="653"/>
      <c r="EL7" s="653"/>
      <c r="EM7" s="653"/>
      <c r="EN7" s="653"/>
      <c r="EO7" s="653"/>
      <c r="EP7" s="653"/>
      <c r="EQ7" s="653"/>
      <c r="ER7" s="653"/>
      <c r="ES7" s="653"/>
      <c r="ET7" s="653"/>
      <c r="EU7" s="653"/>
      <c r="EV7" s="653"/>
      <c r="EW7" s="653"/>
      <c r="EX7" s="653"/>
      <c r="EY7" s="653"/>
      <c r="EZ7" s="653"/>
      <c r="FA7" s="653"/>
      <c r="FB7" s="653"/>
      <c r="FC7" s="653"/>
      <c r="FD7" s="653"/>
      <c r="FE7" s="653"/>
      <c r="FF7" s="653"/>
      <c r="FG7" s="653"/>
      <c r="FH7" s="653"/>
      <c r="FI7" s="653"/>
      <c r="FJ7" s="653"/>
      <c r="FK7" s="653"/>
      <c r="FL7" s="653"/>
      <c r="FM7" s="653"/>
      <c r="FN7" s="653"/>
      <c r="FO7" s="653"/>
      <c r="FP7" s="653"/>
      <c r="FQ7" s="653"/>
      <c r="FR7" s="653"/>
      <c r="FS7" s="653"/>
      <c r="FT7" s="653"/>
      <c r="FU7" s="653"/>
      <c r="FV7" s="653"/>
      <c r="FW7" s="653"/>
      <c r="FX7" s="653"/>
      <c r="FY7" s="653"/>
      <c r="FZ7" s="653"/>
      <c r="GA7" s="653"/>
      <c r="GB7" s="653"/>
      <c r="GC7" s="653"/>
      <c r="GD7" s="653"/>
      <c r="GE7" s="653"/>
      <c r="GF7" s="653"/>
      <c r="GG7" s="653"/>
      <c r="GH7" s="653"/>
      <c r="GI7" s="653"/>
      <c r="GJ7" s="653"/>
      <c r="GK7" s="653"/>
      <c r="GL7" s="653"/>
      <c r="GM7" s="653"/>
      <c r="GN7" s="653"/>
      <c r="GO7" s="653"/>
      <c r="GP7" s="653"/>
      <c r="GQ7" s="653"/>
      <c r="GR7" s="653"/>
      <c r="GS7" s="653"/>
      <c r="GT7" s="653"/>
      <c r="GU7" s="653"/>
      <c r="GV7" s="653"/>
      <c r="GW7" s="653"/>
      <c r="GX7" s="653"/>
      <c r="GY7" s="653"/>
      <c r="GZ7" s="653"/>
      <c r="HA7" s="653"/>
      <c r="HB7" s="653"/>
      <c r="HC7" s="653"/>
      <c r="HD7" s="653"/>
      <c r="HE7" s="653"/>
      <c r="HF7" s="653"/>
      <c r="HG7" s="653"/>
      <c r="HH7" s="653"/>
      <c r="HI7" s="653"/>
      <c r="HJ7" s="653"/>
      <c r="HK7" s="653"/>
      <c r="HL7" s="653"/>
      <c r="HM7" s="653"/>
      <c r="HN7" s="653"/>
      <c r="HO7" s="653"/>
      <c r="HP7" s="653"/>
      <c r="HQ7" s="653"/>
      <c r="HR7" s="653"/>
      <c r="HS7" s="653"/>
      <c r="HT7" s="653"/>
      <c r="HU7" s="653"/>
      <c r="HV7" s="653"/>
      <c r="HW7" s="653"/>
      <c r="HX7" s="653"/>
      <c r="HY7" s="653"/>
      <c r="HZ7" s="653"/>
      <c r="IA7" s="653"/>
      <c r="IB7" s="653"/>
      <c r="IC7" s="653"/>
      <c r="ID7" s="653"/>
      <c r="IE7" s="653"/>
      <c r="IF7" s="653"/>
    </row>
    <row r="8" spans="1:240" s="661" customFormat="1" ht="28.5" customHeight="1">
      <c r="A8" s="657"/>
      <c r="B8" s="658" t="s">
        <v>142</v>
      </c>
      <c r="C8" s="8">
        <v>77596.863636363705</v>
      </c>
      <c r="D8" s="659">
        <v>3264.1136363637052</v>
      </c>
      <c r="E8" s="660">
        <v>4.3912187244030454E-2</v>
      </c>
      <c r="F8" s="659">
        <v>1538.5136363636993</v>
      </c>
      <c r="G8" s="660">
        <v>2.0228070111482754E-2</v>
      </c>
    </row>
    <row r="9" spans="1:240" s="661" customFormat="1" ht="24.95" customHeight="1">
      <c r="A9" s="657"/>
      <c r="B9" s="658" t="s">
        <v>143</v>
      </c>
      <c r="C9" s="8">
        <v>18765.909090909099</v>
      </c>
      <c r="D9" s="659">
        <v>187.1090909090999</v>
      </c>
      <c r="E9" s="660">
        <v>1.0071107440152272E-2</v>
      </c>
      <c r="F9" s="659">
        <v>-879.54090909090155</v>
      </c>
      <c r="G9" s="660">
        <v>-4.4770718364349094E-2</v>
      </c>
    </row>
    <row r="10" spans="1:240" s="661" customFormat="1" ht="27.2" customHeight="1">
      <c r="A10" s="657"/>
      <c r="B10" s="658" t="s">
        <v>144</v>
      </c>
      <c r="C10" s="8">
        <v>1799626.0909090899</v>
      </c>
      <c r="D10" s="659">
        <v>10614.340909089893</v>
      </c>
      <c r="E10" s="660">
        <v>5.9330750114356956E-3</v>
      </c>
      <c r="F10" s="659">
        <v>-68983.0090909102</v>
      </c>
      <c r="G10" s="660">
        <v>-3.6916768248056897E-2</v>
      </c>
    </row>
    <row r="11" spans="1:240" s="661" customFormat="1" ht="30.95" customHeight="1">
      <c r="A11" s="657"/>
      <c r="B11" s="658" t="s">
        <v>145</v>
      </c>
      <c r="C11" s="8">
        <v>34048.818181818198</v>
      </c>
      <c r="D11" s="659">
        <v>154.21818181819981</v>
      </c>
      <c r="E11" s="660">
        <v>4.5499336713872296E-3</v>
      </c>
      <c r="F11" s="659">
        <v>-1073.0318181818002</v>
      </c>
      <c r="G11" s="660">
        <v>-3.0551688427056134E-2</v>
      </c>
    </row>
    <row r="12" spans="1:240" s="661" customFormat="1" ht="35.85" customHeight="1">
      <c r="A12" s="657"/>
      <c r="B12" s="658" t="s">
        <v>146</v>
      </c>
      <c r="C12" s="8">
        <v>144984.136363636</v>
      </c>
      <c r="D12" s="659">
        <v>3206.536363635998</v>
      </c>
      <c r="E12" s="660">
        <v>2.2616664153124244E-2</v>
      </c>
      <c r="F12" s="659">
        <v>-937.36363636399619</v>
      </c>
      <c r="G12" s="660">
        <v>-6.4237527462642774E-3</v>
      </c>
    </row>
    <row r="13" spans="1:240" s="661" customFormat="1" ht="26.25" customHeight="1">
      <c r="A13" s="657"/>
      <c r="B13" s="658" t="s">
        <v>100</v>
      </c>
      <c r="C13" s="8">
        <v>842307</v>
      </c>
      <c r="D13" s="659">
        <v>40383.349999999977</v>
      </c>
      <c r="E13" s="660">
        <v>5.0358098305243848E-2</v>
      </c>
      <c r="F13" s="659">
        <v>-48248</v>
      </c>
      <c r="G13" s="660">
        <v>-5.4177451140019373E-2</v>
      </c>
    </row>
    <row r="14" spans="1:240" s="661" customFormat="1" ht="30.95" customHeight="1">
      <c r="A14" s="657"/>
      <c r="B14" s="658" t="s">
        <v>166</v>
      </c>
      <c r="C14" s="8">
        <v>2358296.7727272701</v>
      </c>
      <c r="D14" s="659">
        <v>26708.572727269959</v>
      </c>
      <c r="E14" s="660">
        <v>1.1455098600717806E-2</v>
      </c>
      <c r="F14" s="659">
        <v>-106167.22727272986</v>
      </c>
      <c r="G14" s="660">
        <v>-4.3079236407076671E-2</v>
      </c>
    </row>
    <row r="15" spans="1:240" s="661" customFormat="1" ht="26.25" customHeight="1">
      <c r="A15" s="657"/>
      <c r="B15" s="658" t="s">
        <v>147</v>
      </c>
      <c r="C15" s="8">
        <v>700163.90909090894</v>
      </c>
      <c r="D15" s="659">
        <v>4404.059090908966</v>
      </c>
      <c r="E15" s="660">
        <v>6.3298551805037739E-3</v>
      </c>
      <c r="F15" s="659">
        <v>-39922.540909091011</v>
      </c>
      <c r="G15" s="660">
        <v>-5.3943077743270451E-2</v>
      </c>
    </row>
    <row r="16" spans="1:240" s="661" customFormat="1" ht="25.5" customHeight="1">
      <c r="A16" s="657"/>
      <c r="B16" s="658" t="s">
        <v>148</v>
      </c>
      <c r="C16" s="8">
        <v>1154452.5</v>
      </c>
      <c r="D16" s="659">
        <v>20652.550000000047</v>
      </c>
      <c r="E16" s="660">
        <v>1.8215338605368725E-2</v>
      </c>
      <c r="F16" s="659">
        <v>-297623.05000000005</v>
      </c>
      <c r="G16" s="660">
        <v>-0.20496388772608976</v>
      </c>
    </row>
    <row r="17" spans="1:7" s="661" customFormat="1" ht="25.5" customHeight="1">
      <c r="A17" s="657"/>
      <c r="B17" s="658" t="s">
        <v>149</v>
      </c>
      <c r="C17" s="8">
        <v>496731.5</v>
      </c>
      <c r="D17" s="659">
        <v>1512.5</v>
      </c>
      <c r="E17" s="660">
        <v>3.0542043015311382E-3</v>
      </c>
      <c r="F17" s="659">
        <v>-524.90000000002328</v>
      </c>
      <c r="G17" s="660">
        <v>-1.0555922457710087E-3</v>
      </c>
    </row>
    <row r="18" spans="1:7" s="661" customFormat="1" ht="26.25" customHeight="1">
      <c r="A18" s="657"/>
      <c r="B18" s="658" t="s">
        <v>158</v>
      </c>
      <c r="C18" s="8">
        <v>317879.363636364</v>
      </c>
      <c r="D18" s="659">
        <v>665.16363636398455</v>
      </c>
      <c r="E18" s="660">
        <v>2.0968911113183886E-3</v>
      </c>
      <c r="F18" s="659">
        <v>-6547.5363636360271</v>
      </c>
      <c r="G18" s="660">
        <v>-2.0181854105303931E-2</v>
      </c>
    </row>
    <row r="19" spans="1:7" s="661" customFormat="1" ht="28.5" customHeight="1">
      <c r="A19" s="657"/>
      <c r="B19" s="658" t="s">
        <v>150</v>
      </c>
      <c r="C19" s="8">
        <v>94073.136363636295</v>
      </c>
      <c r="D19" s="659">
        <v>543.83636363629194</v>
      </c>
      <c r="E19" s="660">
        <v>5.814609578349117E-3</v>
      </c>
      <c r="F19" s="659">
        <v>-5488.6136363637052</v>
      </c>
      <c r="G19" s="660">
        <v>-5.5127733656386124E-2</v>
      </c>
    </row>
    <row r="20" spans="1:7" s="661" customFormat="1" ht="30.95" customHeight="1">
      <c r="A20" s="657"/>
      <c r="B20" s="658" t="s">
        <v>159</v>
      </c>
      <c r="C20" s="8">
        <v>741671.90909090894</v>
      </c>
      <c r="D20" s="659">
        <v>3299.559090908966</v>
      </c>
      <c r="E20" s="660">
        <v>4.4686926466150911E-3</v>
      </c>
      <c r="F20" s="659">
        <v>-20863.090909091057</v>
      </c>
      <c r="G20" s="660">
        <v>-2.7360174823570116E-2</v>
      </c>
    </row>
    <row r="21" spans="1:7" s="661" customFormat="1" ht="32.450000000000003" customHeight="1">
      <c r="A21" s="657"/>
      <c r="B21" s="658" t="s">
        <v>160</v>
      </c>
      <c r="C21" s="8">
        <v>1224338.0454545501</v>
      </c>
      <c r="D21" s="659">
        <v>22610.195454549976</v>
      </c>
      <c r="E21" s="660">
        <v>1.8814738673610609E-2</v>
      </c>
      <c r="F21" s="659">
        <v>-116274.90454544988</v>
      </c>
      <c r="G21" s="660">
        <v>-8.6732643113323515E-2</v>
      </c>
    </row>
    <row r="22" spans="1:7" s="661" customFormat="1" ht="30.95" customHeight="1">
      <c r="A22" s="657"/>
      <c r="B22" s="658" t="s">
        <v>161</v>
      </c>
      <c r="C22" s="8">
        <v>1095094.36363636</v>
      </c>
      <c r="D22" s="659">
        <v>2631.1136363600381</v>
      </c>
      <c r="E22" s="660">
        <v>2.4084230168475163E-3</v>
      </c>
      <c r="F22" s="659">
        <v>-15620.036363639869</v>
      </c>
      <c r="G22" s="660">
        <v>-1.406305380000461E-2</v>
      </c>
    </row>
    <row r="23" spans="1:7" s="661" customFormat="1" ht="25.5" customHeight="1">
      <c r="A23" s="657"/>
      <c r="B23" s="658" t="s">
        <v>151</v>
      </c>
      <c r="C23" s="8">
        <v>891678.59090909106</v>
      </c>
      <c r="D23" s="659">
        <v>-45395.609090908896</v>
      </c>
      <c r="E23" s="660">
        <v>-4.8443985642661946E-2</v>
      </c>
      <c r="F23" s="659">
        <v>-33304.259090909967</v>
      </c>
      <c r="G23" s="660">
        <v>-3.6005271979810183E-2</v>
      </c>
    </row>
    <row r="24" spans="1:7" s="661" customFormat="1" ht="30.95" customHeight="1">
      <c r="A24" s="657"/>
      <c r="B24" s="658" t="s">
        <v>162</v>
      </c>
      <c r="C24" s="8">
        <v>1619084.0454545419</v>
      </c>
      <c r="D24" s="659">
        <v>-2266.5545454581734</v>
      </c>
      <c r="E24" s="660">
        <v>-1.3979422744582193E-3</v>
      </c>
      <c r="F24" s="659">
        <v>45523.495454541873</v>
      </c>
      <c r="G24" s="660">
        <v>2.8930247046764057E-2</v>
      </c>
    </row>
    <row r="25" spans="1:7" s="661" customFormat="1" ht="30.95" customHeight="1">
      <c r="A25" s="657"/>
      <c r="B25" s="658" t="s">
        <v>163</v>
      </c>
      <c r="C25" s="8">
        <v>228436.681818182</v>
      </c>
      <c r="D25" s="659">
        <v>-7648.5181818180135</v>
      </c>
      <c r="E25" s="660">
        <v>-3.2397279379724031E-2</v>
      </c>
      <c r="F25" s="659">
        <v>-41466.268181818014</v>
      </c>
      <c r="G25" s="660">
        <v>-0.15363399392936616</v>
      </c>
    </row>
    <row r="26" spans="1:7" s="661" customFormat="1" ht="25.5" customHeight="1">
      <c r="A26" s="657"/>
      <c r="B26" s="658" t="s">
        <v>152</v>
      </c>
      <c r="C26" s="8">
        <v>306792.636363636</v>
      </c>
      <c r="D26" s="659">
        <v>-1392.7136363639729</v>
      </c>
      <c r="E26" s="660">
        <v>-4.5190780040776923E-3</v>
      </c>
      <c r="F26" s="659">
        <v>-29972.063636364008</v>
      </c>
      <c r="G26" s="660">
        <v>-8.9000015845971947E-2</v>
      </c>
    </row>
    <row r="27" spans="1:7" s="661" customFormat="1" ht="53.45" customHeight="1">
      <c r="A27" s="657"/>
      <c r="B27" s="658" t="s">
        <v>153</v>
      </c>
      <c r="C27" s="8">
        <v>41609.090909090897</v>
      </c>
      <c r="D27" s="659">
        <v>380.19090909089573</v>
      </c>
      <c r="E27" s="660">
        <v>9.2214662309908491E-3</v>
      </c>
      <c r="F27" s="659">
        <v>-1392.0090909091014</v>
      </c>
      <c r="G27" s="660">
        <v>-3.237147633221249E-2</v>
      </c>
    </row>
    <row r="28" spans="1:7" s="661" customFormat="1" ht="30.95" customHeight="1">
      <c r="A28" s="657"/>
      <c r="B28" s="658" t="s">
        <v>154</v>
      </c>
      <c r="C28" s="8">
        <v>3136.04545454545</v>
      </c>
      <c r="D28" s="659">
        <v>18.045454545449957</v>
      </c>
      <c r="E28" s="660">
        <v>5.7875094757697809E-3</v>
      </c>
      <c r="F28" s="659">
        <v>-429.40454545454986</v>
      </c>
      <c r="G28" s="660">
        <v>-0.12043488071759523</v>
      </c>
    </row>
    <row r="29" spans="1:7" s="666" customFormat="1" ht="23.85" customHeight="1">
      <c r="A29" s="662"/>
      <c r="B29" s="663" t="s">
        <v>207</v>
      </c>
      <c r="C29" s="664">
        <v>14190767.409090903</v>
      </c>
      <c r="D29" s="9">
        <v>84532.059090904891</v>
      </c>
      <c r="E29" s="665">
        <v>5.9925314581472655E-3</v>
      </c>
      <c r="F29" s="9">
        <v>-788654.84090909734</v>
      </c>
      <c r="G29" s="665">
        <v>-5.264921622121288E-2</v>
      </c>
    </row>
    <row r="30" spans="1:7" ht="6" customHeight="1">
      <c r="B30" s="667"/>
      <c r="C30" s="668"/>
      <c r="D30" s="668"/>
      <c r="E30" s="668"/>
      <c r="F30" s="668"/>
      <c r="G30" s="669"/>
    </row>
    <row r="31" spans="1:7" s="661" customFormat="1" ht="22.7" customHeight="1">
      <c r="A31" s="657"/>
      <c r="B31" s="670" t="s">
        <v>208</v>
      </c>
      <c r="C31" s="8">
        <v>749566.818181818</v>
      </c>
      <c r="D31" s="659">
        <v>-41596.181818181998</v>
      </c>
      <c r="E31" s="660">
        <v>-5.2575994855904584E-2</v>
      </c>
      <c r="F31" s="659">
        <v>-27761.181818181998</v>
      </c>
      <c r="G31" s="660">
        <v>-3.5713600717048655E-2</v>
      </c>
    </row>
    <row r="32" spans="1:7" s="661" customFormat="1" ht="21.6" hidden="1" customHeight="1">
      <c r="A32" s="657"/>
      <c r="B32" s="670"/>
      <c r="C32" s="8"/>
      <c r="D32" s="659"/>
      <c r="E32" s="660"/>
      <c r="F32" s="659"/>
      <c r="G32" s="671"/>
    </row>
    <row r="33" spans="1:7" s="661" customFormat="1" ht="22.7" customHeight="1">
      <c r="A33" s="657"/>
      <c r="B33" s="670" t="s">
        <v>209</v>
      </c>
      <c r="C33" s="8">
        <v>374467.136363636</v>
      </c>
      <c r="D33" s="659">
        <v>-207.86363636399619</v>
      </c>
      <c r="E33" s="660">
        <v>-5.5478384296792083E-4</v>
      </c>
      <c r="F33" s="659">
        <v>-31233.863636363996</v>
      </c>
      <c r="G33" s="660">
        <v>-7.6987396226196103E-2</v>
      </c>
    </row>
    <row r="34" spans="1:7" s="666" customFormat="1" ht="24.95" customHeight="1">
      <c r="A34" s="662"/>
      <c r="B34" s="663" t="s">
        <v>210</v>
      </c>
      <c r="C34" s="664">
        <v>15314801.363636356</v>
      </c>
      <c r="D34" s="9">
        <v>42728.013636358082</v>
      </c>
      <c r="E34" s="665">
        <v>2.7977873506190853E-3</v>
      </c>
      <c r="F34" s="9">
        <v>-847649.88636364415</v>
      </c>
      <c r="G34" s="665">
        <v>-5.2445626795851519E-2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6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571500</xdr:colOff>
                <xdr:row>23</xdr:row>
                <xdr:rowOff>180975</xdr:rowOff>
              </from>
              <to>
                <xdr:col>7</xdr:col>
                <xdr:colOff>0</xdr:colOff>
                <xdr:row>23</xdr:row>
                <xdr:rowOff>180975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571500</xdr:colOff>
                <xdr:row>23</xdr:row>
                <xdr:rowOff>180975</xdr:rowOff>
              </from>
              <to>
                <xdr:col>7</xdr:col>
                <xdr:colOff>0</xdr:colOff>
                <xdr:row>23</xdr:row>
                <xdr:rowOff>180975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P259"/>
  <sheetViews>
    <sheetView showGridLines="0" showRowColHeaders="0" zoomScaleNormal="100" workbookViewId="0">
      <selection activeCell="C11" sqref="C11"/>
    </sheetView>
  </sheetViews>
  <sheetFormatPr baseColWidth="10" defaultColWidth="11.42578125" defaultRowHeight="15"/>
  <cols>
    <col min="1" max="1" width="3.140625" style="647" customWidth="1"/>
    <col min="2" max="2" width="9.85546875" style="674" customWidth="1"/>
    <col min="3" max="3" width="36.140625" style="673" customWidth="1"/>
    <col min="4" max="4" width="15.85546875" style="673" customWidth="1"/>
    <col min="5" max="5" width="15.42578125" style="675" customWidth="1"/>
    <col min="6" max="6" width="12.7109375" style="673" customWidth="1"/>
    <col min="7" max="16384" width="11.42578125" style="673"/>
  </cols>
  <sheetData>
    <row r="1" spans="1:16" ht="44.45" customHeight="1">
      <c r="B1" s="1223" t="s">
        <v>272</v>
      </c>
      <c r="C1" s="1224"/>
      <c r="D1" s="1224"/>
      <c r="E1" s="1224"/>
      <c r="F1" s="1224"/>
      <c r="G1" s="1225"/>
      <c r="H1" s="977"/>
      <c r="I1" s="977"/>
      <c r="J1" s="977"/>
      <c r="K1" s="977"/>
      <c r="L1" s="977"/>
      <c r="M1" s="978"/>
      <c r="N1" s="977"/>
      <c r="O1" s="977"/>
      <c r="P1" s="977"/>
    </row>
    <row r="2" spans="1:16" ht="25.5" customHeight="1">
      <c r="B2" s="1226"/>
      <c r="C2" s="1227"/>
      <c r="D2" s="1230">
        <v>43586</v>
      </c>
      <c r="E2" s="1230">
        <v>43952</v>
      </c>
      <c r="F2" s="1232" t="s">
        <v>256</v>
      </c>
      <c r="G2" s="1233"/>
      <c r="H2" s="983"/>
      <c r="I2" s="977"/>
      <c r="J2" s="977"/>
      <c r="K2" s="977"/>
      <c r="L2" s="977"/>
      <c r="M2" s="977"/>
      <c r="N2" s="977"/>
      <c r="O2" s="977"/>
      <c r="P2" s="977"/>
    </row>
    <row r="3" spans="1:16" ht="29.25" customHeight="1">
      <c r="B3" s="1228"/>
      <c r="C3" s="1229"/>
      <c r="D3" s="1231"/>
      <c r="E3" s="1231"/>
      <c r="F3" s="676" t="s">
        <v>11</v>
      </c>
      <c r="G3" s="976" t="s">
        <v>13</v>
      </c>
      <c r="H3" s="983"/>
      <c r="I3" s="977"/>
      <c r="J3" s="979"/>
      <c r="K3" s="979"/>
      <c r="L3" s="977"/>
      <c r="M3" s="977"/>
      <c r="N3" s="977"/>
      <c r="O3" s="977"/>
      <c r="P3" s="977"/>
    </row>
    <row r="4" spans="1:16" ht="39.75" customHeight="1">
      <c r="A4" s="652"/>
      <c r="B4" s="677"/>
      <c r="C4" s="678" t="s">
        <v>257</v>
      </c>
      <c r="D4" s="985">
        <v>335839</v>
      </c>
      <c r="E4" s="985">
        <v>345285</v>
      </c>
      <c r="F4" s="985">
        <v>9446</v>
      </c>
      <c r="G4" s="986">
        <v>2.8126572554110663E-2</v>
      </c>
      <c r="H4" s="983"/>
      <c r="I4" s="977"/>
      <c r="J4" s="980"/>
      <c r="K4" s="980"/>
      <c r="L4" s="977"/>
      <c r="M4" s="977"/>
      <c r="N4" s="977"/>
      <c r="O4" s="977"/>
      <c r="P4" s="977"/>
    </row>
    <row r="5" spans="1:16" ht="39.75" customHeight="1">
      <c r="A5" s="652"/>
      <c r="B5" s="677"/>
      <c r="C5" s="678" t="s">
        <v>258</v>
      </c>
      <c r="D5" s="985">
        <v>1491972</v>
      </c>
      <c r="E5" s="985">
        <v>1549138</v>
      </c>
      <c r="F5" s="985">
        <v>57166</v>
      </c>
      <c r="G5" s="986">
        <v>3.8315732466829067E-2</v>
      </c>
      <c r="H5" s="983"/>
      <c r="I5" s="977"/>
      <c r="J5" s="980"/>
      <c r="K5" s="980"/>
      <c r="L5" s="977"/>
      <c r="M5" s="977"/>
      <c r="N5" s="977"/>
      <c r="O5" s="977"/>
      <c r="P5" s="977"/>
    </row>
    <row r="6" spans="1:16" ht="28.5" customHeight="1">
      <c r="A6" s="652"/>
      <c r="B6" s="677"/>
      <c r="C6" s="678" t="s">
        <v>259</v>
      </c>
      <c r="D6" s="985">
        <v>712502</v>
      </c>
      <c r="E6" s="985">
        <v>675686</v>
      </c>
      <c r="F6" s="985">
        <v>-36816</v>
      </c>
      <c r="G6" s="986">
        <v>-5.1671433904746933E-2</v>
      </c>
      <c r="H6" s="983"/>
      <c r="I6" s="977"/>
      <c r="J6" s="980"/>
      <c r="K6" s="980"/>
      <c r="L6" s="977"/>
      <c r="M6" s="977"/>
      <c r="N6" s="977"/>
      <c r="O6" s="977"/>
      <c r="P6" s="977"/>
    </row>
    <row r="7" spans="1:16" ht="39.75" customHeight="1">
      <c r="A7" s="657"/>
      <c r="B7" s="679"/>
      <c r="C7" s="680" t="s">
        <v>260</v>
      </c>
      <c r="D7" s="681">
        <v>2540313</v>
      </c>
      <c r="E7" s="681">
        <v>2570109</v>
      </c>
      <c r="F7" s="681">
        <v>29796</v>
      </c>
      <c r="G7" s="682">
        <v>1.1729263283697611E-2</v>
      </c>
      <c r="H7" s="984"/>
      <c r="I7" s="981"/>
      <c r="J7" s="980"/>
      <c r="K7" s="980"/>
      <c r="L7" s="981"/>
      <c r="M7" s="981"/>
      <c r="N7" s="977"/>
      <c r="O7" s="977"/>
      <c r="P7" s="977"/>
    </row>
    <row r="8" spans="1:16" ht="15.6" hidden="1" customHeight="1">
      <c r="A8" s="657"/>
      <c r="D8" s="675">
        <f>SUM(D4:D6)</f>
        <v>2540313</v>
      </c>
      <c r="E8" s="675">
        <v>2262409</v>
      </c>
      <c r="F8" s="675">
        <f>E7-D7</f>
        <v>29796</v>
      </c>
      <c r="H8" s="977"/>
      <c r="I8" s="977"/>
      <c r="J8" s="977"/>
      <c r="K8" s="977"/>
      <c r="L8" s="977"/>
      <c r="M8" s="977"/>
      <c r="N8" s="977"/>
      <c r="O8" s="977"/>
      <c r="P8" s="977"/>
    </row>
    <row r="9" spans="1:16" hidden="1">
      <c r="A9" s="657"/>
      <c r="E9" s="673"/>
      <c r="H9" s="977"/>
      <c r="I9" s="977"/>
      <c r="J9" s="977"/>
      <c r="K9" s="977"/>
      <c r="L9" s="977"/>
      <c r="M9" s="977"/>
      <c r="N9" s="977"/>
      <c r="O9" s="977"/>
      <c r="P9" s="977"/>
    </row>
    <row r="10" spans="1:16" hidden="1">
      <c r="A10" s="657"/>
      <c r="D10" s="675">
        <f>SUM(D4:D6)</f>
        <v>2540313</v>
      </c>
      <c r="E10" s="675">
        <f>SUM(E4:E6)</f>
        <v>2570109</v>
      </c>
      <c r="F10" s="675">
        <f>D10-E10</f>
        <v>-29796</v>
      </c>
      <c r="H10" s="977"/>
      <c r="I10" s="977"/>
      <c r="J10" s="977"/>
      <c r="K10" s="977"/>
      <c r="L10" s="977"/>
      <c r="M10" s="977"/>
      <c r="N10" s="977"/>
      <c r="O10" s="977"/>
      <c r="P10" s="977"/>
    </row>
    <row r="11" spans="1:16">
      <c r="A11" s="657"/>
      <c r="H11" s="977"/>
      <c r="I11" s="977"/>
      <c r="J11" s="982"/>
      <c r="K11" s="982"/>
      <c r="L11" s="977"/>
      <c r="M11" s="977"/>
      <c r="N11" s="977"/>
      <c r="O11" s="977"/>
      <c r="P11" s="977"/>
    </row>
    <row r="12" spans="1:16" ht="25.35" customHeight="1">
      <c r="A12" s="657"/>
    </row>
    <row r="13" spans="1:16" ht="31.15" customHeight="1">
      <c r="A13" s="657"/>
      <c r="J13" s="675"/>
    </row>
    <row r="14" spans="1:16">
      <c r="A14" s="657"/>
    </row>
    <row r="15" spans="1:16" ht="10.5" customHeight="1">
      <c r="A15" s="657"/>
    </row>
    <row r="16" spans="1:16" ht="10.5" customHeight="1">
      <c r="A16" s="657"/>
    </row>
    <row r="17" spans="1:1" ht="10.5" customHeight="1">
      <c r="A17" s="657"/>
    </row>
    <row r="18" spans="1:1" ht="10.5" customHeight="1">
      <c r="A18" s="657"/>
    </row>
    <row r="19" spans="1:1" ht="10.5" customHeight="1">
      <c r="A19" s="657"/>
    </row>
    <row r="20" spans="1:1" ht="10.5" customHeight="1">
      <c r="A20" s="657"/>
    </row>
    <row r="21" spans="1:1" ht="10.5" customHeight="1">
      <c r="A21" s="657"/>
    </row>
    <row r="22" spans="1:1" ht="10.5" customHeight="1">
      <c r="A22" s="657"/>
    </row>
    <row r="23" spans="1:1" ht="10.5" customHeight="1">
      <c r="A23" s="657"/>
    </row>
    <row r="24" spans="1:1" ht="10.5" customHeight="1">
      <c r="A24" s="657"/>
    </row>
    <row r="25" spans="1:1" ht="10.5" customHeight="1">
      <c r="A25" s="657"/>
    </row>
    <row r="26" spans="1:1" ht="10.5" customHeight="1">
      <c r="A26" s="657"/>
    </row>
    <row r="27" spans="1:1" ht="10.5" customHeight="1">
      <c r="A27" s="657"/>
    </row>
    <row r="28" spans="1:1" ht="10.5" customHeight="1">
      <c r="A28" s="662"/>
    </row>
    <row r="29" spans="1:1" ht="10.5" customHeight="1"/>
    <row r="30" spans="1:1" ht="10.5" customHeight="1">
      <c r="A30" s="657"/>
    </row>
    <row r="31" spans="1:1" ht="10.5" customHeight="1">
      <c r="A31" s="657"/>
    </row>
    <row r="32" spans="1:1" ht="10.5" customHeight="1">
      <c r="A32" s="657"/>
    </row>
    <row r="33" spans="1:3" ht="10.5" customHeight="1">
      <c r="A33" s="662"/>
    </row>
    <row r="34" spans="1:3" ht="10.5" customHeight="1"/>
    <row r="35" spans="1:3" ht="24.95" customHeight="1"/>
    <row r="36" spans="1:3" hidden="1"/>
    <row r="37" spans="1:3" hidden="1"/>
    <row r="38" spans="1:3" hidden="1"/>
    <row r="39" spans="1:3" hidden="1"/>
    <row r="40" spans="1:3" hidden="1">
      <c r="C40" s="683"/>
    </row>
    <row r="41" spans="1:3" hidden="1"/>
    <row r="42" spans="1:3" hidden="1"/>
    <row r="43" spans="1:3" hidden="1"/>
    <row r="44" spans="1:3" hidden="1"/>
    <row r="45" spans="1:3" hidden="1"/>
    <row r="46" spans="1:3" hidden="1"/>
    <row r="47" spans="1:3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675">
        <f>G167</f>
        <v>0</v>
      </c>
    </row>
    <row r="185" spans="5:5" hidden="1">
      <c r="E185" s="675">
        <f>'Evolución trab. Extranjeros'!I167</f>
        <v>2155148.6800000002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684"/>
      <c r="C233" s="685"/>
      <c r="D233" s="685"/>
      <c r="E233" s="686"/>
      <c r="F233" s="685"/>
      <c r="G233" s="685"/>
    </row>
    <row r="246" spans="2:7">
      <c r="B246" s="684"/>
      <c r="C246" s="685"/>
      <c r="D246" s="685"/>
      <c r="E246" s="686"/>
      <c r="F246" s="685"/>
      <c r="G246" s="685"/>
    </row>
    <row r="259" spans="2:7">
      <c r="B259" s="684"/>
      <c r="C259" s="685"/>
      <c r="D259" s="685"/>
      <c r="E259" s="686"/>
      <c r="F259" s="685"/>
      <c r="G259" s="685"/>
    </row>
  </sheetData>
  <mergeCells count="5">
    <mergeCell ref="B1:G1"/>
    <mergeCell ref="B2:C3"/>
    <mergeCell ref="D2:D3"/>
    <mergeCell ref="E2:E3"/>
    <mergeCell ref="F2:G2"/>
  </mergeCells>
  <phoneticPr fontId="58" type="noConversion"/>
  <printOptions horizontalCentered="1"/>
  <pageMargins left="0" right="0" top="0.59055118110236227" bottom="0" header="0.31496062992125984" footer="0.31496062992125984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434"/>
  <sheetViews>
    <sheetView showGridLines="0" showRowColHeaders="0" topLeftCell="A3" zoomScaleNormal="100" workbookViewId="0">
      <pane ySplit="4" topLeftCell="A274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.140625" style="647" customWidth="1"/>
    <col min="2" max="2" width="18" style="687" customWidth="1"/>
    <col min="3" max="3" width="17" style="688" customWidth="1"/>
    <col min="4" max="4" width="20.42578125" style="688" customWidth="1"/>
    <col min="5" max="5" width="17.85546875" style="688" customWidth="1"/>
    <col min="6" max="6" width="14.5703125" style="688" customWidth="1"/>
    <col min="7" max="7" width="17.140625" style="688" customWidth="1"/>
    <col min="8" max="8" width="13.140625" style="70" customWidth="1"/>
    <col min="9" max="16384" width="11.5703125" style="70"/>
  </cols>
  <sheetData>
    <row r="1" spans="1:12" hidden="1"/>
    <row r="2" spans="1:12" ht="21.75" hidden="1" customHeight="1"/>
    <row r="3" spans="1:12" ht="18" customHeight="1">
      <c r="B3" s="1192" t="s">
        <v>243</v>
      </c>
      <c r="C3" s="1234"/>
      <c r="D3" s="1234"/>
      <c r="E3" s="1234"/>
      <c r="F3" s="1234"/>
      <c r="G3" s="1234"/>
      <c r="L3" s="689"/>
    </row>
    <row r="4" spans="1:12" s="261" customFormat="1" ht="19.5">
      <c r="A4" s="652"/>
      <c r="B4" s="1192" t="s">
        <v>247</v>
      </c>
      <c r="C4" s="1192"/>
      <c r="D4" s="1192"/>
      <c r="E4" s="1192"/>
      <c r="F4" s="1192"/>
      <c r="G4" s="1192"/>
      <c r="H4" s="987"/>
      <c r="I4" s="987"/>
      <c r="J4" s="987"/>
      <c r="K4" s="987"/>
      <c r="L4" s="690"/>
    </row>
    <row r="5" spans="1:12" ht="24.95" customHeight="1">
      <c r="A5" s="652"/>
      <c r="B5" s="1236" t="s">
        <v>393</v>
      </c>
      <c r="C5" s="1235" t="s">
        <v>89</v>
      </c>
      <c r="D5" s="691" t="s">
        <v>261</v>
      </c>
      <c r="E5" s="692"/>
      <c r="F5" s="691" t="s">
        <v>219</v>
      </c>
      <c r="G5" s="692"/>
      <c r="H5" s="756"/>
      <c r="I5" s="756"/>
      <c r="J5" s="756"/>
      <c r="K5" s="756"/>
    </row>
    <row r="6" spans="1:12" ht="23.1" customHeight="1">
      <c r="A6" s="657"/>
      <c r="B6" s="1236"/>
      <c r="C6" s="1175"/>
      <c r="D6" s="693" t="s">
        <v>7</v>
      </c>
      <c r="E6" s="694" t="s">
        <v>265</v>
      </c>
      <c r="F6" s="695" t="s">
        <v>7</v>
      </c>
      <c r="G6" s="696" t="s">
        <v>265</v>
      </c>
      <c r="H6" s="756"/>
      <c r="I6" s="756"/>
      <c r="J6" s="756"/>
      <c r="K6" s="756"/>
    </row>
    <row r="7" spans="1:12" s="246" customFormat="1" ht="38.65" hidden="1" customHeight="1">
      <c r="A7" s="657"/>
      <c r="B7" s="697"/>
      <c r="C7" s="541"/>
      <c r="D7" s="698"/>
      <c r="E7" s="699"/>
      <c r="F7" s="698"/>
      <c r="G7" s="699"/>
      <c r="H7" s="988"/>
      <c r="I7" s="989"/>
      <c r="J7" s="990"/>
      <c r="K7" s="990"/>
    </row>
    <row r="8" spans="1:12" s="246" customFormat="1" ht="15" hidden="1" customHeight="1">
      <c r="A8" s="657"/>
      <c r="B8" s="702">
        <v>36800</v>
      </c>
      <c r="C8" s="541">
        <v>2586113.2999999998</v>
      </c>
      <c r="D8" s="698"/>
      <c r="E8" s="699"/>
      <c r="F8" s="698"/>
      <c r="G8" s="699"/>
      <c r="H8" s="988"/>
      <c r="I8" s="989"/>
      <c r="J8" s="990"/>
      <c r="K8" s="990"/>
    </row>
    <row r="9" spans="1:12" s="246" customFormat="1" ht="15" hidden="1" customHeight="1">
      <c r="A9" s="657"/>
      <c r="B9" s="702">
        <v>36831</v>
      </c>
      <c r="C9" s="541">
        <v>2589274.9</v>
      </c>
      <c r="D9" s="698">
        <f>C9-C8</f>
        <v>3161.6000000000931</v>
      </c>
      <c r="E9" s="699">
        <f>C9/C8*100-100</f>
        <v>0.1222529577493674</v>
      </c>
      <c r="F9" s="698"/>
      <c r="G9" s="699"/>
      <c r="H9" s="988"/>
      <c r="I9" s="989"/>
      <c r="J9" s="990"/>
      <c r="K9" s="990"/>
    </row>
    <row r="10" spans="1:12" s="246" customFormat="1" ht="15" hidden="1" customHeight="1">
      <c r="A10" s="657"/>
      <c r="B10" s="702">
        <v>36861</v>
      </c>
      <c r="C10" s="541">
        <v>2590594.2000000002</v>
      </c>
      <c r="D10" s="698">
        <f>C10-C9</f>
        <v>1319.3000000002794</v>
      </c>
      <c r="E10" s="699">
        <f>C10/C9*100-100</f>
        <v>5.0952488667775242E-2</v>
      </c>
      <c r="F10" s="698"/>
      <c r="G10" s="699"/>
      <c r="H10" s="988"/>
      <c r="I10" s="989"/>
      <c r="J10" s="990"/>
      <c r="K10" s="990"/>
    </row>
    <row r="11" spans="1:12" s="246" customFormat="1" ht="15" hidden="1" customHeight="1">
      <c r="A11" s="657"/>
      <c r="B11" s="703" t="s">
        <v>229</v>
      </c>
      <c r="C11" s="599"/>
      <c r="D11" s="704"/>
      <c r="E11" s="705"/>
      <c r="F11" s="704"/>
      <c r="G11" s="705"/>
      <c r="H11" s="988"/>
      <c r="I11" s="991"/>
      <c r="J11" s="992"/>
      <c r="K11" s="992"/>
    </row>
    <row r="12" spans="1:12" s="246" customFormat="1" ht="15" hidden="1" customHeight="1">
      <c r="A12" s="657"/>
      <c r="B12" s="54">
        <v>2001</v>
      </c>
      <c r="C12" s="541">
        <v>2569344.04</v>
      </c>
      <c r="D12" s="698">
        <f>C12-C10</f>
        <v>-21250.160000000149</v>
      </c>
      <c r="E12" s="699">
        <f>C12/C10*100-100</f>
        <v>-0.82028130843495717</v>
      </c>
      <c r="F12" s="698"/>
      <c r="G12" s="699"/>
      <c r="H12" s="988"/>
      <c r="I12" s="989"/>
      <c r="J12" s="990"/>
      <c r="K12" s="990"/>
    </row>
    <row r="13" spans="1:12" s="246" customFormat="1" ht="15" hidden="1" customHeight="1">
      <c r="A13" s="657"/>
      <c r="B13" s="54">
        <v>2001</v>
      </c>
      <c r="C13" s="546">
        <v>2573902.35</v>
      </c>
      <c r="D13" s="698">
        <f>C13-C12</f>
        <v>4558.3100000000559</v>
      </c>
      <c r="E13" s="699">
        <f t="shared" ref="E13:E18" si="0">C13/C12*100-100</f>
        <v>0.17741142988387537</v>
      </c>
      <c r="F13" s="698"/>
      <c r="G13" s="699"/>
      <c r="H13" s="988"/>
      <c r="I13" s="989"/>
      <c r="J13" s="990"/>
      <c r="K13" s="990"/>
    </row>
    <row r="14" spans="1:12" s="246" customFormat="1" ht="15" hidden="1" customHeight="1">
      <c r="A14" s="657"/>
      <c r="B14" s="54">
        <v>2001</v>
      </c>
      <c r="C14" s="546">
        <v>2584964.13</v>
      </c>
      <c r="D14" s="698">
        <f t="shared" ref="D14:D23" si="1">C14-C13</f>
        <v>11061.779999999795</v>
      </c>
      <c r="E14" s="699">
        <f t="shared" si="0"/>
        <v>0.4297668868440212</v>
      </c>
      <c r="F14" s="698"/>
      <c r="G14" s="699"/>
      <c r="H14" s="988"/>
      <c r="I14" s="989"/>
      <c r="J14" s="990"/>
      <c r="K14" s="990"/>
    </row>
    <row r="15" spans="1:12" s="246" customFormat="1" ht="15" hidden="1" customHeight="1">
      <c r="A15" s="657"/>
      <c r="B15" s="54">
        <v>2001</v>
      </c>
      <c r="C15" s="546">
        <v>2595379.1</v>
      </c>
      <c r="D15" s="698">
        <f t="shared" si="1"/>
        <v>10414.970000000205</v>
      </c>
      <c r="E15" s="699">
        <f t="shared" si="0"/>
        <v>0.40290578422843737</v>
      </c>
      <c r="F15" s="698"/>
      <c r="G15" s="699"/>
      <c r="H15" s="988"/>
      <c r="I15" s="989"/>
      <c r="J15" s="990"/>
      <c r="K15" s="990"/>
    </row>
    <row r="16" spans="1:12" s="246" customFormat="1" ht="15" hidden="1" customHeight="1">
      <c r="A16" s="657"/>
      <c r="B16" s="54">
        <v>2001</v>
      </c>
      <c r="C16" s="546">
        <v>2606821.13</v>
      </c>
      <c r="D16" s="698">
        <f t="shared" si="1"/>
        <v>11442.029999999795</v>
      </c>
      <c r="E16" s="699">
        <f t="shared" si="0"/>
        <v>0.44086160669168351</v>
      </c>
      <c r="F16" s="698"/>
      <c r="G16" s="699"/>
      <c r="H16" s="988"/>
      <c r="I16" s="989"/>
      <c r="J16" s="990"/>
      <c r="K16" s="990"/>
    </row>
    <row r="17" spans="1:11" s="246" customFormat="1" ht="15" hidden="1" customHeight="1">
      <c r="A17" s="657"/>
      <c r="B17" s="54">
        <v>2001</v>
      </c>
      <c r="C17" s="546">
        <v>2615666.15</v>
      </c>
      <c r="D17" s="698">
        <f t="shared" si="1"/>
        <v>8845.0200000000186</v>
      </c>
      <c r="E17" s="699">
        <f t="shared" si="0"/>
        <v>0.33930291181889061</v>
      </c>
      <c r="F17" s="698"/>
      <c r="G17" s="699"/>
      <c r="H17" s="988"/>
      <c r="I17" s="989"/>
      <c r="J17" s="990"/>
      <c r="K17" s="990"/>
    </row>
    <row r="18" spans="1:11" s="246" customFormat="1" ht="15" hidden="1" customHeight="1">
      <c r="A18" s="657"/>
      <c r="B18" s="54">
        <v>2001</v>
      </c>
      <c r="C18" s="546">
        <v>2620886.86</v>
      </c>
      <c r="D18" s="698">
        <f t="shared" si="1"/>
        <v>5220.7099999999627</v>
      </c>
      <c r="E18" s="699">
        <f t="shared" si="0"/>
        <v>0.19959389695050334</v>
      </c>
      <c r="F18" s="698"/>
      <c r="G18" s="699"/>
      <c r="H18" s="988"/>
      <c r="I18" s="989"/>
      <c r="J18" s="990"/>
      <c r="K18" s="990"/>
    </row>
    <row r="19" spans="1:11" s="246" customFormat="1" ht="15" hidden="1" customHeight="1">
      <c r="A19" s="657"/>
      <c r="B19" s="54">
        <v>2001</v>
      </c>
      <c r="C19" s="546">
        <v>2621951.59</v>
      </c>
      <c r="D19" s="698">
        <f t="shared" si="1"/>
        <v>1064.7299999999814</v>
      </c>
      <c r="E19" s="699">
        <f>C19/C18*100-100</f>
        <v>4.0624798279154106E-2</v>
      </c>
      <c r="F19" s="698"/>
      <c r="G19" s="699"/>
      <c r="H19" s="988"/>
      <c r="I19" s="989"/>
      <c r="J19" s="990"/>
      <c r="K19" s="990"/>
    </row>
    <row r="20" spans="1:11" s="246" customFormat="1" ht="15" hidden="1" customHeight="1">
      <c r="A20" s="657"/>
      <c r="B20" s="54">
        <v>2001</v>
      </c>
      <c r="C20" s="546">
        <v>2620548.54</v>
      </c>
      <c r="D20" s="698">
        <f t="shared" si="1"/>
        <v>-1403.0499999998137</v>
      </c>
      <c r="E20" s="699">
        <f>C20/C19*100-100</f>
        <v>-5.3511666857275486E-2</v>
      </c>
      <c r="F20" s="698"/>
      <c r="G20" s="699"/>
      <c r="H20" s="988"/>
      <c r="I20" s="989"/>
      <c r="J20" s="990"/>
      <c r="K20" s="990"/>
    </row>
    <row r="21" spans="1:11" s="246" customFormat="1" ht="15" hidden="1" customHeight="1">
      <c r="A21" s="657"/>
      <c r="B21" s="54">
        <v>2001</v>
      </c>
      <c r="C21" s="546">
        <v>2621607.09</v>
      </c>
      <c r="D21" s="698">
        <f t="shared" si="1"/>
        <v>1058.5499999998137</v>
      </c>
      <c r="E21" s="699">
        <f>C21/C20*100-100</f>
        <v>4.0394214563946207E-2</v>
      </c>
      <c r="F21" s="698">
        <f>C21-C8</f>
        <v>35493.790000000037</v>
      </c>
      <c r="G21" s="699">
        <f>C21/C8*100-100</f>
        <v>1.3724762174959722</v>
      </c>
      <c r="H21" s="988"/>
      <c r="I21" s="989"/>
      <c r="J21" s="990"/>
      <c r="K21" s="990"/>
    </row>
    <row r="22" spans="1:11" s="246" customFormat="1" ht="19.7" hidden="1" customHeight="1">
      <c r="A22" s="657"/>
      <c r="B22" s="54">
        <v>2001</v>
      </c>
      <c r="C22" s="546">
        <v>2622915.4700000002</v>
      </c>
      <c r="D22" s="698">
        <f t="shared" si="1"/>
        <v>1308.3800000003539</v>
      </c>
      <c r="E22" s="699">
        <f>C22/C21*100-100</f>
        <v>4.9907554987598246E-2</v>
      </c>
      <c r="F22" s="698">
        <f>C22-C9</f>
        <v>33640.570000000298</v>
      </c>
      <c r="G22" s="699">
        <f>C22/C9*100-100</f>
        <v>1.299227440083726</v>
      </c>
      <c r="H22" s="988"/>
      <c r="I22" s="989"/>
      <c r="J22" s="990"/>
      <c r="K22" s="990"/>
    </row>
    <row r="23" spans="1:11" s="246" customFormat="1" ht="15" hidden="1" customHeight="1">
      <c r="A23" s="657"/>
      <c r="B23" s="54">
        <v>2001</v>
      </c>
      <c r="C23" s="546">
        <v>2622593</v>
      </c>
      <c r="D23" s="698">
        <f t="shared" si="1"/>
        <v>-322.47000000020489</v>
      </c>
      <c r="E23" s="699">
        <f>C23/C22*100-100</f>
        <v>-1.2294334441520505E-2</v>
      </c>
      <c r="F23" s="698">
        <f>C23-C10</f>
        <v>31998.799999999814</v>
      </c>
      <c r="G23" s="699">
        <f>C23/C10*100-100</f>
        <v>1.2351915247860887</v>
      </c>
      <c r="H23" s="988"/>
      <c r="I23" s="989"/>
      <c r="J23" s="990"/>
      <c r="K23" s="990"/>
    </row>
    <row r="24" spans="1:11" s="246" customFormat="1" ht="15" hidden="1" customHeight="1">
      <c r="A24" s="657"/>
      <c r="B24" s="72" t="s">
        <v>228</v>
      </c>
      <c r="C24" s="599"/>
      <c r="D24" s="704"/>
      <c r="E24" s="705"/>
      <c r="F24" s="704"/>
      <c r="G24" s="705"/>
      <c r="H24" s="988"/>
      <c r="I24" s="991"/>
      <c r="J24" s="992"/>
      <c r="K24" s="992"/>
    </row>
    <row r="25" spans="1:11" s="246" customFormat="1" ht="15" hidden="1" customHeight="1">
      <c r="A25" s="657"/>
      <c r="B25" s="54">
        <v>2002</v>
      </c>
      <c r="C25" s="541">
        <v>2607548.6800000002</v>
      </c>
      <c r="D25" s="698">
        <f>C25-C23</f>
        <v>-15044.319999999832</v>
      </c>
      <c r="E25" s="699">
        <f>C25/C23*100-100</f>
        <v>-0.57364295565494672</v>
      </c>
      <c r="F25" s="698">
        <f t="shared" ref="F25:F31" si="2">C25-C12</f>
        <v>38204.64000000013</v>
      </c>
      <c r="G25" s="699">
        <f t="shared" ref="G25:G31" si="3">C25/C12*100-100</f>
        <v>1.486941390690518</v>
      </c>
      <c r="H25" s="988"/>
      <c r="I25" s="989"/>
      <c r="J25" s="990"/>
      <c r="K25" s="990"/>
    </row>
    <row r="26" spans="1:11" s="246" customFormat="1" ht="15" hidden="1" customHeight="1">
      <c r="A26" s="657"/>
      <c r="B26" s="54">
        <v>2002</v>
      </c>
      <c r="C26" s="546">
        <v>2617910.65</v>
      </c>
      <c r="D26" s="698">
        <f>C26-C25</f>
        <v>10361.969999999739</v>
      </c>
      <c r="E26" s="699">
        <f t="shared" ref="E26:E31" si="4">C26/C25*100-100</f>
        <v>0.39738356869332847</v>
      </c>
      <c r="F26" s="698">
        <f t="shared" si="2"/>
        <v>44008.299999999814</v>
      </c>
      <c r="G26" s="699">
        <f t="shared" si="3"/>
        <v>1.7097890290981752</v>
      </c>
      <c r="H26" s="988"/>
      <c r="I26" s="989"/>
      <c r="J26" s="990"/>
      <c r="K26" s="990"/>
    </row>
    <row r="27" spans="1:11" s="246" customFormat="1" ht="15" hidden="1" customHeight="1">
      <c r="A27" s="662"/>
      <c r="B27" s="54">
        <v>2002</v>
      </c>
      <c r="C27" s="546">
        <v>2630199.19</v>
      </c>
      <c r="D27" s="698">
        <f t="shared" ref="D27:D36" si="5">C27-C26</f>
        <v>12288.540000000037</v>
      </c>
      <c r="E27" s="699">
        <f t="shared" si="4"/>
        <v>0.46940257491216641</v>
      </c>
      <c r="F27" s="698">
        <f t="shared" si="2"/>
        <v>45235.060000000056</v>
      </c>
      <c r="G27" s="699">
        <f t="shared" si="3"/>
        <v>1.7499298916770556</v>
      </c>
      <c r="H27" s="988"/>
      <c r="I27" s="989"/>
      <c r="J27" s="990"/>
      <c r="K27" s="990"/>
    </row>
    <row r="28" spans="1:11" s="246" customFormat="1" ht="15" hidden="1" customHeight="1">
      <c r="A28" s="647"/>
      <c r="B28" s="54">
        <v>2002</v>
      </c>
      <c r="C28" s="546">
        <v>2643245.4</v>
      </c>
      <c r="D28" s="698">
        <f t="shared" si="5"/>
        <v>13046.209999999963</v>
      </c>
      <c r="E28" s="699">
        <f t="shared" si="4"/>
        <v>0.49601604508136177</v>
      </c>
      <c r="F28" s="698">
        <f t="shared" si="2"/>
        <v>47866.299999999814</v>
      </c>
      <c r="G28" s="699">
        <f t="shared" si="3"/>
        <v>1.8442893371530857</v>
      </c>
      <c r="H28" s="988"/>
      <c r="I28" s="989"/>
      <c r="J28" s="990"/>
      <c r="K28" s="990"/>
    </row>
    <row r="29" spans="1:11" s="246" customFormat="1" ht="15" hidden="1" customHeight="1">
      <c r="A29" s="657"/>
      <c r="B29" s="54">
        <v>2002</v>
      </c>
      <c r="C29" s="546">
        <v>2655777.5699999998</v>
      </c>
      <c r="D29" s="698">
        <f t="shared" si="5"/>
        <v>12532.169999999925</v>
      </c>
      <c r="E29" s="699">
        <f t="shared" si="4"/>
        <v>0.47412056406113834</v>
      </c>
      <c r="F29" s="698">
        <f t="shared" si="2"/>
        <v>48956.439999999944</v>
      </c>
      <c r="G29" s="699">
        <f t="shared" si="3"/>
        <v>1.8780130111957476</v>
      </c>
      <c r="H29" s="988"/>
      <c r="I29" s="989"/>
      <c r="J29" s="990"/>
      <c r="K29" s="990"/>
    </row>
    <row r="30" spans="1:11" s="246" customFormat="1" ht="15" customHeight="1">
      <c r="A30" s="657"/>
      <c r="B30" s="54">
        <v>2002</v>
      </c>
      <c r="C30" s="546">
        <v>2664488.38</v>
      </c>
      <c r="D30" s="698">
        <f t="shared" si="5"/>
        <v>8710.8100000000559</v>
      </c>
      <c r="E30" s="699">
        <f t="shared" si="4"/>
        <v>0.32799471229813548</v>
      </c>
      <c r="F30" s="698">
        <f t="shared" si="2"/>
        <v>48822.229999999981</v>
      </c>
      <c r="G30" s="699">
        <f t="shared" si="3"/>
        <v>1.866531399658939</v>
      </c>
      <c r="H30" s="988"/>
      <c r="I30" s="989"/>
      <c r="J30" s="990"/>
      <c r="K30" s="990"/>
    </row>
    <row r="31" spans="1:11" s="246" customFormat="1" ht="15" hidden="1" customHeight="1">
      <c r="A31" s="657"/>
      <c r="B31" s="54">
        <v>2002</v>
      </c>
      <c r="C31" s="546">
        <v>2670593.04</v>
      </c>
      <c r="D31" s="698">
        <f t="shared" si="5"/>
        <v>6104.660000000149</v>
      </c>
      <c r="E31" s="699">
        <f t="shared" si="4"/>
        <v>0.22911190177529761</v>
      </c>
      <c r="F31" s="698">
        <f t="shared" si="2"/>
        <v>49706.180000000168</v>
      </c>
      <c r="G31" s="699">
        <f t="shared" si="3"/>
        <v>1.8965404710373548</v>
      </c>
      <c r="H31" s="988"/>
      <c r="I31" s="989"/>
      <c r="J31" s="990"/>
      <c r="K31" s="990"/>
    </row>
    <row r="32" spans="1:11" s="246" customFormat="1" ht="15" hidden="1" customHeight="1">
      <c r="A32" s="662"/>
      <c r="B32" s="54">
        <v>2002</v>
      </c>
      <c r="C32" s="546">
        <v>2670634.09</v>
      </c>
      <c r="D32" s="698">
        <f t="shared" si="5"/>
        <v>41.049999999813735</v>
      </c>
      <c r="E32" s="699">
        <f>C32/C31*100-100</f>
        <v>1.5371117719951144E-3</v>
      </c>
      <c r="F32" s="698">
        <f>C32-C19</f>
        <v>48682.5</v>
      </c>
      <c r="G32" s="699">
        <f>C32/C19*100-100</f>
        <v>1.856727644616825</v>
      </c>
      <c r="H32" s="988"/>
      <c r="I32" s="989"/>
      <c r="J32" s="990"/>
      <c r="K32" s="990"/>
    </row>
    <row r="33" spans="1:11" s="246" customFormat="1" ht="15" hidden="1" customHeight="1">
      <c r="A33" s="647"/>
      <c r="B33" s="54">
        <v>2002</v>
      </c>
      <c r="C33" s="546">
        <v>2670719.23</v>
      </c>
      <c r="D33" s="698">
        <f t="shared" si="5"/>
        <v>85.140000000130385</v>
      </c>
      <c r="E33" s="699">
        <f>C33/C32*100-100</f>
        <v>3.1880069350904705E-3</v>
      </c>
      <c r="F33" s="698">
        <f>C33-C20</f>
        <v>50170.689999999944</v>
      </c>
      <c r="G33" s="699">
        <f>C33/C20*100-100</f>
        <v>1.9145109977623207</v>
      </c>
      <c r="H33" s="988"/>
      <c r="I33" s="989"/>
      <c r="J33" s="990"/>
      <c r="K33" s="990"/>
    </row>
    <row r="34" spans="1:11" s="246" customFormat="1" ht="15" hidden="1" customHeight="1">
      <c r="A34" s="647"/>
      <c r="B34" s="54">
        <v>2002</v>
      </c>
      <c r="C34" s="546">
        <v>2673295.86</v>
      </c>
      <c r="D34" s="698">
        <f t="shared" si="5"/>
        <v>2576.6299999998882</v>
      </c>
      <c r="E34" s="699">
        <f>C34/C33*100-100</f>
        <v>9.6477007805859216E-2</v>
      </c>
      <c r="F34" s="698">
        <f>C34-C21</f>
        <v>51688.770000000019</v>
      </c>
      <c r="G34" s="699">
        <f>C34/C21*100-100</f>
        <v>1.9716444236500763</v>
      </c>
      <c r="H34" s="988"/>
      <c r="I34" s="989"/>
      <c r="J34" s="990"/>
      <c r="K34" s="990"/>
    </row>
    <row r="35" spans="1:11" s="246" customFormat="1" ht="15" hidden="1" customHeight="1">
      <c r="A35" s="647"/>
      <c r="B35" s="54">
        <v>2002</v>
      </c>
      <c r="C35" s="546">
        <v>2675551.4700000002</v>
      </c>
      <c r="D35" s="698">
        <f t="shared" si="5"/>
        <v>2255.6100000003353</v>
      </c>
      <c r="E35" s="699">
        <f>C35/C34*100-100</f>
        <v>8.437562163435075E-2</v>
      </c>
      <c r="F35" s="698">
        <f>C35-C22</f>
        <v>52636</v>
      </c>
      <c r="G35" s="699">
        <f>C35/C22*100-100</f>
        <v>2.0067745454259693</v>
      </c>
      <c r="H35" s="988"/>
      <c r="I35" s="989"/>
      <c r="J35" s="990"/>
      <c r="K35" s="990"/>
    </row>
    <row r="36" spans="1:11" s="246" customFormat="1" ht="15" hidden="1" customHeight="1">
      <c r="A36" s="647"/>
      <c r="B36" s="54">
        <v>2002</v>
      </c>
      <c r="C36" s="546">
        <v>2675695.83</v>
      </c>
      <c r="D36" s="698">
        <f t="shared" si="5"/>
        <v>144.35999999986961</v>
      </c>
      <c r="E36" s="699">
        <f>C36/C35*100-100</f>
        <v>5.3955231890938649E-3</v>
      </c>
      <c r="F36" s="698">
        <f>C36-C23</f>
        <v>53102.830000000075</v>
      </c>
      <c r="G36" s="699">
        <f>C36/C23*100-100</f>
        <v>2.0248216173840206</v>
      </c>
      <c r="H36" s="988"/>
      <c r="I36" s="989"/>
      <c r="J36" s="990"/>
      <c r="K36" s="990"/>
    </row>
    <row r="37" spans="1:11" s="246" customFormat="1" ht="15" hidden="1" customHeight="1">
      <c r="A37" s="647"/>
      <c r="B37" s="72" t="s">
        <v>227</v>
      </c>
      <c r="C37" s="599"/>
      <c r="D37" s="704"/>
      <c r="E37" s="705"/>
      <c r="F37" s="704"/>
      <c r="G37" s="705"/>
      <c r="H37" s="988"/>
      <c r="I37" s="991"/>
      <c r="J37" s="992"/>
      <c r="K37" s="992"/>
    </row>
    <row r="38" spans="1:11" s="246" customFormat="1" ht="15" hidden="1" customHeight="1">
      <c r="A38" s="647"/>
      <c r="B38" s="54">
        <v>2003</v>
      </c>
      <c r="C38" s="541">
        <v>2671033.4700000002</v>
      </c>
      <c r="D38" s="698">
        <f>C38-C36</f>
        <v>-4662.3599999998696</v>
      </c>
      <c r="E38" s="699">
        <f>C38/C36*100-100</f>
        <v>-0.17424850566814598</v>
      </c>
      <c r="F38" s="698">
        <f t="shared" ref="F38:F44" si="6">C38-C25</f>
        <v>63484.790000000037</v>
      </c>
      <c r="G38" s="699">
        <f t="shared" ref="G38:G44" si="7">C38/C25*100-100</f>
        <v>2.4346540675129376</v>
      </c>
      <c r="H38" s="988"/>
      <c r="I38" s="989"/>
      <c r="J38" s="990"/>
      <c r="K38" s="990"/>
    </row>
    <row r="39" spans="1:11" s="246" customFormat="1" ht="15" hidden="1" customHeight="1">
      <c r="A39" s="647"/>
      <c r="B39" s="54">
        <v>2003</v>
      </c>
      <c r="C39" s="546">
        <v>2678369</v>
      </c>
      <c r="D39" s="698">
        <f>C39-C38</f>
        <v>7335.5299999997951</v>
      </c>
      <c r="E39" s="699">
        <f t="shared" ref="E39:E44" si="8">C39/C38*100-100</f>
        <v>0.27463264996075054</v>
      </c>
      <c r="F39" s="698">
        <f t="shared" si="6"/>
        <v>60458.350000000093</v>
      </c>
      <c r="G39" s="699">
        <f t="shared" si="7"/>
        <v>2.3094122788339035</v>
      </c>
      <c r="H39" s="988"/>
      <c r="I39" s="989"/>
      <c r="J39" s="990"/>
      <c r="K39" s="990"/>
    </row>
    <row r="40" spans="1:11" s="246" customFormat="1" ht="15" hidden="1" customHeight="1">
      <c r="A40" s="647"/>
      <c r="B40" s="54">
        <v>2003</v>
      </c>
      <c r="C40" s="546">
        <v>2692909.57</v>
      </c>
      <c r="D40" s="698">
        <f t="shared" ref="D40:D49" si="9">C40-C39</f>
        <v>14540.569999999832</v>
      </c>
      <c r="E40" s="699">
        <f t="shared" si="8"/>
        <v>0.54288897459609586</v>
      </c>
      <c r="F40" s="698">
        <f t="shared" si="6"/>
        <v>62710.379999999888</v>
      </c>
      <c r="G40" s="699">
        <f t="shared" si="7"/>
        <v>2.3842445179978853</v>
      </c>
      <c r="H40" s="988"/>
      <c r="I40" s="989"/>
      <c r="J40" s="990"/>
      <c r="K40" s="990"/>
    </row>
    <row r="41" spans="1:11" s="246" customFormat="1" ht="15" hidden="1" customHeight="1">
      <c r="A41" s="647"/>
      <c r="B41" s="54">
        <v>2003</v>
      </c>
      <c r="C41" s="546">
        <v>2710556.05</v>
      </c>
      <c r="D41" s="698">
        <f t="shared" si="9"/>
        <v>17646.479999999981</v>
      </c>
      <c r="E41" s="699">
        <f t="shared" si="8"/>
        <v>0.65529419170209735</v>
      </c>
      <c r="F41" s="698">
        <f t="shared" si="6"/>
        <v>67310.649999999907</v>
      </c>
      <c r="G41" s="699">
        <f t="shared" si="7"/>
        <v>2.5465153557062905</v>
      </c>
      <c r="H41" s="988"/>
      <c r="I41" s="989"/>
      <c r="J41" s="990"/>
      <c r="K41" s="990"/>
    </row>
    <row r="42" spans="1:11" s="246" customFormat="1" ht="15" hidden="1" customHeight="1">
      <c r="A42" s="647"/>
      <c r="B42" s="54">
        <v>2003</v>
      </c>
      <c r="C42" s="546">
        <v>2726663.77</v>
      </c>
      <c r="D42" s="698">
        <f t="shared" si="9"/>
        <v>16107.720000000205</v>
      </c>
      <c r="E42" s="699">
        <f t="shared" si="8"/>
        <v>0.5942588790960599</v>
      </c>
      <c r="F42" s="698">
        <f t="shared" si="6"/>
        <v>70886.200000000186</v>
      </c>
      <c r="G42" s="699">
        <f t="shared" si="7"/>
        <v>2.6691316622573993</v>
      </c>
      <c r="H42" s="988"/>
      <c r="I42" s="989"/>
      <c r="J42" s="990"/>
      <c r="K42" s="990"/>
    </row>
    <row r="43" spans="1:11" s="246" customFormat="1" ht="15" customHeight="1">
      <c r="A43" s="647"/>
      <c r="B43" s="54">
        <v>2003</v>
      </c>
      <c r="C43" s="546">
        <v>2739626.33</v>
      </c>
      <c r="D43" s="698">
        <f t="shared" si="9"/>
        <v>12962.560000000056</v>
      </c>
      <c r="E43" s="699">
        <f t="shared" si="8"/>
        <v>0.47540001604231463</v>
      </c>
      <c r="F43" s="698">
        <f t="shared" si="6"/>
        <v>75137.950000000186</v>
      </c>
      <c r="G43" s="699">
        <f t="shared" si="7"/>
        <v>2.819976644071545</v>
      </c>
      <c r="H43" s="988"/>
      <c r="I43" s="989"/>
      <c r="J43" s="990"/>
      <c r="K43" s="990"/>
    </row>
    <row r="44" spans="1:11" s="246" customFormat="1" ht="15" hidden="1" customHeight="1">
      <c r="A44" s="647"/>
      <c r="B44" s="54">
        <v>2003</v>
      </c>
      <c r="C44" s="546">
        <v>2747870.82</v>
      </c>
      <c r="D44" s="698">
        <f t="shared" si="9"/>
        <v>8244.4899999997579</v>
      </c>
      <c r="E44" s="699">
        <f t="shared" si="8"/>
        <v>0.30093483588325398</v>
      </c>
      <c r="F44" s="698">
        <f t="shared" si="6"/>
        <v>77277.779999999795</v>
      </c>
      <c r="G44" s="699">
        <f t="shared" si="7"/>
        <v>2.8936561596071471</v>
      </c>
      <c r="H44" s="988"/>
      <c r="I44" s="989"/>
      <c r="J44" s="990"/>
      <c r="K44" s="990"/>
    </row>
    <row r="45" spans="1:11" s="246" customFormat="1" ht="15" hidden="1" customHeight="1">
      <c r="A45" s="647"/>
      <c r="B45" s="54">
        <v>2003</v>
      </c>
      <c r="C45" s="546">
        <v>2750904.95</v>
      </c>
      <c r="D45" s="698">
        <f t="shared" si="9"/>
        <v>3034.1300000003539</v>
      </c>
      <c r="E45" s="699">
        <f>C45/C44*100-100</f>
        <v>0.11041749044085236</v>
      </c>
      <c r="F45" s="698">
        <f>C45-C32</f>
        <v>80270.860000000335</v>
      </c>
      <c r="G45" s="699">
        <f>C45/C32*100-100</f>
        <v>3.0056854400446866</v>
      </c>
      <c r="H45" s="988"/>
      <c r="I45" s="989"/>
      <c r="J45" s="990"/>
      <c r="K45" s="990"/>
    </row>
    <row r="46" spans="1:11" s="246" customFormat="1" ht="15" hidden="1" customHeight="1">
      <c r="A46" s="647"/>
      <c r="B46" s="54">
        <v>2003</v>
      </c>
      <c r="C46" s="546">
        <v>2754230.45</v>
      </c>
      <c r="D46" s="698">
        <f t="shared" si="9"/>
        <v>3325.5</v>
      </c>
      <c r="E46" s="699">
        <f>C46/C45*100-100</f>
        <v>0.12088749195061155</v>
      </c>
      <c r="F46" s="698">
        <f>C46-C33</f>
        <v>83511.220000000205</v>
      </c>
      <c r="G46" s="699">
        <f>C46/C33*100-100</f>
        <v>3.1269187364184319</v>
      </c>
      <c r="H46" s="988"/>
      <c r="I46" s="989"/>
      <c r="J46" s="990"/>
      <c r="K46" s="990"/>
    </row>
    <row r="47" spans="1:11" s="246" customFormat="1" ht="15" hidden="1" customHeight="1">
      <c r="A47" s="647"/>
      <c r="B47" s="54">
        <v>2003</v>
      </c>
      <c r="C47" s="546">
        <v>2759872.65</v>
      </c>
      <c r="D47" s="698">
        <f t="shared" si="9"/>
        <v>5642.1999999997206</v>
      </c>
      <c r="E47" s="699">
        <f>C47/C46*100-100</f>
        <v>0.20485577014805756</v>
      </c>
      <c r="F47" s="698">
        <f>C47-C34</f>
        <v>86576.790000000037</v>
      </c>
      <c r="G47" s="699">
        <f>C47/C34*100-100</f>
        <v>3.2385786884060082</v>
      </c>
      <c r="H47" s="988"/>
      <c r="I47" s="989"/>
      <c r="J47" s="990"/>
      <c r="K47" s="990"/>
    </row>
    <row r="48" spans="1:11" s="246" customFormat="1" ht="15" hidden="1" customHeight="1">
      <c r="A48" s="647"/>
      <c r="B48" s="54">
        <v>2003</v>
      </c>
      <c r="C48" s="546">
        <v>2764923.65</v>
      </c>
      <c r="D48" s="698">
        <f t="shared" si="9"/>
        <v>5051</v>
      </c>
      <c r="E48" s="699">
        <f>C48/C47*100-100</f>
        <v>0.18301569095950754</v>
      </c>
      <c r="F48" s="698">
        <f>C48-C35</f>
        <v>89372.179999999702</v>
      </c>
      <c r="G48" s="699">
        <f>C48/C35*100-100</f>
        <v>3.3403274428504943</v>
      </c>
      <c r="H48" s="988"/>
      <c r="I48" s="989"/>
      <c r="J48" s="990"/>
      <c r="K48" s="990"/>
    </row>
    <row r="49" spans="1:14" s="246" customFormat="1" ht="15" hidden="1" customHeight="1">
      <c r="A49" s="647"/>
      <c r="B49" s="54">
        <v>2003</v>
      </c>
      <c r="C49" s="546">
        <v>2770250.89</v>
      </c>
      <c r="D49" s="698">
        <f t="shared" si="9"/>
        <v>5327.2400000002235</v>
      </c>
      <c r="E49" s="699">
        <f>C49/C48*100-100</f>
        <v>0.19267222803784989</v>
      </c>
      <c r="F49" s="698">
        <f>C49-C36</f>
        <v>94555.060000000056</v>
      </c>
      <c r="G49" s="699">
        <f>C49/C36*100-100</f>
        <v>3.533849361345375</v>
      </c>
      <c r="H49" s="988"/>
      <c r="I49" s="989"/>
      <c r="J49" s="990"/>
      <c r="K49" s="990"/>
    </row>
    <row r="50" spans="1:14" s="246" customFormat="1" ht="15" hidden="1" customHeight="1">
      <c r="A50" s="647"/>
      <c r="B50" s="72" t="s">
        <v>186</v>
      </c>
      <c r="C50" s="599"/>
      <c r="D50" s="704"/>
      <c r="E50" s="705"/>
      <c r="F50" s="704"/>
      <c r="G50" s="705"/>
      <c r="H50" s="988"/>
      <c r="I50" s="991"/>
      <c r="J50" s="992"/>
      <c r="K50" s="992"/>
    </row>
    <row r="51" spans="1:14" s="246" customFormat="1" ht="15" hidden="1" customHeight="1">
      <c r="A51" s="647"/>
      <c r="B51" s="54">
        <v>2004</v>
      </c>
      <c r="C51" s="541">
        <v>2768253.95</v>
      </c>
      <c r="D51" s="698">
        <f>C51-C49</f>
        <v>-1996.9399999999441</v>
      </c>
      <c r="E51" s="699">
        <f>C51/C49*100-100</f>
        <v>-7.2085167708408449E-2</v>
      </c>
      <c r="F51" s="698">
        <f t="shared" ref="F51:F57" si="10">C51-C38</f>
        <v>97220.479999999981</v>
      </c>
      <c r="G51" s="699">
        <f t="shared" ref="G51:G57" si="11">C51/C38*100-100</f>
        <v>3.6398076284682475</v>
      </c>
      <c r="H51" s="988"/>
      <c r="I51" s="989"/>
      <c r="J51" s="990"/>
      <c r="K51" s="990"/>
    </row>
    <row r="52" spans="1:14" s="246" customFormat="1" ht="15" hidden="1" customHeight="1">
      <c r="A52" s="647"/>
      <c r="B52" s="54">
        <v>2004</v>
      </c>
      <c r="C52" s="546">
        <v>2780917.95</v>
      </c>
      <c r="D52" s="698">
        <f>C52-C51</f>
        <v>12664</v>
      </c>
      <c r="E52" s="699">
        <f t="shared" ref="E52:E57" si="12">C52/C51*100-100</f>
        <v>0.45747248008080987</v>
      </c>
      <c r="F52" s="698">
        <f t="shared" si="10"/>
        <v>102548.95000000019</v>
      </c>
      <c r="G52" s="699">
        <f t="shared" si="11"/>
        <v>3.8287834872640758</v>
      </c>
      <c r="H52" s="988"/>
      <c r="I52" s="989"/>
      <c r="J52" s="990"/>
      <c r="K52" s="990"/>
    </row>
    <row r="53" spans="1:14" s="253" customFormat="1" ht="15" hidden="1" customHeight="1">
      <c r="A53" s="647"/>
      <c r="B53" s="54">
        <v>2004</v>
      </c>
      <c r="C53" s="546">
        <v>2800362.21</v>
      </c>
      <c r="D53" s="698">
        <f t="shared" ref="D53:D62" si="13">C53-C52</f>
        <v>19444.259999999776</v>
      </c>
      <c r="E53" s="699">
        <f t="shared" si="12"/>
        <v>0.69920293764869257</v>
      </c>
      <c r="F53" s="698">
        <f t="shared" si="10"/>
        <v>107452.64000000013</v>
      </c>
      <c r="G53" s="699">
        <f t="shared" si="11"/>
        <v>3.9902060283442751</v>
      </c>
      <c r="H53" s="988"/>
      <c r="I53" s="993"/>
      <c r="J53" s="994"/>
      <c r="K53" s="995"/>
    </row>
    <row r="54" spans="1:14" s="246" customFormat="1" ht="15" hidden="1" customHeight="1">
      <c r="A54" s="647"/>
      <c r="B54" s="54">
        <v>2004</v>
      </c>
      <c r="C54" s="546">
        <v>2817972.95</v>
      </c>
      <c r="D54" s="698">
        <f t="shared" si="13"/>
        <v>17610.740000000224</v>
      </c>
      <c r="E54" s="699">
        <f t="shared" si="12"/>
        <v>0.6288736484556523</v>
      </c>
      <c r="F54" s="698">
        <f t="shared" si="10"/>
        <v>107416.90000000037</v>
      </c>
      <c r="G54" s="699">
        <f t="shared" si="11"/>
        <v>3.9629101194937704</v>
      </c>
      <c r="H54" s="988"/>
      <c r="I54" s="991"/>
      <c r="J54" s="990"/>
      <c r="K54" s="990"/>
    </row>
    <row r="55" spans="1:14" s="246" customFormat="1" ht="15" hidden="1" customHeight="1">
      <c r="A55" s="647"/>
      <c r="B55" s="54">
        <v>2004</v>
      </c>
      <c r="C55" s="546">
        <v>2834709.2</v>
      </c>
      <c r="D55" s="698">
        <f t="shared" si="13"/>
        <v>16736.25</v>
      </c>
      <c r="E55" s="699">
        <f t="shared" si="12"/>
        <v>0.59391095290676787</v>
      </c>
      <c r="F55" s="698">
        <f t="shared" si="10"/>
        <v>108045.43000000017</v>
      </c>
      <c r="G55" s="699">
        <f t="shared" si="11"/>
        <v>3.9625505421227842</v>
      </c>
      <c r="H55" s="988"/>
      <c r="I55" s="991"/>
      <c r="J55" s="990"/>
      <c r="K55" s="990"/>
    </row>
    <row r="56" spans="1:14" s="261" customFormat="1" ht="15" customHeight="1">
      <c r="A56" s="647"/>
      <c r="B56" s="54">
        <v>2004</v>
      </c>
      <c r="C56" s="546">
        <v>2849361.13</v>
      </c>
      <c r="D56" s="698">
        <f t="shared" si="13"/>
        <v>14651.929999999702</v>
      </c>
      <c r="E56" s="699">
        <f t="shared" si="12"/>
        <v>0.51687594621698452</v>
      </c>
      <c r="F56" s="698">
        <f t="shared" si="10"/>
        <v>109734.79999999981</v>
      </c>
      <c r="G56" s="699">
        <f t="shared" si="11"/>
        <v>4.0054659571037092</v>
      </c>
      <c r="H56" s="988"/>
      <c r="I56" s="996"/>
      <c r="J56" s="987"/>
      <c r="K56" s="987"/>
    </row>
    <row r="57" spans="1:14" ht="15" hidden="1" customHeight="1">
      <c r="B57" s="54">
        <v>2004</v>
      </c>
      <c r="C57" s="546">
        <v>2857506.47</v>
      </c>
      <c r="D57" s="698">
        <f t="shared" si="13"/>
        <v>8145.3400000003166</v>
      </c>
      <c r="E57" s="699">
        <f t="shared" si="12"/>
        <v>0.285865484520059</v>
      </c>
      <c r="F57" s="698">
        <f t="shared" si="10"/>
        <v>109635.65000000037</v>
      </c>
      <c r="G57" s="699">
        <f t="shared" si="11"/>
        <v>3.9898400318542144</v>
      </c>
      <c r="H57" s="700"/>
      <c r="I57" s="711"/>
    </row>
    <row r="58" spans="1:14" ht="15" hidden="1" customHeight="1">
      <c r="B58" s="54">
        <v>2004</v>
      </c>
      <c r="C58" s="546">
        <v>2859427.5</v>
      </c>
      <c r="D58" s="698">
        <f t="shared" si="13"/>
        <v>1921.0299999997951</v>
      </c>
      <c r="E58" s="699">
        <f>C58/C57*100-100</f>
        <v>6.7227494326544956E-2</v>
      </c>
      <c r="F58" s="698">
        <f>C58-C45</f>
        <v>108522.54999999981</v>
      </c>
      <c r="G58" s="699">
        <f>C58/C45*100-100</f>
        <v>3.9449763613242936</v>
      </c>
      <c r="H58" s="700"/>
      <c r="I58" s="712"/>
    </row>
    <row r="59" spans="1:14" ht="15" hidden="1" customHeight="1">
      <c r="B59" s="54">
        <v>2004</v>
      </c>
      <c r="C59" s="546">
        <v>2861768.95</v>
      </c>
      <c r="D59" s="698">
        <f t="shared" si="13"/>
        <v>2341.4500000001863</v>
      </c>
      <c r="E59" s="699">
        <f>C59/C58*100-100</f>
        <v>8.1885272489003569E-2</v>
      </c>
      <c r="F59" s="698">
        <f>C59-C46</f>
        <v>107538.5</v>
      </c>
      <c r="G59" s="699">
        <f>C59/C46*100-100</f>
        <v>3.9044844631646498</v>
      </c>
      <c r="H59" s="700"/>
      <c r="I59" s="712"/>
    </row>
    <row r="60" spans="1:14" s="246" customFormat="1" ht="15" hidden="1" customHeight="1">
      <c r="A60" s="647"/>
      <c r="B60" s="54">
        <v>2004</v>
      </c>
      <c r="C60" s="546">
        <v>2867423.14</v>
      </c>
      <c r="D60" s="698">
        <f t="shared" si="13"/>
        <v>5654.1899999999441</v>
      </c>
      <c r="E60" s="699">
        <f>C60/C59*100-100</f>
        <v>0.197576747067572</v>
      </c>
      <c r="F60" s="698">
        <f>C60-C47</f>
        <v>107550.49000000022</v>
      </c>
      <c r="G60" s="699">
        <f>C60/C47*100-100</f>
        <v>3.8969366938000007</v>
      </c>
      <c r="H60" s="700"/>
      <c r="I60" s="713"/>
    </row>
    <row r="61" spans="1:14" s="714" customFormat="1" ht="15" hidden="1" customHeight="1">
      <c r="A61" s="647"/>
      <c r="B61" s="54">
        <v>2004</v>
      </c>
      <c r="C61" s="546">
        <v>2873320.19</v>
      </c>
      <c r="D61" s="698">
        <f t="shared" si="13"/>
        <v>5897.0499999998137</v>
      </c>
      <c r="E61" s="699">
        <f>C61/C60*100-100</f>
        <v>0.20565677655793024</v>
      </c>
      <c r="F61" s="698">
        <f>C61-C48</f>
        <v>108396.54000000004</v>
      </c>
      <c r="G61" s="699">
        <f>C61/C48*100-100</f>
        <v>3.9204171153152743</v>
      </c>
      <c r="H61" s="700"/>
      <c r="I61" s="712"/>
      <c r="J61" s="701"/>
      <c r="K61" s="713"/>
      <c r="L61" s="701"/>
      <c r="M61" s="713"/>
      <c r="N61" s="701"/>
    </row>
    <row r="62" spans="1:14" s="714" customFormat="1" ht="15" hidden="1" customHeight="1">
      <c r="A62" s="647"/>
      <c r="B62" s="54">
        <v>2004</v>
      </c>
      <c r="C62" s="546">
        <v>2878779.05</v>
      </c>
      <c r="D62" s="698">
        <f t="shared" si="13"/>
        <v>5458.8599999998696</v>
      </c>
      <c r="E62" s="699">
        <f>C62/C61*100-100</f>
        <v>0.18998439571748804</v>
      </c>
      <c r="F62" s="698">
        <f>C62-C49</f>
        <v>108528.15999999968</v>
      </c>
      <c r="G62" s="699">
        <f>C62/C49*100-100</f>
        <v>3.9176292801407442</v>
      </c>
      <c r="H62" s="700"/>
      <c r="I62" s="712"/>
      <c r="J62" s="701"/>
      <c r="K62" s="713"/>
      <c r="L62" s="701"/>
      <c r="M62" s="713"/>
      <c r="N62" s="701"/>
    </row>
    <row r="63" spans="1:14" s="246" customFormat="1" ht="15" hidden="1" customHeight="1">
      <c r="A63" s="647"/>
      <c r="B63" s="72" t="s">
        <v>185</v>
      </c>
      <c r="C63" s="599"/>
      <c r="D63" s="704"/>
      <c r="E63" s="705"/>
      <c r="F63" s="704"/>
      <c r="G63" s="705"/>
      <c r="H63" s="700"/>
      <c r="I63" s="706"/>
      <c r="J63" s="707"/>
      <c r="K63" s="707"/>
    </row>
    <row r="64" spans="1:14" s="246" customFormat="1" ht="15" hidden="1" customHeight="1">
      <c r="A64" s="647"/>
      <c r="B64" s="54">
        <v>2005</v>
      </c>
      <c r="C64" s="541">
        <v>2876706.6</v>
      </c>
      <c r="D64" s="698">
        <f>C64-C62</f>
        <v>-2072.4499999997206</v>
      </c>
      <c r="E64" s="699">
        <f>C64/C62*100-100</f>
        <v>-7.1990589204816047E-2</v>
      </c>
      <c r="F64" s="698">
        <f t="shared" ref="F64:F70" si="14">C64-C51</f>
        <v>108452.64999999991</v>
      </c>
      <c r="G64" s="699">
        <f t="shared" ref="G64:G70" si="15">C64/C51*100-100</f>
        <v>3.9177276347786005</v>
      </c>
      <c r="H64" s="700"/>
      <c r="I64" s="701"/>
    </row>
    <row r="65" spans="1:14" s="246" customFormat="1" ht="15" hidden="1" customHeight="1">
      <c r="A65" s="647"/>
      <c r="B65" s="54">
        <v>2005</v>
      </c>
      <c r="C65" s="546">
        <v>2884992.2</v>
      </c>
      <c r="D65" s="698">
        <f t="shared" ref="D65:D70" si="16">C65-C64</f>
        <v>8285.6000000000931</v>
      </c>
      <c r="E65" s="699">
        <f t="shared" ref="E65:E70" si="17">C65/C64*100-100</f>
        <v>0.28802381167409408</v>
      </c>
      <c r="F65" s="698">
        <f t="shared" si="14"/>
        <v>104074.25</v>
      </c>
      <c r="G65" s="699">
        <f t="shared" si="15"/>
        <v>3.7424423111800138</v>
      </c>
      <c r="H65" s="700"/>
      <c r="I65" s="701"/>
    </row>
    <row r="66" spans="1:14" s="253" customFormat="1" ht="15" hidden="1" customHeight="1">
      <c r="A66" s="647"/>
      <c r="B66" s="54">
        <v>2005</v>
      </c>
      <c r="C66" s="546">
        <v>2900855.66</v>
      </c>
      <c r="D66" s="698">
        <f t="shared" si="16"/>
        <v>15863.459999999963</v>
      </c>
      <c r="E66" s="699">
        <f t="shared" si="17"/>
        <v>0.54986145196509995</v>
      </c>
      <c r="F66" s="698">
        <f t="shared" si="14"/>
        <v>100493.45000000019</v>
      </c>
      <c r="G66" s="699">
        <f t="shared" si="15"/>
        <v>3.588587563463804</v>
      </c>
      <c r="H66" s="700"/>
      <c r="I66" s="708"/>
      <c r="J66" s="709"/>
    </row>
    <row r="67" spans="1:14" s="246" customFormat="1" ht="15" hidden="1" customHeight="1">
      <c r="A67" s="647"/>
      <c r="B67" s="54">
        <v>2005</v>
      </c>
      <c r="C67" s="546">
        <v>2916433.04</v>
      </c>
      <c r="D67" s="698">
        <f t="shared" si="16"/>
        <v>15577.379999999888</v>
      </c>
      <c r="E67" s="699">
        <f t="shared" si="17"/>
        <v>0.53699259204091732</v>
      </c>
      <c r="F67" s="698">
        <f t="shared" si="14"/>
        <v>98460.089999999851</v>
      </c>
      <c r="G67" s="699">
        <f t="shared" si="15"/>
        <v>3.4940040854543923</v>
      </c>
      <c r="H67" s="700"/>
      <c r="I67" s="706"/>
    </row>
    <row r="68" spans="1:14" s="246" customFormat="1" ht="15" hidden="1" customHeight="1">
      <c r="A68" s="647"/>
      <c r="B68" s="54">
        <v>2005</v>
      </c>
      <c r="C68" s="546">
        <v>2931504.86</v>
      </c>
      <c r="D68" s="698">
        <f t="shared" si="16"/>
        <v>15071.819999999832</v>
      </c>
      <c r="E68" s="699">
        <f t="shared" si="17"/>
        <v>0.51678950942071822</v>
      </c>
      <c r="F68" s="698">
        <f t="shared" si="14"/>
        <v>96795.659999999683</v>
      </c>
      <c r="G68" s="699">
        <f t="shared" si="15"/>
        <v>3.4146592532313207</v>
      </c>
      <c r="H68" s="700"/>
      <c r="I68" s="706"/>
    </row>
    <row r="69" spans="1:14" s="261" customFormat="1" ht="15" customHeight="1">
      <c r="A69" s="647"/>
      <c r="B69" s="54">
        <v>2005</v>
      </c>
      <c r="C69" s="546">
        <v>2944916.81</v>
      </c>
      <c r="D69" s="698">
        <f t="shared" si="16"/>
        <v>13411.950000000186</v>
      </c>
      <c r="E69" s="699">
        <f t="shared" si="17"/>
        <v>0.45751075439117983</v>
      </c>
      <c r="F69" s="698">
        <f t="shared" si="14"/>
        <v>95555.680000000168</v>
      </c>
      <c r="G69" s="699">
        <f t="shared" si="15"/>
        <v>3.3535826327496778</v>
      </c>
      <c r="H69" s="700"/>
      <c r="I69" s="710"/>
    </row>
    <row r="70" spans="1:14" ht="15" hidden="1" customHeight="1">
      <c r="B70" s="54">
        <v>2005</v>
      </c>
      <c r="C70" s="546">
        <v>2950785.69</v>
      </c>
      <c r="D70" s="698">
        <f t="shared" si="16"/>
        <v>5868.8799999998882</v>
      </c>
      <c r="E70" s="699">
        <f t="shared" si="17"/>
        <v>0.19928848176868996</v>
      </c>
      <c r="F70" s="698">
        <f t="shared" si="14"/>
        <v>93279.219999999739</v>
      </c>
      <c r="G70" s="699">
        <f t="shared" si="15"/>
        <v>3.2643572632050706</v>
      </c>
      <c r="H70" s="700"/>
      <c r="I70" s="711"/>
    </row>
    <row r="71" spans="1:14" ht="15" hidden="1" customHeight="1">
      <c r="B71" s="54">
        <v>2005</v>
      </c>
      <c r="C71" s="546">
        <v>2951456.22</v>
      </c>
      <c r="D71" s="698">
        <f>C71-C70</f>
        <v>670.53000000026077</v>
      </c>
      <c r="E71" s="699">
        <f>C71/C70*100-100</f>
        <v>2.2723778357502056E-2</v>
      </c>
      <c r="F71" s="698">
        <f>C71-C58</f>
        <v>92028.720000000205</v>
      </c>
      <c r="G71" s="699">
        <f>C71/C58*100-100</f>
        <v>3.2184316615826276</v>
      </c>
      <c r="H71" s="700"/>
      <c r="I71" s="712"/>
    </row>
    <row r="72" spans="1:14" ht="15" hidden="1" customHeight="1">
      <c r="B72" s="54">
        <v>2005</v>
      </c>
      <c r="C72" s="546">
        <v>2953668.4</v>
      </c>
      <c r="D72" s="698">
        <f>C72-C71</f>
        <v>2212.179999999702</v>
      </c>
      <c r="E72" s="699">
        <f>C72/C71*100-100</f>
        <v>7.495215361859664E-2</v>
      </c>
      <c r="F72" s="698">
        <f>C72-C59</f>
        <v>91899.449999999721</v>
      </c>
      <c r="G72" s="699">
        <f>C72/C59*100-100</f>
        <v>3.2112812601450429</v>
      </c>
      <c r="H72" s="700"/>
      <c r="I72" s="712"/>
    </row>
    <row r="73" spans="1:14" s="246" customFormat="1" ht="15" hidden="1" customHeight="1">
      <c r="A73" s="647"/>
      <c r="B73" s="54">
        <v>2005</v>
      </c>
      <c r="C73" s="546">
        <v>2958182.6</v>
      </c>
      <c r="D73" s="698">
        <f>C73-C72</f>
        <v>4514.2000000001863</v>
      </c>
      <c r="E73" s="699">
        <f>C73/C72*100-100</f>
        <v>0.15283367625154654</v>
      </c>
      <c r="F73" s="698">
        <f>C73-C60</f>
        <v>90759.459999999963</v>
      </c>
      <c r="G73" s="699">
        <f>C73/C60*100-100</f>
        <v>3.1651924243033136</v>
      </c>
      <c r="H73" s="700"/>
      <c r="I73" s="713"/>
    </row>
    <row r="74" spans="1:14" s="714" customFormat="1" ht="15" hidden="1" customHeight="1">
      <c r="A74" s="647"/>
      <c r="B74" s="54">
        <v>2005</v>
      </c>
      <c r="C74" s="546">
        <v>2963521.28</v>
      </c>
      <c r="D74" s="698">
        <f>C74-C73</f>
        <v>5338.679999999702</v>
      </c>
      <c r="E74" s="699">
        <f>C74/C73*100-100</f>
        <v>0.18047161794541466</v>
      </c>
      <c r="F74" s="698">
        <f>C74-C61</f>
        <v>90201.089999999851</v>
      </c>
      <c r="G74" s="699">
        <f>C74/C61*100-100</f>
        <v>3.1392634316887609</v>
      </c>
      <c r="H74" s="700"/>
      <c r="I74" s="712"/>
      <c r="J74" s="701"/>
      <c r="K74" s="713"/>
      <c r="L74" s="701"/>
      <c r="M74" s="713"/>
      <c r="N74" s="701"/>
    </row>
    <row r="75" spans="1:14" s="714" customFormat="1" ht="15" hidden="1" customHeight="1">
      <c r="A75" s="647"/>
      <c r="B75" s="54">
        <v>2005</v>
      </c>
      <c r="C75" s="546">
        <v>2967849.2</v>
      </c>
      <c r="D75" s="698">
        <f>C75-C74</f>
        <v>4327.9200000003912</v>
      </c>
      <c r="E75" s="699">
        <f>C75/C74*100-100</f>
        <v>0.14603978143192364</v>
      </c>
      <c r="F75" s="698">
        <f>C75-C62</f>
        <v>89070.150000000373</v>
      </c>
      <c r="G75" s="699">
        <f>C75/C62*100-100</f>
        <v>3.0940252257289416</v>
      </c>
      <c r="H75" s="700"/>
      <c r="I75" s="712"/>
      <c r="J75" s="701"/>
      <c r="K75" s="713"/>
      <c r="L75" s="701"/>
      <c r="M75" s="713"/>
      <c r="N75" s="701"/>
    </row>
    <row r="76" spans="1:14" s="246" customFormat="1" ht="15" hidden="1" customHeight="1">
      <c r="A76" s="647"/>
      <c r="B76" s="72" t="s">
        <v>78</v>
      </c>
      <c r="C76" s="599"/>
      <c r="D76" s="704"/>
      <c r="E76" s="705"/>
      <c r="F76" s="704"/>
      <c r="G76" s="705"/>
      <c r="H76" s="700"/>
      <c r="I76" s="706"/>
      <c r="J76" s="707"/>
      <c r="K76" s="707"/>
    </row>
    <row r="77" spans="1:14" s="246" customFormat="1" ht="15" hidden="1" customHeight="1">
      <c r="A77" s="647"/>
      <c r="B77" s="54">
        <v>2006</v>
      </c>
      <c r="C77" s="541">
        <v>2963965.52</v>
      </c>
      <c r="D77" s="698">
        <f>C77-C75</f>
        <v>-3883.6800000001676</v>
      </c>
      <c r="E77" s="699">
        <f>C77/C75*100-100</f>
        <v>-0.13085840075703459</v>
      </c>
      <c r="F77" s="698">
        <f t="shared" ref="F77:F83" si="18">C77-C64</f>
        <v>87258.919999999925</v>
      </c>
      <c r="G77" s="699">
        <f t="shared" ref="G77:G83" si="19">C77/C64*100-100</f>
        <v>3.033292307251628</v>
      </c>
      <c r="H77" s="700"/>
      <c r="I77" s="701"/>
    </row>
    <row r="78" spans="1:14" s="246" customFormat="1" ht="15" hidden="1" customHeight="1">
      <c r="A78" s="647"/>
      <c r="B78" s="54">
        <v>2006</v>
      </c>
      <c r="C78" s="546">
        <v>2972719.5</v>
      </c>
      <c r="D78" s="698">
        <f t="shared" ref="D78:D83" si="20">C78-C77</f>
        <v>8753.9799999999814</v>
      </c>
      <c r="E78" s="699">
        <f t="shared" ref="E78:E83" si="21">C78/C77*100-100</f>
        <v>0.29534689054007401</v>
      </c>
      <c r="F78" s="698">
        <f t="shared" si="18"/>
        <v>87727.299999999814</v>
      </c>
      <c r="G78" s="699">
        <f t="shared" si="19"/>
        <v>3.0408158469197986</v>
      </c>
      <c r="H78" s="700"/>
      <c r="I78" s="701"/>
    </row>
    <row r="79" spans="1:14" s="253" customFormat="1" ht="15" hidden="1" customHeight="1">
      <c r="A79" s="647"/>
      <c r="B79" s="54">
        <v>2006</v>
      </c>
      <c r="C79" s="546">
        <v>2986282.65</v>
      </c>
      <c r="D79" s="698">
        <f t="shared" si="20"/>
        <v>13563.149999999907</v>
      </c>
      <c r="E79" s="699">
        <f t="shared" si="21"/>
        <v>0.4562539452511345</v>
      </c>
      <c r="F79" s="698">
        <f t="shared" si="18"/>
        <v>85426.989999999758</v>
      </c>
      <c r="G79" s="699">
        <f t="shared" si="19"/>
        <v>2.9448893710209489</v>
      </c>
      <c r="H79" s="700"/>
      <c r="I79" s="708"/>
      <c r="J79" s="709"/>
    </row>
    <row r="80" spans="1:14" s="246" customFormat="1" ht="15" hidden="1" customHeight="1">
      <c r="A80" s="647"/>
      <c r="B80" s="54">
        <v>2006</v>
      </c>
      <c r="C80" s="546">
        <v>3001292.05</v>
      </c>
      <c r="D80" s="698">
        <f t="shared" si="20"/>
        <v>15009.399999999907</v>
      </c>
      <c r="E80" s="699">
        <f t="shared" si="21"/>
        <v>0.50261149928323334</v>
      </c>
      <c r="F80" s="698">
        <f t="shared" si="18"/>
        <v>84859.009999999776</v>
      </c>
      <c r="G80" s="699">
        <f t="shared" si="19"/>
        <v>2.909684838846843</v>
      </c>
      <c r="H80" s="700"/>
      <c r="I80" s="706"/>
    </row>
    <row r="81" spans="1:14" s="246" customFormat="1" ht="15" hidden="1" customHeight="1">
      <c r="A81" s="647"/>
      <c r="B81" s="54">
        <v>2006</v>
      </c>
      <c r="C81" s="546">
        <v>3017194.95</v>
      </c>
      <c r="D81" s="698">
        <f t="shared" si="20"/>
        <v>15902.900000000373</v>
      </c>
      <c r="E81" s="699">
        <f t="shared" si="21"/>
        <v>0.52986846115159381</v>
      </c>
      <c r="F81" s="698">
        <f t="shared" si="18"/>
        <v>85690.090000000317</v>
      </c>
      <c r="G81" s="699">
        <f t="shared" si="19"/>
        <v>2.9230751471447434</v>
      </c>
      <c r="H81" s="700"/>
      <c r="I81" s="706"/>
    </row>
    <row r="82" spans="1:14" s="261" customFormat="1" ht="15" customHeight="1">
      <c r="A82" s="647"/>
      <c r="B82" s="54">
        <v>2006</v>
      </c>
      <c r="C82" s="546">
        <v>3028458</v>
      </c>
      <c r="D82" s="698">
        <f t="shared" si="20"/>
        <v>11263.049999999814</v>
      </c>
      <c r="E82" s="699">
        <f t="shared" si="21"/>
        <v>0.3732954014124914</v>
      </c>
      <c r="F82" s="698">
        <f t="shared" si="18"/>
        <v>83541.189999999944</v>
      </c>
      <c r="G82" s="699">
        <f t="shared" si="19"/>
        <v>2.836792866824652</v>
      </c>
      <c r="H82" s="700"/>
      <c r="I82" s="710"/>
    </row>
    <row r="83" spans="1:14" ht="15" hidden="1" customHeight="1">
      <c r="B83" s="54">
        <v>2006</v>
      </c>
      <c r="C83" s="546">
        <v>3033439.95</v>
      </c>
      <c r="D83" s="698">
        <f t="shared" si="20"/>
        <v>4981.9500000001863</v>
      </c>
      <c r="E83" s="699">
        <f t="shared" si="21"/>
        <v>0.1645045102161049</v>
      </c>
      <c r="F83" s="698">
        <f t="shared" si="18"/>
        <v>82654.260000000242</v>
      </c>
      <c r="G83" s="699">
        <f t="shared" si="19"/>
        <v>2.80109329119054</v>
      </c>
      <c r="H83" s="700"/>
      <c r="I83" s="711"/>
    </row>
    <row r="84" spans="1:14" ht="15" hidden="1" customHeight="1">
      <c r="B84" s="54">
        <v>2006</v>
      </c>
      <c r="C84" s="546">
        <v>3032031.31</v>
      </c>
      <c r="D84" s="698">
        <f>C84-C83</f>
        <v>-1408.6400000001304</v>
      </c>
      <c r="E84" s="699">
        <f>C84/C83*100-100</f>
        <v>-4.643704913294755E-2</v>
      </c>
      <c r="F84" s="698">
        <f>C84-C71</f>
        <v>80575.089999999851</v>
      </c>
      <c r="G84" s="699">
        <f>C84/C71*100-100</f>
        <v>2.7300113569023239</v>
      </c>
      <c r="H84" s="700"/>
      <c r="I84" s="712"/>
    </row>
    <row r="85" spans="1:14" ht="15" hidden="1" customHeight="1">
      <c r="B85" s="54">
        <v>2006</v>
      </c>
      <c r="C85" s="546">
        <v>3034700.09</v>
      </c>
      <c r="D85" s="698">
        <f>C85-C84</f>
        <v>2668.7799999997951</v>
      </c>
      <c r="E85" s="699">
        <f>C85/C84*100-100</f>
        <v>8.8019539613526376E-2</v>
      </c>
      <c r="F85" s="698">
        <f>C85-C72</f>
        <v>81031.689999999944</v>
      </c>
      <c r="G85" s="699">
        <f>C85/C72*100-100</f>
        <v>2.7434254298823788</v>
      </c>
      <c r="H85" s="700"/>
      <c r="I85" s="712"/>
    </row>
    <row r="86" spans="1:14" s="246" customFormat="1" ht="15" hidden="1" customHeight="1">
      <c r="A86" s="647"/>
      <c r="B86" s="54">
        <v>2006</v>
      </c>
      <c r="C86" s="546">
        <v>3041827.14</v>
      </c>
      <c r="D86" s="698">
        <f>C86-C85</f>
        <v>7127.0500000002794</v>
      </c>
      <c r="E86" s="699">
        <f>C86/C85*100-100</f>
        <v>0.2348518729572362</v>
      </c>
      <c r="F86" s="698">
        <f>C86-C73</f>
        <v>83644.540000000037</v>
      </c>
      <c r="G86" s="699">
        <f>C86/C73*100-100</f>
        <v>2.8275651408401927</v>
      </c>
      <c r="H86" s="700"/>
      <c r="I86" s="713"/>
    </row>
    <row r="87" spans="1:14" s="714" customFormat="1" ht="15" hidden="1" customHeight="1">
      <c r="A87" s="647"/>
      <c r="B87" s="54">
        <v>2006</v>
      </c>
      <c r="C87" s="546">
        <v>3047009</v>
      </c>
      <c r="D87" s="698">
        <f>C87-C86</f>
        <v>5181.8599999998696</v>
      </c>
      <c r="E87" s="699">
        <f>C87/C86*100-100</f>
        <v>0.1703535329755681</v>
      </c>
      <c r="F87" s="698">
        <f>C87-C74</f>
        <v>83487.720000000205</v>
      </c>
      <c r="G87" s="699">
        <f>C87/C74*100-100</f>
        <v>2.8171797031941708</v>
      </c>
      <c r="H87" s="700"/>
      <c r="I87" s="712"/>
      <c r="J87" s="701"/>
      <c r="K87" s="713"/>
      <c r="L87" s="701"/>
      <c r="M87" s="713"/>
      <c r="N87" s="701"/>
    </row>
    <row r="88" spans="1:14" s="714" customFormat="1" ht="15" hidden="1" customHeight="1">
      <c r="A88" s="647"/>
      <c r="B88" s="54">
        <v>2006</v>
      </c>
      <c r="C88" s="546">
        <v>3053033.72</v>
      </c>
      <c r="D88" s="698">
        <f>C88-C87</f>
        <v>6024.7200000002049</v>
      </c>
      <c r="E88" s="699">
        <f>C88/C87*100-100</f>
        <v>0.19772570412493451</v>
      </c>
      <c r="F88" s="698">
        <f>C88-C75</f>
        <v>85184.520000000019</v>
      </c>
      <c r="G88" s="699">
        <f>C88/C75*100-100</f>
        <v>2.8702442159123081</v>
      </c>
      <c r="H88" s="700"/>
      <c r="I88" s="712"/>
      <c r="J88" s="701"/>
      <c r="K88" s="713"/>
      <c r="L88" s="701"/>
      <c r="M88" s="713"/>
      <c r="N88" s="701"/>
    </row>
    <row r="89" spans="1:14" s="253" customFormat="1" ht="15" hidden="1" customHeight="1">
      <c r="A89" s="647"/>
      <c r="B89" s="72" t="s">
        <v>83</v>
      </c>
      <c r="C89" s="557"/>
      <c r="D89" s="704"/>
      <c r="E89" s="715"/>
      <c r="F89" s="704"/>
      <c r="G89" s="715"/>
      <c r="H89" s="700"/>
      <c r="I89" s="716"/>
      <c r="J89" s="717"/>
      <c r="K89" s="718"/>
      <c r="L89" s="717"/>
      <c r="M89" s="718"/>
      <c r="N89" s="717"/>
    </row>
    <row r="90" spans="1:14" s="722" customFormat="1" ht="15" hidden="1" customHeight="1">
      <c r="A90" s="647"/>
      <c r="B90" s="54">
        <v>2007</v>
      </c>
      <c r="C90" s="541">
        <v>3051691.77</v>
      </c>
      <c r="D90" s="698">
        <f>C90-C88</f>
        <v>-1341.9500000001863</v>
      </c>
      <c r="E90" s="699">
        <f>C90/C88*100-100</f>
        <v>-4.3954640632009045E-2</v>
      </c>
      <c r="F90" s="698">
        <f t="shared" ref="F90:F96" si="22">C90-C77</f>
        <v>87726.25</v>
      </c>
      <c r="G90" s="699">
        <f t="shared" ref="G90:G96" si="23">C90/C77*100-100</f>
        <v>2.9597594644083358</v>
      </c>
      <c r="H90" s="700"/>
      <c r="I90" s="719"/>
      <c r="J90" s="720"/>
      <c r="K90" s="721"/>
      <c r="L90" s="720"/>
      <c r="M90" s="721"/>
      <c r="N90" s="720"/>
    </row>
    <row r="91" spans="1:14" s="246" customFormat="1" ht="15" hidden="1" customHeight="1">
      <c r="A91" s="647"/>
      <c r="B91" s="54">
        <v>2007</v>
      </c>
      <c r="C91" s="546">
        <v>3063806.25</v>
      </c>
      <c r="D91" s="698">
        <f t="shared" ref="D91:D96" si="24">C91-C90</f>
        <v>12114.479999999981</v>
      </c>
      <c r="E91" s="699">
        <f t="shared" ref="E91:E96" si="25">C91/C90*100-100</f>
        <v>0.39697587151799496</v>
      </c>
      <c r="F91" s="698">
        <f t="shared" si="22"/>
        <v>91086.75</v>
      </c>
      <c r="G91" s="699">
        <f t="shared" si="23"/>
        <v>3.0640882868363519</v>
      </c>
      <c r="H91" s="700"/>
      <c r="I91" s="719"/>
      <c r="J91" s="701"/>
      <c r="K91" s="713"/>
      <c r="L91" s="701"/>
      <c r="M91" s="713"/>
      <c r="N91" s="701"/>
    </row>
    <row r="92" spans="1:14" s="246" customFormat="1" ht="15" hidden="1" customHeight="1">
      <c r="A92" s="647"/>
      <c r="B92" s="54">
        <v>2007</v>
      </c>
      <c r="C92" s="546">
        <v>3082544.36</v>
      </c>
      <c r="D92" s="698">
        <f t="shared" si="24"/>
        <v>18738.10999999987</v>
      </c>
      <c r="E92" s="699">
        <f t="shared" si="25"/>
        <v>0.61159578873500209</v>
      </c>
      <c r="F92" s="698">
        <f t="shared" si="22"/>
        <v>96261.709999999963</v>
      </c>
      <c r="G92" s="699">
        <f t="shared" si="23"/>
        <v>3.2234627890966578</v>
      </c>
      <c r="H92" s="700"/>
      <c r="I92" s="712"/>
      <c r="J92" s="701"/>
      <c r="K92" s="713"/>
      <c r="L92" s="701"/>
      <c r="M92" s="713"/>
      <c r="N92" s="701"/>
    </row>
    <row r="93" spans="1:14" s="246" customFormat="1" ht="15" hidden="1" customHeight="1">
      <c r="A93" s="647"/>
      <c r="B93" s="54">
        <v>2007</v>
      </c>
      <c r="C93" s="546">
        <v>3100505.42</v>
      </c>
      <c r="D93" s="698">
        <f t="shared" si="24"/>
        <v>17961.060000000056</v>
      </c>
      <c r="E93" s="699">
        <f t="shared" si="25"/>
        <v>0.58266996034406304</v>
      </c>
      <c r="F93" s="698">
        <f t="shared" si="22"/>
        <v>99213.370000000112</v>
      </c>
      <c r="G93" s="699">
        <f t="shared" si="23"/>
        <v>3.305688628335929</v>
      </c>
      <c r="H93" s="700"/>
      <c r="I93" s="712"/>
      <c r="J93" s="701"/>
      <c r="K93" s="713"/>
      <c r="L93" s="701"/>
      <c r="M93" s="713"/>
      <c r="N93" s="701"/>
    </row>
    <row r="94" spans="1:14" s="246" customFormat="1" ht="15" hidden="1" customHeight="1">
      <c r="A94" s="647"/>
      <c r="B94" s="54">
        <v>2007</v>
      </c>
      <c r="C94" s="546">
        <v>3117502.95</v>
      </c>
      <c r="D94" s="698">
        <f t="shared" si="24"/>
        <v>16997.530000000261</v>
      </c>
      <c r="E94" s="699">
        <f t="shared" si="25"/>
        <v>0.5482180385932196</v>
      </c>
      <c r="F94" s="698">
        <f t="shared" si="22"/>
        <v>100308</v>
      </c>
      <c r="G94" s="699">
        <f t="shared" si="23"/>
        <v>3.3245448723822051</v>
      </c>
      <c r="H94" s="700"/>
      <c r="I94" s="712"/>
      <c r="J94" s="701"/>
    </row>
    <row r="95" spans="1:14" s="246" customFormat="1" ht="15" customHeight="1">
      <c r="A95" s="647"/>
      <c r="B95" s="54">
        <v>2007</v>
      </c>
      <c r="C95" s="546">
        <v>3132507.76</v>
      </c>
      <c r="D95" s="698">
        <f t="shared" si="24"/>
        <v>15004.80999999959</v>
      </c>
      <c r="E95" s="699">
        <f t="shared" si="25"/>
        <v>0.4813086062997769</v>
      </c>
      <c r="F95" s="698">
        <f t="shared" si="22"/>
        <v>104049.75999999978</v>
      </c>
      <c r="G95" s="699">
        <f t="shared" si="23"/>
        <v>3.4357339609794764</v>
      </c>
      <c r="H95" s="700"/>
      <c r="I95" s="712"/>
      <c r="J95" s="701"/>
    </row>
    <row r="96" spans="1:14" ht="15" hidden="1" customHeight="1">
      <c r="B96" s="54">
        <v>2007</v>
      </c>
      <c r="C96" s="546">
        <v>3141184.5</v>
      </c>
      <c r="D96" s="698">
        <f t="shared" si="24"/>
        <v>8676.7400000002235</v>
      </c>
      <c r="E96" s="699">
        <f t="shared" si="25"/>
        <v>0.27699021566031945</v>
      </c>
      <c r="F96" s="698">
        <f t="shared" si="22"/>
        <v>107744.54999999981</v>
      </c>
      <c r="G96" s="699">
        <f t="shared" si="23"/>
        <v>3.5518932886737957</v>
      </c>
      <c r="H96" s="700"/>
      <c r="I96" s="712"/>
      <c r="J96" s="701"/>
    </row>
    <row r="97" spans="1:16" ht="15" hidden="1" customHeight="1">
      <c r="B97" s="54">
        <v>2007</v>
      </c>
      <c r="C97" s="546">
        <v>3140701.81</v>
      </c>
      <c r="D97" s="698">
        <f>C97-C96</f>
        <v>-482.68999999994412</v>
      </c>
      <c r="E97" s="699">
        <f>C97/C96*100-100</f>
        <v>-1.5366496300998733E-2</v>
      </c>
      <c r="F97" s="698">
        <f>C97-C84</f>
        <v>108670.5</v>
      </c>
      <c r="G97" s="699">
        <f>C97/C84*100-100</f>
        <v>3.5840823820516619</v>
      </c>
      <c r="H97" s="700"/>
      <c r="I97" s="712"/>
      <c r="J97" s="701"/>
    </row>
    <row r="98" spans="1:16" s="247" customFormat="1" ht="15" hidden="1" customHeight="1">
      <c r="A98" s="647"/>
      <c r="B98" s="54">
        <v>2007</v>
      </c>
      <c r="C98" s="546">
        <v>3145212.3</v>
      </c>
      <c r="D98" s="698">
        <f>C98-C97</f>
        <v>4510.4899999997579</v>
      </c>
      <c r="E98" s="699">
        <f>C98/C97*100-100</f>
        <v>0.14361407968239348</v>
      </c>
      <c r="F98" s="698">
        <f>C98-C85</f>
        <v>110512.20999999996</v>
      </c>
      <c r="G98" s="699">
        <f>C98/C85*100-100</f>
        <v>3.6416188329173593</v>
      </c>
      <c r="H98" s="700"/>
      <c r="I98" s="716"/>
      <c r="J98" s="717"/>
    </row>
    <row r="99" spans="1:16" ht="15" hidden="1" customHeight="1">
      <c r="B99" s="54">
        <v>2007</v>
      </c>
      <c r="C99" s="546">
        <v>3153101.13</v>
      </c>
      <c r="D99" s="698">
        <f>C99-C98</f>
        <v>7888.8300000000745</v>
      </c>
      <c r="E99" s="699">
        <f>C99/C98*100-100</f>
        <v>0.25082027054264699</v>
      </c>
      <c r="F99" s="698">
        <f>C99-C86</f>
        <v>111273.98999999976</v>
      </c>
      <c r="G99" s="699">
        <f>C99/C86*100-100</f>
        <v>3.6581299619806771</v>
      </c>
      <c r="H99" s="700"/>
      <c r="I99" s="712"/>
    </row>
    <row r="100" spans="1:16" s="247" customFormat="1" ht="15" hidden="1" customHeight="1">
      <c r="A100" s="647"/>
      <c r="B100" s="54">
        <v>2007</v>
      </c>
      <c r="C100" s="546">
        <v>3156911.95</v>
      </c>
      <c r="D100" s="698">
        <f>C100-C99</f>
        <v>3810.820000000298</v>
      </c>
      <c r="E100" s="699">
        <f>C100/C99*100-100</f>
        <v>0.12085942831781438</v>
      </c>
      <c r="F100" s="698">
        <f>C100-C87</f>
        <v>109902.95000000019</v>
      </c>
      <c r="G100" s="699">
        <f>C100/C87*100-100</f>
        <v>3.6069125493229706</v>
      </c>
      <c r="H100" s="700"/>
      <c r="I100" s="716"/>
    </row>
    <row r="101" spans="1:16" s="247" customFormat="1" ht="15" hidden="1" customHeight="1">
      <c r="A101" s="647"/>
      <c r="B101" s="54">
        <v>2007</v>
      </c>
      <c r="C101" s="546">
        <v>3159017.17</v>
      </c>
      <c r="D101" s="698">
        <f>C101-C100</f>
        <v>2105.2199999997392</v>
      </c>
      <c r="E101" s="699">
        <f>C101/C100*100-100</f>
        <v>6.6686053755788066E-2</v>
      </c>
      <c r="F101" s="698">
        <f>C101-C88</f>
        <v>105983.44999999972</v>
      </c>
      <c r="G101" s="699">
        <f>C101/C88*100-100</f>
        <v>3.4714143281719032</v>
      </c>
      <c r="H101" s="700"/>
      <c r="I101" s="716"/>
    </row>
    <row r="102" spans="1:16" s="714" customFormat="1" ht="15" hidden="1" customHeight="1">
      <c r="A102" s="647"/>
      <c r="B102" s="72" t="s">
        <v>90</v>
      </c>
      <c r="C102" s="557"/>
      <c r="D102" s="723"/>
      <c r="E102" s="724"/>
      <c r="F102" s="704"/>
      <c r="G102" s="705"/>
      <c r="H102" s="700"/>
      <c r="I102" s="725"/>
      <c r="J102" s="725"/>
      <c r="K102" s="725"/>
      <c r="L102" s="725"/>
      <c r="M102" s="725"/>
      <c r="N102" s="725"/>
      <c r="O102" s="713"/>
      <c r="P102" s="701"/>
    </row>
    <row r="103" spans="1:16" s="726" customFormat="1" ht="15" hidden="1" customHeight="1">
      <c r="A103" s="647"/>
      <c r="B103" s="54">
        <v>2008</v>
      </c>
      <c r="C103" s="541">
        <v>3396974</v>
      </c>
      <c r="D103" s="698">
        <f>C103-C101</f>
        <v>237956.83000000007</v>
      </c>
      <c r="E103" s="699">
        <f>C103/C101*100-100</f>
        <v>7.5326222427591176</v>
      </c>
      <c r="F103" s="698">
        <f t="shared" ref="F103:F109" si="26">C103-C90</f>
        <v>345282.23</v>
      </c>
      <c r="G103" s="699">
        <f t="shared" ref="G103:G109" si="27">C103/C90*100-100</f>
        <v>11.314452966526176</v>
      </c>
      <c r="I103" s="727"/>
      <c r="J103" s="727"/>
      <c r="K103" s="727"/>
      <c r="L103" s="727"/>
      <c r="M103" s="727"/>
      <c r="N103" s="727"/>
      <c r="O103" s="721"/>
      <c r="P103" s="720"/>
    </row>
    <row r="104" spans="1:16" s="246" customFormat="1" ht="15" hidden="1" customHeight="1">
      <c r="A104" s="647"/>
      <c r="B104" s="54">
        <v>2008</v>
      </c>
      <c r="C104" s="541">
        <v>3398446</v>
      </c>
      <c r="D104" s="698">
        <f t="shared" ref="D104:D109" si="28">C104-C103</f>
        <v>1472</v>
      </c>
      <c r="E104" s="699">
        <f t="shared" ref="E104:E109" si="29">C104/C103*100-100</f>
        <v>4.3332683735570754E-2</v>
      </c>
      <c r="F104" s="698">
        <f t="shared" si="26"/>
        <v>334639.75</v>
      </c>
      <c r="G104" s="699">
        <f t="shared" si="27"/>
        <v>10.922353526761029</v>
      </c>
      <c r="I104" s="725"/>
      <c r="J104" s="725"/>
      <c r="K104" s="725"/>
      <c r="L104" s="725"/>
      <c r="M104" s="725"/>
      <c r="N104" s="725"/>
      <c r="O104" s="713"/>
      <c r="P104" s="701"/>
    </row>
    <row r="105" spans="1:16" s="246" customFormat="1" ht="15" hidden="1" customHeight="1">
      <c r="A105" s="647"/>
      <c r="B105" s="54">
        <v>2008</v>
      </c>
      <c r="C105" s="541">
        <v>3407600</v>
      </c>
      <c r="D105" s="698">
        <f t="shared" si="28"/>
        <v>9154</v>
      </c>
      <c r="E105" s="699">
        <f t="shared" si="29"/>
        <v>0.26935840675415079</v>
      </c>
      <c r="F105" s="698">
        <f t="shared" si="26"/>
        <v>325055.64000000013</v>
      </c>
      <c r="G105" s="699">
        <f t="shared" si="27"/>
        <v>10.545043380981539</v>
      </c>
      <c r="I105" s="725"/>
      <c r="J105" s="725"/>
      <c r="K105" s="725"/>
      <c r="L105" s="725"/>
      <c r="M105" s="725"/>
      <c r="N105" s="725"/>
      <c r="O105" s="713"/>
      <c r="P105" s="701"/>
    </row>
    <row r="106" spans="1:16" s="246" customFormat="1" ht="15" hidden="1" customHeight="1">
      <c r="A106" s="647"/>
      <c r="B106" s="54">
        <v>2008</v>
      </c>
      <c r="C106" s="541">
        <v>3410507</v>
      </c>
      <c r="D106" s="698">
        <f t="shared" si="28"/>
        <v>2907</v>
      </c>
      <c r="E106" s="699">
        <f t="shared" si="29"/>
        <v>8.5309308604280432E-2</v>
      </c>
      <c r="F106" s="698">
        <f t="shared" si="26"/>
        <v>310001.58000000007</v>
      </c>
      <c r="G106" s="699">
        <f t="shared" si="27"/>
        <v>9.9984208381096948</v>
      </c>
      <c r="I106" s="725"/>
      <c r="J106" s="725"/>
      <c r="K106" s="725"/>
      <c r="L106" s="725"/>
      <c r="M106" s="725"/>
      <c r="N106" s="725"/>
      <c r="O106" s="713"/>
      <c r="P106" s="701"/>
    </row>
    <row r="107" spans="1:16" s="253" customFormat="1" ht="15" hidden="1" customHeight="1">
      <c r="A107" s="647"/>
      <c r="B107" s="54">
        <v>2008</v>
      </c>
      <c r="C107" s="541">
        <v>3410078</v>
      </c>
      <c r="D107" s="698">
        <f t="shared" si="28"/>
        <v>-429</v>
      </c>
      <c r="E107" s="699">
        <f t="shared" si="29"/>
        <v>-1.2578774944600468E-2</v>
      </c>
      <c r="F107" s="698">
        <f t="shared" si="26"/>
        <v>292575.04999999981</v>
      </c>
      <c r="G107" s="699">
        <f t="shared" si="27"/>
        <v>9.3849165403355812</v>
      </c>
      <c r="H107" s="246"/>
      <c r="I107" s="725"/>
      <c r="J107" s="725"/>
      <c r="K107" s="725"/>
      <c r="L107" s="725"/>
      <c r="M107" s="725"/>
      <c r="N107" s="725"/>
      <c r="O107" s="718"/>
      <c r="P107" s="717"/>
    </row>
    <row r="108" spans="1:16" s="253" customFormat="1" ht="15" customHeight="1">
      <c r="A108" s="647"/>
      <c r="B108" s="54">
        <v>2008</v>
      </c>
      <c r="C108" s="541">
        <v>3409523</v>
      </c>
      <c r="D108" s="698">
        <f t="shared" si="28"/>
        <v>-555</v>
      </c>
      <c r="E108" s="699">
        <f t="shared" si="29"/>
        <v>-1.6275287544743833E-2</v>
      </c>
      <c r="F108" s="698">
        <f t="shared" si="26"/>
        <v>277015.24000000022</v>
      </c>
      <c r="G108" s="699">
        <f t="shared" si="27"/>
        <v>8.8432419398060773</v>
      </c>
      <c r="I108" s="725"/>
      <c r="J108" s="725"/>
      <c r="K108" s="725"/>
      <c r="L108" s="725"/>
      <c r="M108" s="725"/>
      <c r="N108" s="725"/>
      <c r="O108" s="718"/>
      <c r="P108" s="717"/>
    </row>
    <row r="109" spans="1:16" s="253" customFormat="1" ht="15" hidden="1" customHeight="1">
      <c r="A109" s="647"/>
      <c r="B109" s="54">
        <v>2008</v>
      </c>
      <c r="C109" s="541">
        <v>3399627.47</v>
      </c>
      <c r="D109" s="698">
        <f t="shared" si="28"/>
        <v>-9895.5299999997951</v>
      </c>
      <c r="E109" s="699">
        <f t="shared" si="29"/>
        <v>-0.29023209404951444</v>
      </c>
      <c r="F109" s="698">
        <f t="shared" si="26"/>
        <v>258442.9700000002</v>
      </c>
      <c r="G109" s="699">
        <f t="shared" si="27"/>
        <v>8.2275641561328428</v>
      </c>
      <c r="I109" s="725"/>
      <c r="J109" s="725"/>
      <c r="K109" s="725"/>
      <c r="L109" s="725"/>
      <c r="M109" s="725"/>
      <c r="N109" s="725"/>
    </row>
    <row r="110" spans="1:16" s="262" customFormat="1" ht="15" hidden="1" customHeight="1">
      <c r="A110" s="647"/>
      <c r="B110" s="54">
        <v>2008</v>
      </c>
      <c r="C110" s="541">
        <v>3382147.8</v>
      </c>
      <c r="D110" s="698">
        <f>C110-C109</f>
        <v>-17479.670000000391</v>
      </c>
      <c r="E110" s="699">
        <f>C110/C109*100-100</f>
        <v>-0.51416427694650224</v>
      </c>
      <c r="F110" s="698">
        <f>C110-C97</f>
        <v>241445.98999999976</v>
      </c>
      <c r="G110" s="699">
        <f>C110/C97*100-100</f>
        <v>7.6876445013415662</v>
      </c>
      <c r="I110" s="725"/>
      <c r="J110" s="725"/>
      <c r="K110" s="725"/>
      <c r="L110" s="725"/>
      <c r="M110" s="725"/>
      <c r="N110" s="725"/>
    </row>
    <row r="111" spans="1:16" s="247" customFormat="1" ht="15" hidden="1" customHeight="1">
      <c r="A111" s="647"/>
      <c r="B111" s="54">
        <v>2008</v>
      </c>
      <c r="C111" s="541">
        <v>3371691.18</v>
      </c>
      <c r="D111" s="698">
        <f>C111-C110</f>
        <v>-10456.619999999646</v>
      </c>
      <c r="E111" s="699">
        <f>C111/C110*100-100</f>
        <v>-0.30917099483350796</v>
      </c>
      <c r="F111" s="698">
        <f>C111-C98</f>
        <v>226478.88000000035</v>
      </c>
      <c r="G111" s="699">
        <f>C111/C98*100-100</f>
        <v>7.2007501687564996</v>
      </c>
      <c r="H111" s="262"/>
      <c r="I111" s="725"/>
      <c r="J111" s="725"/>
      <c r="K111" s="725"/>
      <c r="L111" s="725"/>
      <c r="M111" s="725"/>
      <c r="N111" s="725"/>
    </row>
    <row r="112" spans="1:16" s="247" customFormat="1" ht="15" hidden="1" customHeight="1">
      <c r="A112" s="647"/>
      <c r="B112" s="54">
        <v>2008</v>
      </c>
      <c r="C112" s="541">
        <v>3355586.21</v>
      </c>
      <c r="D112" s="698">
        <f>C112-C111</f>
        <v>-16104.970000000205</v>
      </c>
      <c r="E112" s="699">
        <f>C112/C111*100-100</f>
        <v>-0.47765258264253418</v>
      </c>
      <c r="F112" s="698">
        <f>C112-C99</f>
        <v>202485.08000000007</v>
      </c>
      <c r="G112" s="699">
        <f>C112/C99*100-100</f>
        <v>6.421775631408309</v>
      </c>
      <c r="H112" s="262"/>
      <c r="I112" s="725"/>
      <c r="J112" s="725"/>
      <c r="K112" s="725"/>
      <c r="L112" s="725"/>
      <c r="M112" s="725"/>
      <c r="N112" s="725"/>
    </row>
    <row r="113" spans="1:14" s="247" customFormat="1" ht="15" hidden="1" customHeight="1">
      <c r="A113" s="647"/>
      <c r="B113" s="54">
        <v>2008</v>
      </c>
      <c r="C113" s="541">
        <v>3336478.85</v>
      </c>
      <c r="D113" s="698">
        <f>C113-C112</f>
        <v>-19107.35999999987</v>
      </c>
      <c r="E113" s="699">
        <f>C113/C112*100-100</f>
        <v>-0.56941943386993898</v>
      </c>
      <c r="F113" s="698">
        <f>C113-C100</f>
        <v>179566.89999999991</v>
      </c>
      <c r="G113" s="699">
        <f>C113/C100*100-100</f>
        <v>5.6880553795616464</v>
      </c>
      <c r="I113" s="725"/>
      <c r="J113" s="725"/>
      <c r="K113" s="725"/>
      <c r="L113" s="725"/>
      <c r="M113" s="725"/>
      <c r="N113" s="725"/>
    </row>
    <row r="114" spans="1:14" s="247" customFormat="1" ht="15" hidden="1" customHeight="1">
      <c r="A114" s="647"/>
      <c r="B114" s="54">
        <v>2008</v>
      </c>
      <c r="C114" s="541">
        <v>3319188.26</v>
      </c>
      <c r="D114" s="698">
        <f>C114-C113</f>
        <v>-17290.590000000317</v>
      </c>
      <c r="E114" s="699">
        <f>C114/C113*100-100</f>
        <v>-0.51822867092354841</v>
      </c>
      <c r="F114" s="698">
        <f>C114-C101</f>
        <v>160171.08999999985</v>
      </c>
      <c r="G114" s="699">
        <f>C114/C101*100-100</f>
        <v>5.0702823498740344</v>
      </c>
      <c r="I114" s="725"/>
      <c r="J114" s="725"/>
      <c r="K114" s="725"/>
      <c r="L114" s="725"/>
      <c r="M114" s="725"/>
      <c r="N114" s="725"/>
    </row>
    <row r="115" spans="1:14" s="247" customFormat="1" ht="15" hidden="1" customHeight="1">
      <c r="A115" s="647"/>
      <c r="B115" s="72" t="s">
        <v>138</v>
      </c>
      <c r="C115" s="557"/>
      <c r="D115" s="723"/>
      <c r="E115" s="724"/>
      <c r="F115" s="723"/>
      <c r="G115" s="724"/>
      <c r="H115" s="728"/>
      <c r="I115" s="716"/>
    </row>
    <row r="116" spans="1:14" ht="15" hidden="1" customHeight="1">
      <c r="B116" s="54">
        <v>2009</v>
      </c>
      <c r="C116" s="541">
        <v>3287286.25</v>
      </c>
      <c r="D116" s="698">
        <f>C116-C114</f>
        <v>-31902.009999999776</v>
      </c>
      <c r="E116" s="699">
        <f>C116/C114*100-100</f>
        <v>-0.96113891412714736</v>
      </c>
      <c r="F116" s="698">
        <f t="shared" ref="F116:F127" si="30">C116-C103</f>
        <v>-109687.75</v>
      </c>
      <c r="G116" s="699">
        <f t="shared" ref="G116:G127" si="31">C116/C103*100-100</f>
        <v>-3.2289840899577058</v>
      </c>
    </row>
    <row r="117" spans="1:14" ht="15" hidden="1" customHeight="1">
      <c r="B117" s="54">
        <v>2009</v>
      </c>
      <c r="C117" s="541">
        <v>3263872.05</v>
      </c>
      <c r="D117" s="698">
        <f t="shared" ref="D117:D123" si="32">C117-C116</f>
        <v>-23414.200000000186</v>
      </c>
      <c r="E117" s="699">
        <f t="shared" ref="E117:E123" si="33">C117/C116*100-100</f>
        <v>-0.71226532219395722</v>
      </c>
      <c r="F117" s="698">
        <f t="shared" si="30"/>
        <v>-134573.95000000019</v>
      </c>
      <c r="G117" s="699">
        <f t="shared" si="31"/>
        <v>-3.9598672452056007</v>
      </c>
    </row>
    <row r="118" spans="1:14" ht="15" hidden="1" customHeight="1">
      <c r="B118" s="54">
        <v>2009</v>
      </c>
      <c r="C118" s="541">
        <v>3253268.95</v>
      </c>
      <c r="D118" s="698">
        <f t="shared" si="32"/>
        <v>-10603.099999999627</v>
      </c>
      <c r="E118" s="699">
        <f t="shared" si="33"/>
        <v>-0.32486261218480195</v>
      </c>
      <c r="F118" s="698">
        <f t="shared" si="30"/>
        <v>-154331.04999999981</v>
      </c>
      <c r="G118" s="699">
        <f t="shared" si="31"/>
        <v>-4.5290248268576079</v>
      </c>
    </row>
    <row r="119" spans="1:14" ht="15" hidden="1" customHeight="1">
      <c r="B119" s="54">
        <v>2009</v>
      </c>
      <c r="C119" s="541">
        <v>3244526.25</v>
      </c>
      <c r="D119" s="698">
        <f t="shared" si="32"/>
        <v>-8742.7000000001863</v>
      </c>
      <c r="E119" s="699">
        <f t="shared" si="33"/>
        <v>-0.26873585105836639</v>
      </c>
      <c r="F119" s="698">
        <f t="shared" si="30"/>
        <v>-165980.75</v>
      </c>
      <c r="G119" s="699">
        <f t="shared" si="31"/>
        <v>-4.8667470848175896</v>
      </c>
    </row>
    <row r="120" spans="1:14" ht="15" hidden="1" customHeight="1">
      <c r="B120" s="54">
        <v>2009</v>
      </c>
      <c r="C120" s="541">
        <v>3237965.05</v>
      </c>
      <c r="D120" s="698">
        <f t="shared" si="32"/>
        <v>-6561.2000000001863</v>
      </c>
      <c r="E120" s="699">
        <f t="shared" si="33"/>
        <v>-0.202223668247413</v>
      </c>
      <c r="F120" s="698">
        <f t="shared" si="30"/>
        <v>-172112.95000000019</v>
      </c>
      <c r="G120" s="699">
        <f t="shared" si="31"/>
        <v>-5.0471851377006658</v>
      </c>
    </row>
    <row r="121" spans="1:14" s="247" customFormat="1" ht="15" customHeight="1">
      <c r="A121" s="647"/>
      <c r="B121" s="54">
        <v>2009</v>
      </c>
      <c r="C121" s="541">
        <v>3232150.63</v>
      </c>
      <c r="D121" s="698">
        <f t="shared" si="32"/>
        <v>-5814.4199999999255</v>
      </c>
      <c r="E121" s="699">
        <f t="shared" si="33"/>
        <v>-0.17957019023413068</v>
      </c>
      <c r="F121" s="698">
        <f t="shared" si="30"/>
        <v>-177372.37000000011</v>
      </c>
      <c r="G121" s="699">
        <f t="shared" si="31"/>
        <v>-5.2022634837776423</v>
      </c>
    </row>
    <row r="122" spans="1:14" ht="15" hidden="1" customHeight="1">
      <c r="B122" s="54">
        <v>2009</v>
      </c>
      <c r="C122" s="541">
        <v>3218678.21</v>
      </c>
      <c r="D122" s="698">
        <f t="shared" si="32"/>
        <v>-13472.419999999925</v>
      </c>
      <c r="E122" s="699">
        <f t="shared" si="33"/>
        <v>-0.41682525173648344</v>
      </c>
      <c r="F122" s="698">
        <f t="shared" si="30"/>
        <v>-180949.26000000024</v>
      </c>
      <c r="G122" s="699">
        <f t="shared" si="31"/>
        <v>-5.3226202458000529</v>
      </c>
    </row>
    <row r="123" spans="1:14" s="247" customFormat="1" ht="15" hidden="1" customHeight="1">
      <c r="A123" s="647"/>
      <c r="B123" s="54">
        <v>2009</v>
      </c>
      <c r="C123" s="541">
        <v>3202304.61</v>
      </c>
      <c r="D123" s="698">
        <f t="shared" si="32"/>
        <v>-16373.600000000093</v>
      </c>
      <c r="E123" s="699">
        <f t="shared" si="33"/>
        <v>-0.5087057149462737</v>
      </c>
      <c r="F123" s="698">
        <f t="shared" si="30"/>
        <v>-179843.18999999994</v>
      </c>
      <c r="G123" s="699">
        <f t="shared" si="31"/>
        <v>-5.3174255128649293</v>
      </c>
    </row>
    <row r="124" spans="1:14" ht="15" hidden="1" customHeight="1">
      <c r="B124" s="54">
        <v>2009</v>
      </c>
      <c r="C124" s="541">
        <v>3194873</v>
      </c>
      <c r="D124" s="698">
        <f>C124-C123</f>
        <v>-7431.6099999998696</v>
      </c>
      <c r="E124" s="699">
        <f>C124/C123*100-100</f>
        <v>-0.23207067737381237</v>
      </c>
      <c r="F124" s="698">
        <f t="shared" si="30"/>
        <v>-176818.18000000017</v>
      </c>
      <c r="G124" s="699">
        <f t="shared" si="31"/>
        <v>-5.2441985508293243</v>
      </c>
    </row>
    <row r="125" spans="1:14" ht="15" hidden="1" customHeight="1">
      <c r="B125" s="54">
        <v>2009</v>
      </c>
      <c r="C125" s="541">
        <v>3182563.28</v>
      </c>
      <c r="D125" s="698">
        <f>C125-C124</f>
        <v>-12309.720000000205</v>
      </c>
      <c r="E125" s="699">
        <f>C125/C124*100-100</f>
        <v>-0.38529606654161341</v>
      </c>
      <c r="F125" s="698">
        <f t="shared" si="30"/>
        <v>-173022.93000000017</v>
      </c>
      <c r="G125" s="699">
        <f t="shared" si="31"/>
        <v>-5.1562653787399029</v>
      </c>
    </row>
    <row r="126" spans="1:14" s="247" customFormat="1" ht="15" hidden="1" customHeight="1">
      <c r="A126" s="647"/>
      <c r="B126" s="54">
        <v>2009</v>
      </c>
      <c r="C126" s="541">
        <v>3170355.8</v>
      </c>
      <c r="D126" s="698">
        <f>C126-C125</f>
        <v>-12207.479999999981</v>
      </c>
      <c r="E126" s="699">
        <f>C126/C125*100-100</f>
        <v>-0.38357383423338831</v>
      </c>
      <c r="F126" s="698">
        <f t="shared" si="30"/>
        <v>-166123.05000000028</v>
      </c>
      <c r="G126" s="699">
        <f t="shared" si="31"/>
        <v>-4.9789930483150044</v>
      </c>
    </row>
    <row r="127" spans="1:14" s="247" customFormat="1" ht="15" hidden="1" customHeight="1">
      <c r="A127" s="647"/>
      <c r="B127" s="54">
        <v>2009</v>
      </c>
      <c r="C127" s="541">
        <v>3162336.73</v>
      </c>
      <c r="D127" s="698">
        <f>C127-C126</f>
        <v>-8019.0699999998324</v>
      </c>
      <c r="E127" s="699">
        <f>C127/C126*100-100</f>
        <v>-0.25293911806365088</v>
      </c>
      <c r="F127" s="698">
        <f t="shared" si="30"/>
        <v>-156851.5299999998</v>
      </c>
      <c r="G127" s="699">
        <f t="shared" si="31"/>
        <v>-4.7255990836747515</v>
      </c>
    </row>
    <row r="128" spans="1:14" s="247" customFormat="1" ht="15" hidden="1" customHeight="1">
      <c r="A128" s="647"/>
      <c r="B128" s="72" t="s">
        <v>168</v>
      </c>
      <c r="C128" s="557"/>
      <c r="D128" s="723"/>
      <c r="E128" s="724"/>
      <c r="F128" s="723"/>
      <c r="G128" s="724"/>
      <c r="H128" s="728"/>
      <c r="I128" s="716"/>
    </row>
    <row r="129" spans="1:9" ht="15" hidden="1" customHeight="1">
      <c r="B129" s="54">
        <v>2010</v>
      </c>
      <c r="C129" s="541">
        <v>3146161.36</v>
      </c>
      <c r="D129" s="698">
        <f>C129-C127</f>
        <v>-16175.370000000112</v>
      </c>
      <c r="E129" s="699">
        <f>C129/C127*100-100</f>
        <v>-0.51150055737423372</v>
      </c>
      <c r="F129" s="698">
        <f t="shared" ref="F129:F140" si="34">C129-C116</f>
        <v>-141124.89000000013</v>
      </c>
      <c r="G129" s="699">
        <f t="shared" ref="G129:G140" si="35">C129/C116*100-100</f>
        <v>-4.293051449352788</v>
      </c>
    </row>
    <row r="130" spans="1:9" ht="15" hidden="1" customHeight="1">
      <c r="B130" s="54">
        <v>2010</v>
      </c>
      <c r="C130" s="541">
        <v>3133792.4</v>
      </c>
      <c r="D130" s="698">
        <f t="shared" ref="D130:D135" si="36">C130-C129</f>
        <v>-12368.959999999963</v>
      </c>
      <c r="E130" s="699">
        <f t="shared" ref="E130:E135" si="37">C130/C129*100-100</f>
        <v>-0.39314448894000975</v>
      </c>
      <c r="F130" s="698">
        <f t="shared" si="34"/>
        <v>-130079.64999999991</v>
      </c>
      <c r="G130" s="699">
        <f t="shared" si="35"/>
        <v>-3.985439625306384</v>
      </c>
    </row>
    <row r="131" spans="1:9" ht="15" hidden="1" customHeight="1">
      <c r="B131" s="54">
        <v>2010</v>
      </c>
      <c r="C131" s="541">
        <v>3134665.86</v>
      </c>
      <c r="D131" s="698">
        <f t="shared" si="36"/>
        <v>873.45999999996275</v>
      </c>
      <c r="E131" s="699">
        <f t="shared" si="37"/>
        <v>2.787229939033864E-2</v>
      </c>
      <c r="F131" s="698">
        <f t="shared" si="34"/>
        <v>-118603.09000000032</v>
      </c>
      <c r="G131" s="699">
        <f t="shared" si="35"/>
        <v>-3.6456589302277109</v>
      </c>
    </row>
    <row r="132" spans="1:9" ht="15" hidden="1" customHeight="1">
      <c r="B132" s="54">
        <v>2010</v>
      </c>
      <c r="C132" s="541">
        <v>3137430.1</v>
      </c>
      <c r="D132" s="698">
        <f t="shared" si="36"/>
        <v>2764.2400000002235</v>
      </c>
      <c r="E132" s="699">
        <f t="shared" si="37"/>
        <v>8.818292358598967E-2</v>
      </c>
      <c r="F132" s="698">
        <f t="shared" si="34"/>
        <v>-107096.14999999991</v>
      </c>
      <c r="G132" s="699">
        <f t="shared" si="35"/>
        <v>-3.3008255057267633</v>
      </c>
    </row>
    <row r="133" spans="1:9" ht="15" hidden="1" customHeight="1">
      <c r="B133" s="54">
        <v>2010</v>
      </c>
      <c r="C133" s="541">
        <v>3142035.19</v>
      </c>
      <c r="D133" s="698">
        <f t="shared" si="36"/>
        <v>4605.089999999851</v>
      </c>
      <c r="E133" s="699">
        <f t="shared" si="37"/>
        <v>0.14677904696584676</v>
      </c>
      <c r="F133" s="698">
        <f t="shared" si="34"/>
        <v>-95929.85999999987</v>
      </c>
      <c r="G133" s="699">
        <f t="shared" si="35"/>
        <v>-2.9626589082547383</v>
      </c>
    </row>
    <row r="134" spans="1:9" s="247" customFormat="1" ht="15" customHeight="1">
      <c r="A134" s="647"/>
      <c r="B134" s="54">
        <v>2010</v>
      </c>
      <c r="C134" s="541">
        <v>3145650.5</v>
      </c>
      <c r="D134" s="698">
        <f t="shared" si="36"/>
        <v>3615.3100000000559</v>
      </c>
      <c r="E134" s="699">
        <f t="shared" si="37"/>
        <v>0.11506268330496994</v>
      </c>
      <c r="F134" s="698">
        <f t="shared" si="34"/>
        <v>-86500.129999999888</v>
      </c>
      <c r="G134" s="699">
        <f t="shared" si="35"/>
        <v>-2.6762406800329046</v>
      </c>
    </row>
    <row r="135" spans="1:9" s="247" customFormat="1" ht="15" hidden="1" customHeight="1">
      <c r="A135" s="647"/>
      <c r="B135" s="54">
        <v>2010</v>
      </c>
      <c r="C135" s="541">
        <v>3140330.45</v>
      </c>
      <c r="D135" s="698">
        <f t="shared" si="36"/>
        <v>-5320.0499999998137</v>
      </c>
      <c r="E135" s="699">
        <f t="shared" si="37"/>
        <v>-0.16912400153799467</v>
      </c>
      <c r="F135" s="698">
        <f t="shared" si="34"/>
        <v>-78347.759999999776</v>
      </c>
      <c r="G135" s="699">
        <f t="shared" si="35"/>
        <v>-2.4341594557847941</v>
      </c>
    </row>
    <row r="136" spans="1:9" s="247" customFormat="1" ht="15" hidden="1" customHeight="1">
      <c r="A136" s="647"/>
      <c r="B136" s="54">
        <v>2010</v>
      </c>
      <c r="C136" s="541">
        <v>3126791.86</v>
      </c>
      <c r="D136" s="698">
        <f>C136-C135</f>
        <v>-13538.590000000317</v>
      </c>
      <c r="E136" s="699">
        <f>C136/C135*100-100</f>
        <v>-0.4311199160585204</v>
      </c>
      <c r="F136" s="698">
        <f t="shared" si="34"/>
        <v>-75512.75</v>
      </c>
      <c r="G136" s="699">
        <f t="shared" si="35"/>
        <v>-2.3580751738667374</v>
      </c>
    </row>
    <row r="137" spans="1:9" s="247" customFormat="1" ht="15" hidden="1" customHeight="1">
      <c r="A137" s="647"/>
      <c r="B137" s="54">
        <v>2010</v>
      </c>
      <c r="C137" s="541">
        <v>3122484.22</v>
      </c>
      <c r="D137" s="698">
        <f>C137-C136</f>
        <v>-4307.6399999996647</v>
      </c>
      <c r="E137" s="699">
        <f>C137/C136*100-100</f>
        <v>-0.13776548593162374</v>
      </c>
      <c r="F137" s="698">
        <f t="shared" si="34"/>
        <v>-72388.779999999795</v>
      </c>
      <c r="G137" s="699">
        <f t="shared" si="35"/>
        <v>-2.265779578718778</v>
      </c>
    </row>
    <row r="138" spans="1:9" ht="15" hidden="1" customHeight="1">
      <c r="B138" s="54">
        <v>2010</v>
      </c>
      <c r="C138" s="541">
        <v>3117468.3</v>
      </c>
      <c r="D138" s="698">
        <f>C138-C137</f>
        <v>-5015.9200000003912</v>
      </c>
      <c r="E138" s="699">
        <f>C138/C137*100-100</f>
        <v>-0.16063876217124573</v>
      </c>
      <c r="F138" s="698">
        <f t="shared" si="34"/>
        <v>-65094.979999999981</v>
      </c>
      <c r="G138" s="699">
        <f t="shared" si="35"/>
        <v>-2.0453632582601813</v>
      </c>
    </row>
    <row r="139" spans="1:9" s="247" customFormat="1" ht="15" hidden="1" customHeight="1">
      <c r="A139" s="647"/>
      <c r="B139" s="54">
        <v>2010</v>
      </c>
      <c r="C139" s="541">
        <v>3110745.14</v>
      </c>
      <c r="D139" s="698">
        <f>C139-C138</f>
        <v>-6723.1599999996834</v>
      </c>
      <c r="E139" s="699">
        <f>C139/C138*100-100</f>
        <v>-0.21566089380924325</v>
      </c>
      <c r="F139" s="698">
        <f t="shared" si="34"/>
        <v>-59610.659999999683</v>
      </c>
      <c r="G139" s="699">
        <f t="shared" si="35"/>
        <v>-1.8802514216227593</v>
      </c>
    </row>
    <row r="140" spans="1:9" s="247" customFormat="1" ht="15" hidden="1" customHeight="1">
      <c r="A140" s="647"/>
      <c r="B140" s="54">
        <v>2010</v>
      </c>
      <c r="C140" s="541">
        <v>3104247.73</v>
      </c>
      <c r="D140" s="698">
        <f>C140-C139</f>
        <v>-6497.410000000149</v>
      </c>
      <c r="E140" s="699">
        <f>C140/C139*100-100</f>
        <v>-0.20886989153989077</v>
      </c>
      <c r="F140" s="698">
        <f t="shared" si="34"/>
        <v>-58089</v>
      </c>
      <c r="G140" s="699">
        <f t="shared" si="35"/>
        <v>-1.8369011575816643</v>
      </c>
    </row>
    <row r="141" spans="1:9" s="247" customFormat="1" ht="15" hidden="1" customHeight="1">
      <c r="A141" s="647"/>
      <c r="B141" s="72" t="s">
        <v>177</v>
      </c>
      <c r="C141" s="557"/>
      <c r="D141" s="723"/>
      <c r="E141" s="724"/>
      <c r="F141" s="723"/>
      <c r="G141" s="724"/>
      <c r="H141" s="728"/>
      <c r="I141" s="716"/>
    </row>
    <row r="142" spans="1:9" ht="15" hidden="1" customHeight="1">
      <c r="B142" s="54">
        <v>2011</v>
      </c>
      <c r="C142" s="541">
        <v>3091816.55</v>
      </c>
      <c r="D142" s="698">
        <f>C142-C140</f>
        <v>-12431.180000000168</v>
      </c>
      <c r="E142" s="699">
        <f>C142/C140*100-100</f>
        <v>-0.40045708594269058</v>
      </c>
      <c r="F142" s="698">
        <f t="shared" ref="F142:F153" si="38">C142-C129</f>
        <v>-54344.810000000056</v>
      </c>
      <c r="G142" s="699">
        <f t="shared" ref="G142:G153" si="39">C142/C129*100-100</f>
        <v>-1.7273370238073227</v>
      </c>
    </row>
    <row r="143" spans="1:9" ht="15" hidden="1" customHeight="1">
      <c r="B143" s="54">
        <v>2011</v>
      </c>
      <c r="C143" s="541">
        <v>3082287.45</v>
      </c>
      <c r="D143" s="698">
        <f t="shared" ref="D143:D148" si="40">C143-C142</f>
        <v>-9529.0999999996275</v>
      </c>
      <c r="E143" s="699">
        <f t="shared" ref="E143:E148" si="41">C143/C142*100-100</f>
        <v>-0.30820392626462478</v>
      </c>
      <c r="F143" s="698">
        <f t="shared" si="38"/>
        <v>-51504.949999999721</v>
      </c>
      <c r="G143" s="699">
        <f t="shared" si="39"/>
        <v>-1.6435342047545873</v>
      </c>
    </row>
    <row r="144" spans="1:9" ht="15" hidden="1" customHeight="1">
      <c r="B144" s="54">
        <v>2011</v>
      </c>
      <c r="C144" s="541">
        <v>3089588.43</v>
      </c>
      <c r="D144" s="698">
        <f t="shared" si="40"/>
        <v>7300.9799999999814</v>
      </c>
      <c r="E144" s="699">
        <f t="shared" si="41"/>
        <v>0.23686888774763304</v>
      </c>
      <c r="F144" s="698">
        <f t="shared" si="38"/>
        <v>-45077.429999999702</v>
      </c>
      <c r="G144" s="699">
        <f t="shared" si="39"/>
        <v>-1.438029825609533</v>
      </c>
    </row>
    <row r="145" spans="1:7" ht="15" hidden="1" customHeight="1">
      <c r="B145" s="54">
        <v>2011</v>
      </c>
      <c r="C145" s="541">
        <v>3098306.73</v>
      </c>
      <c r="D145" s="698">
        <f t="shared" si="40"/>
        <v>8718.2999999998137</v>
      </c>
      <c r="E145" s="699">
        <f t="shared" si="41"/>
        <v>0.28218321622857445</v>
      </c>
      <c r="F145" s="698">
        <f t="shared" si="38"/>
        <v>-39123.370000000112</v>
      </c>
      <c r="G145" s="699">
        <f t="shared" si="39"/>
        <v>-1.2469877814967134</v>
      </c>
    </row>
    <row r="146" spans="1:7" ht="15" hidden="1" customHeight="1">
      <c r="B146" s="54">
        <v>2011</v>
      </c>
      <c r="C146" s="541">
        <v>3106765.22</v>
      </c>
      <c r="D146" s="698">
        <f t="shared" si="40"/>
        <v>8458.4900000002235</v>
      </c>
      <c r="E146" s="699">
        <f t="shared" si="41"/>
        <v>0.27300363511781711</v>
      </c>
      <c r="F146" s="698">
        <f t="shared" si="38"/>
        <v>-35269.969999999739</v>
      </c>
      <c r="G146" s="699">
        <f t="shared" si="39"/>
        <v>-1.1225198913192145</v>
      </c>
    </row>
    <row r="147" spans="1:7" s="247" customFormat="1" ht="15" customHeight="1">
      <c r="A147" s="647"/>
      <c r="B147" s="54">
        <v>2011</v>
      </c>
      <c r="C147" s="541">
        <v>3110614.72</v>
      </c>
      <c r="D147" s="698">
        <f t="shared" si="40"/>
        <v>3849.5</v>
      </c>
      <c r="E147" s="699">
        <f t="shared" si="41"/>
        <v>0.12390701348201105</v>
      </c>
      <c r="F147" s="698">
        <f t="shared" si="38"/>
        <v>-35035.779999999795</v>
      </c>
      <c r="G147" s="699">
        <f t="shared" si="39"/>
        <v>-1.1137848912331378</v>
      </c>
    </row>
    <row r="148" spans="1:7" s="247" customFormat="1" ht="15" hidden="1" customHeight="1">
      <c r="A148" s="647"/>
      <c r="B148" s="54">
        <v>2011</v>
      </c>
      <c r="C148" s="541">
        <v>3105845.19</v>
      </c>
      <c r="D148" s="698">
        <f t="shared" si="40"/>
        <v>-4769.5300000002608</v>
      </c>
      <c r="E148" s="699">
        <f t="shared" si="41"/>
        <v>-0.15333078601261718</v>
      </c>
      <c r="F148" s="698">
        <f t="shared" si="38"/>
        <v>-34485.260000000242</v>
      </c>
      <c r="G148" s="699">
        <f t="shared" si="39"/>
        <v>-1.0981411207855558</v>
      </c>
    </row>
    <row r="149" spans="1:7" s="247" customFormat="1" ht="15" hidden="1" customHeight="1">
      <c r="A149" s="647"/>
      <c r="B149" s="54">
        <v>2011</v>
      </c>
      <c r="C149" s="541">
        <v>3094589.68</v>
      </c>
      <c r="D149" s="698">
        <f>C149-C148</f>
        <v>-11255.509999999776</v>
      </c>
      <c r="E149" s="699">
        <f>C149/C148*100-100</f>
        <v>-0.36239765060535944</v>
      </c>
      <c r="F149" s="698">
        <f t="shared" si="38"/>
        <v>-32202.179999999702</v>
      </c>
      <c r="G149" s="699">
        <f t="shared" si="39"/>
        <v>-1.029879232191675</v>
      </c>
    </row>
    <row r="150" spans="1:7" s="247" customFormat="1" ht="15" hidden="1" customHeight="1">
      <c r="A150" s="647"/>
      <c r="B150" s="54">
        <v>2011</v>
      </c>
      <c r="C150" s="541">
        <v>3092136.18</v>
      </c>
      <c r="D150" s="698">
        <f>C150-C149</f>
        <v>-2453.5</v>
      </c>
      <c r="E150" s="699">
        <f>C150/C149*100-100</f>
        <v>-7.9283532025471004E-2</v>
      </c>
      <c r="F150" s="698">
        <f t="shared" si="38"/>
        <v>-30348.040000000037</v>
      </c>
      <c r="G150" s="699">
        <f t="shared" si="39"/>
        <v>-0.9719197235847048</v>
      </c>
    </row>
    <row r="151" spans="1:7" ht="15" hidden="1" customHeight="1">
      <c r="B151" s="54">
        <v>2011</v>
      </c>
      <c r="C151" s="541">
        <v>3086837.35</v>
      </c>
      <c r="D151" s="698">
        <f>C151-C150</f>
        <v>-5298.8300000000745</v>
      </c>
      <c r="E151" s="699">
        <f>C151/C150*100-100</f>
        <v>-0.17136470360759404</v>
      </c>
      <c r="F151" s="698">
        <f t="shared" si="38"/>
        <v>-30630.949999999721</v>
      </c>
      <c r="G151" s="699">
        <f t="shared" si="39"/>
        <v>-0.98255850749147555</v>
      </c>
    </row>
    <row r="152" spans="1:7" s="247" customFormat="1" ht="15" hidden="1" customHeight="1">
      <c r="A152" s="647"/>
      <c r="B152" s="54">
        <v>2011</v>
      </c>
      <c r="C152" s="541">
        <v>3078368</v>
      </c>
      <c r="D152" s="698">
        <f>C152-C151</f>
        <v>-8469.3500000000931</v>
      </c>
      <c r="E152" s="699">
        <f>C152/C151*100-100</f>
        <v>-0.27436981737959343</v>
      </c>
      <c r="F152" s="698">
        <f t="shared" si="38"/>
        <v>-32377.14000000013</v>
      </c>
      <c r="G152" s="699">
        <f t="shared" si="39"/>
        <v>-1.0408162206435208</v>
      </c>
    </row>
    <row r="153" spans="1:7" s="247" customFormat="1" ht="15" hidden="1" customHeight="1">
      <c r="A153" s="647"/>
      <c r="B153" s="54">
        <v>2011</v>
      </c>
      <c r="C153" s="541">
        <v>3071668.85</v>
      </c>
      <c r="D153" s="698">
        <f>C153-C152</f>
        <v>-6699.1499999999069</v>
      </c>
      <c r="E153" s="699">
        <f>C153/C152*100-100</f>
        <v>-0.21762018056320187</v>
      </c>
      <c r="F153" s="698">
        <f t="shared" si="38"/>
        <v>-32578.879999999888</v>
      </c>
      <c r="G153" s="699">
        <f t="shared" si="39"/>
        <v>-1.0494935595877735</v>
      </c>
    </row>
    <row r="154" spans="1:7" ht="15" hidden="1" customHeight="1">
      <c r="B154" s="72" t="s">
        <v>197</v>
      </c>
      <c r="C154" s="557"/>
      <c r="D154" s="723"/>
      <c r="E154" s="724"/>
      <c r="F154" s="723"/>
      <c r="G154" s="724"/>
    </row>
    <row r="155" spans="1:7" ht="15" hidden="1" customHeight="1">
      <c r="B155" s="54">
        <v>2012</v>
      </c>
      <c r="C155" s="541">
        <v>3043950.08</v>
      </c>
      <c r="D155" s="698">
        <f>C155-C153</f>
        <v>-27718.770000000019</v>
      </c>
      <c r="E155" s="699">
        <f>C155/C153*100-100</f>
        <v>-0.90240098635632648</v>
      </c>
      <c r="F155" s="698">
        <f t="shared" ref="F155:F166" si="42">C155-C142</f>
        <v>-47866.469999999739</v>
      </c>
      <c r="G155" s="699">
        <f t="shared" ref="G155:G166" si="43">C155/C142*100-100</f>
        <v>-1.5481665624695609</v>
      </c>
    </row>
    <row r="156" spans="1:7" ht="15" hidden="1" customHeight="1">
      <c r="B156" s="54">
        <v>2012</v>
      </c>
      <c r="C156" s="541">
        <v>3045931.95</v>
      </c>
      <c r="D156" s="698">
        <f t="shared" ref="D156:D161" si="44">C156-C155</f>
        <v>1981.8700000001118</v>
      </c>
      <c r="E156" s="699">
        <f t="shared" ref="E156:E161" si="45">C156/C155*100-100</f>
        <v>6.5108492186567446E-2</v>
      </c>
      <c r="F156" s="698">
        <f t="shared" si="42"/>
        <v>-36355.5</v>
      </c>
      <c r="G156" s="699">
        <f t="shared" si="43"/>
        <v>-1.179497389187361</v>
      </c>
    </row>
    <row r="157" spans="1:7" ht="15" hidden="1" customHeight="1">
      <c r="B157" s="54">
        <v>2012</v>
      </c>
      <c r="C157" s="541">
        <v>3050798.45</v>
      </c>
      <c r="D157" s="698">
        <f t="shared" si="44"/>
        <v>4866.5</v>
      </c>
      <c r="E157" s="699">
        <f t="shared" si="45"/>
        <v>0.15977047681580814</v>
      </c>
      <c r="F157" s="698">
        <f t="shared" si="42"/>
        <v>-38789.979999999981</v>
      </c>
      <c r="G157" s="699">
        <f t="shared" si="43"/>
        <v>-1.2555063847128736</v>
      </c>
    </row>
    <row r="158" spans="1:7" ht="15" hidden="1" customHeight="1">
      <c r="B158" s="54">
        <v>2012</v>
      </c>
      <c r="C158" s="541">
        <v>3057272.1</v>
      </c>
      <c r="D158" s="698">
        <f t="shared" si="44"/>
        <v>6473.6499999999069</v>
      </c>
      <c r="E158" s="699">
        <f t="shared" si="45"/>
        <v>0.21219526973339953</v>
      </c>
      <c r="F158" s="698">
        <f t="shared" si="42"/>
        <v>-41034.629999999888</v>
      </c>
      <c r="G158" s="699">
        <f t="shared" si="43"/>
        <v>-1.324421162135863</v>
      </c>
    </row>
    <row r="159" spans="1:7" ht="15" hidden="1" customHeight="1">
      <c r="B159" s="54">
        <v>2012</v>
      </c>
      <c r="C159" s="541">
        <v>3064493.59</v>
      </c>
      <c r="D159" s="698">
        <f t="shared" si="44"/>
        <v>7221.4899999997579</v>
      </c>
      <c r="E159" s="699">
        <f t="shared" si="45"/>
        <v>0.23620697680131286</v>
      </c>
      <c r="F159" s="698">
        <f t="shared" si="42"/>
        <v>-42271.630000000354</v>
      </c>
      <c r="G159" s="699">
        <f t="shared" si="43"/>
        <v>-1.3606316218513683</v>
      </c>
    </row>
    <row r="160" spans="1:7" ht="15" customHeight="1">
      <c r="B160" s="54">
        <v>2012</v>
      </c>
      <c r="C160" s="541">
        <v>3068807.52</v>
      </c>
      <c r="D160" s="698">
        <f t="shared" si="44"/>
        <v>4313.9300000001676</v>
      </c>
      <c r="E160" s="699">
        <f t="shared" si="45"/>
        <v>0.14077138271973411</v>
      </c>
      <c r="F160" s="698">
        <f t="shared" si="42"/>
        <v>-41807.200000000186</v>
      </c>
      <c r="G160" s="699">
        <f t="shared" si="43"/>
        <v>-1.3440173008632854</v>
      </c>
    </row>
    <row r="161" spans="2:7" ht="15" hidden="1" customHeight="1">
      <c r="B161" s="54">
        <v>2012</v>
      </c>
      <c r="C161" s="541">
        <v>3064842.63</v>
      </c>
      <c r="D161" s="698">
        <f t="shared" si="44"/>
        <v>-3964.8900000001304</v>
      </c>
      <c r="E161" s="699">
        <f t="shared" si="45"/>
        <v>-0.1291996964345401</v>
      </c>
      <c r="F161" s="698">
        <f t="shared" si="42"/>
        <v>-41002.560000000056</v>
      </c>
      <c r="G161" s="699">
        <f t="shared" si="43"/>
        <v>-1.3201739781498958</v>
      </c>
    </row>
    <row r="162" spans="2:7" ht="15" hidden="1" customHeight="1">
      <c r="B162" s="54">
        <v>2012</v>
      </c>
      <c r="C162" s="541">
        <v>3050085.4</v>
      </c>
      <c r="D162" s="698">
        <f>C162-C161</f>
        <v>-14757.229999999981</v>
      </c>
      <c r="E162" s="699">
        <f>C162/C161*100-100</f>
        <v>-0.48150041556945666</v>
      </c>
      <c r="F162" s="698">
        <f t="shared" si="42"/>
        <v>-44504.280000000261</v>
      </c>
      <c r="G162" s="699">
        <f t="shared" si="43"/>
        <v>-1.4381318559816378</v>
      </c>
    </row>
    <row r="163" spans="2:7" ht="15" hidden="1" customHeight="1">
      <c r="B163" s="54">
        <v>2012</v>
      </c>
      <c r="C163" s="541">
        <v>3044854.1</v>
      </c>
      <c r="D163" s="698">
        <f>C163-C162</f>
        <v>-5231.2999999998137</v>
      </c>
      <c r="E163" s="699">
        <f>C163/C162*100-100</f>
        <v>-0.17151323041643707</v>
      </c>
      <c r="F163" s="698">
        <f t="shared" si="42"/>
        <v>-47282.080000000075</v>
      </c>
      <c r="G163" s="699">
        <f t="shared" si="43"/>
        <v>-1.5291072982432468</v>
      </c>
    </row>
    <row r="164" spans="2:7" ht="15" hidden="1" customHeight="1">
      <c r="B164" s="54">
        <v>2012</v>
      </c>
      <c r="C164" s="541">
        <v>3038901.4</v>
      </c>
      <c r="D164" s="698">
        <f>C164-C163</f>
        <v>-5952.7000000001863</v>
      </c>
      <c r="E164" s="699">
        <f>C164/C163*100-100</f>
        <v>-0.19550033612448203</v>
      </c>
      <c r="F164" s="698">
        <f t="shared" si="42"/>
        <v>-47935.950000000186</v>
      </c>
      <c r="G164" s="699">
        <f t="shared" si="43"/>
        <v>-1.5529146684712885</v>
      </c>
    </row>
    <row r="165" spans="2:7" ht="15" hidden="1" customHeight="1">
      <c r="B165" s="54">
        <v>2012</v>
      </c>
      <c r="C165" s="541">
        <v>3028793.85</v>
      </c>
      <c r="D165" s="698">
        <f>C165-C164</f>
        <v>-10107.549999999814</v>
      </c>
      <c r="E165" s="699">
        <f>C165/C164*100-100</f>
        <v>-0.33260539483116247</v>
      </c>
      <c r="F165" s="698">
        <f t="shared" si="42"/>
        <v>-49574.149999999907</v>
      </c>
      <c r="G165" s="699">
        <f t="shared" si="43"/>
        <v>-1.6104036294556039</v>
      </c>
    </row>
    <row r="166" spans="2:7" ht="15" hidden="1" customHeight="1">
      <c r="B166" s="54">
        <v>2012</v>
      </c>
      <c r="C166" s="541">
        <v>3024652</v>
      </c>
      <c r="D166" s="698">
        <f>C166-C165</f>
        <v>-4141.8500000000931</v>
      </c>
      <c r="E166" s="699">
        <f>C166/C165*100-100</f>
        <v>-0.13674915511334973</v>
      </c>
      <c r="F166" s="698">
        <f t="shared" si="42"/>
        <v>-47016.850000000093</v>
      </c>
      <c r="G166" s="699">
        <f t="shared" si="43"/>
        <v>-1.5306614187919507</v>
      </c>
    </row>
    <row r="167" spans="2:7" ht="15" hidden="1" customHeight="1">
      <c r="B167" s="729">
        <v>2013</v>
      </c>
      <c r="C167" s="626"/>
      <c r="D167" s="730"/>
      <c r="E167" s="731"/>
      <c r="F167" s="730"/>
      <c r="G167" s="731"/>
    </row>
    <row r="168" spans="2:7" ht="15" hidden="1" customHeight="1">
      <c r="B168" s="54">
        <v>2013</v>
      </c>
      <c r="C168" s="541">
        <v>3008924.77</v>
      </c>
      <c r="D168" s="698">
        <f>C168-C166</f>
        <v>-15727.229999999981</v>
      </c>
      <c r="E168" s="699">
        <f>C168/C166*100-100</f>
        <v>-0.51996824758683147</v>
      </c>
      <c r="F168" s="698">
        <f t="shared" ref="F168:F179" si="46">C168-C155</f>
        <v>-35025.310000000056</v>
      </c>
      <c r="G168" s="699">
        <f t="shared" ref="G168:G173" si="47">C168/C155*100-100</f>
        <v>-1.1506532327888834</v>
      </c>
    </row>
    <row r="169" spans="2:7" ht="15" hidden="1" customHeight="1">
      <c r="B169" s="54">
        <v>2013</v>
      </c>
      <c r="C169" s="541">
        <v>2997806.3</v>
      </c>
      <c r="D169" s="698">
        <f t="shared" ref="D169:D174" si="48">C169-C168</f>
        <v>-11118.470000000205</v>
      </c>
      <c r="E169" s="699">
        <f t="shared" ref="E169:E174" si="49">C169/C168*100-100</f>
        <v>-0.3695163837546005</v>
      </c>
      <c r="F169" s="698">
        <f t="shared" si="46"/>
        <v>-48125.650000000373</v>
      </c>
      <c r="G169" s="699">
        <f t="shared" si="47"/>
        <v>-1.5799975439372673</v>
      </c>
    </row>
    <row r="170" spans="2:7" ht="15" hidden="1" customHeight="1">
      <c r="B170" s="54">
        <v>2013</v>
      </c>
      <c r="C170" s="541">
        <v>3005397</v>
      </c>
      <c r="D170" s="698">
        <f t="shared" si="48"/>
        <v>7590.7000000001863</v>
      </c>
      <c r="E170" s="699">
        <f t="shared" si="49"/>
        <v>0.25320848781990435</v>
      </c>
      <c r="F170" s="698">
        <f t="shared" si="46"/>
        <v>-45401.450000000186</v>
      </c>
      <c r="G170" s="699">
        <f t="shared" si="47"/>
        <v>-1.4881825444745544</v>
      </c>
    </row>
    <row r="171" spans="2:7" ht="15" hidden="1" customHeight="1">
      <c r="B171" s="54">
        <v>2013</v>
      </c>
      <c r="C171" s="541">
        <v>3017310.59</v>
      </c>
      <c r="D171" s="698">
        <f t="shared" si="48"/>
        <v>11913.589999999851</v>
      </c>
      <c r="E171" s="699">
        <f t="shared" si="49"/>
        <v>0.39640653131682768</v>
      </c>
      <c r="F171" s="698">
        <f t="shared" si="46"/>
        <v>-39961.510000000242</v>
      </c>
      <c r="G171" s="699">
        <f t="shared" si="47"/>
        <v>-1.3070969378224504</v>
      </c>
    </row>
    <row r="172" spans="2:7" ht="15" hidden="1" customHeight="1">
      <c r="B172" s="54">
        <v>2013</v>
      </c>
      <c r="C172" s="541">
        <v>3029842.59</v>
      </c>
      <c r="D172" s="698">
        <f t="shared" si="48"/>
        <v>12532</v>
      </c>
      <c r="E172" s="699">
        <f t="shared" si="49"/>
        <v>0.4153367585535932</v>
      </c>
      <c r="F172" s="698">
        <f t="shared" si="46"/>
        <v>-34651</v>
      </c>
      <c r="G172" s="699">
        <f t="shared" si="47"/>
        <v>-1.1307251584102715</v>
      </c>
    </row>
    <row r="173" spans="2:7" ht="15" customHeight="1">
      <c r="B173" s="54">
        <v>2013</v>
      </c>
      <c r="C173" s="541">
        <v>3042275.75</v>
      </c>
      <c r="D173" s="698">
        <f t="shared" si="48"/>
        <v>12433.160000000149</v>
      </c>
      <c r="E173" s="699">
        <f t="shared" si="49"/>
        <v>0.41035663176151616</v>
      </c>
      <c r="F173" s="698">
        <f t="shared" si="46"/>
        <v>-26531.770000000019</v>
      </c>
      <c r="G173" s="699">
        <f t="shared" si="47"/>
        <v>-0.86456285795337351</v>
      </c>
    </row>
    <row r="174" spans="2:7" ht="15" hidden="1" customHeight="1">
      <c r="B174" s="54">
        <v>2013</v>
      </c>
      <c r="C174" s="541">
        <v>3046644.34</v>
      </c>
      <c r="D174" s="698">
        <f t="shared" si="48"/>
        <v>4368.589999999851</v>
      </c>
      <c r="E174" s="699">
        <f t="shared" si="49"/>
        <v>0.14359612208063766</v>
      </c>
      <c r="F174" s="698">
        <f t="shared" si="46"/>
        <v>-18198.290000000037</v>
      </c>
      <c r="G174" s="699">
        <f>C174/C161*100-100</f>
        <v>-0.59377567454419022</v>
      </c>
    </row>
    <row r="175" spans="2:7" ht="15" hidden="1" customHeight="1">
      <c r="B175" s="54">
        <v>2013</v>
      </c>
      <c r="C175" s="541">
        <v>3034003.47</v>
      </c>
      <c r="D175" s="698">
        <f>C175-C174</f>
        <v>-12640.869999999646</v>
      </c>
      <c r="E175" s="699">
        <f>C175/C174*100-100</f>
        <v>-0.41491124625329689</v>
      </c>
      <c r="F175" s="698">
        <f t="shared" si="46"/>
        <v>-16081.929999999702</v>
      </c>
      <c r="G175" s="699">
        <v>-0.52726163011696769</v>
      </c>
    </row>
    <row r="176" spans="2:7" ht="15" hidden="1" customHeight="1">
      <c r="B176" s="54">
        <v>2013</v>
      </c>
      <c r="C176" s="541">
        <v>3035490.57</v>
      </c>
      <c r="D176" s="698">
        <f>C176-C175</f>
        <v>1487.0999999996275</v>
      </c>
      <c r="E176" s="699">
        <f>C176/C175*100-100</f>
        <v>4.9014446249117327E-2</v>
      </c>
      <c r="F176" s="698">
        <f t="shared" si="46"/>
        <v>-9363.5300000002608</v>
      </c>
      <c r="G176" s="699">
        <f>C176/C163*100-100</f>
        <v>-0.30751982500574115</v>
      </c>
    </row>
    <row r="177" spans="1:14" ht="15" hidden="1" customHeight="1">
      <c r="B177" s="54">
        <v>2013</v>
      </c>
      <c r="C177" s="541">
        <v>3038779.69</v>
      </c>
      <c r="D177" s="698">
        <f>C177-C176</f>
        <v>3289.1200000001118</v>
      </c>
      <c r="E177" s="699">
        <f>C177/C176*100-100</f>
        <v>0.10835546756450753</v>
      </c>
      <c r="F177" s="698">
        <f t="shared" si="46"/>
        <v>-121.70999999996275</v>
      </c>
      <c r="G177" s="699">
        <f>C177/C164*100-100</f>
        <v>-4.0050657780454912E-3</v>
      </c>
    </row>
    <row r="178" spans="1:14" ht="15" hidden="1" customHeight="1">
      <c r="B178" s="54">
        <v>2013</v>
      </c>
      <c r="C178" s="541">
        <v>3042596.05</v>
      </c>
      <c r="D178" s="698">
        <f>C178-C177</f>
        <v>3816.3599999998696</v>
      </c>
      <c r="E178" s="699">
        <f>C178/C177*100-100</f>
        <v>0.12558857137814528</v>
      </c>
      <c r="F178" s="698">
        <f t="shared" si="46"/>
        <v>13802.199999999721</v>
      </c>
      <c r="G178" s="699">
        <f>C178/C165*100-100</f>
        <v>0.45569955181994715</v>
      </c>
    </row>
    <row r="179" spans="1:14" ht="15" hidden="1" customHeight="1">
      <c r="B179" s="54">
        <v>2013</v>
      </c>
      <c r="C179" s="541">
        <v>3050340.61</v>
      </c>
      <c r="D179" s="698">
        <f>C179-C178</f>
        <v>7744.5600000000559</v>
      </c>
      <c r="E179" s="699">
        <f>C179/C178*100-100</f>
        <v>0.25453789700411278</v>
      </c>
      <c r="F179" s="698">
        <f t="shared" si="46"/>
        <v>25688.60999999987</v>
      </c>
      <c r="G179" s="699">
        <f>C179/C166*100-100</f>
        <v>0.84930795344388343</v>
      </c>
    </row>
    <row r="180" spans="1:14" ht="15" hidden="1" customHeight="1">
      <c r="B180" s="72">
        <v>2014</v>
      </c>
      <c r="C180" s="557"/>
      <c r="D180" s="723"/>
      <c r="E180" s="724"/>
      <c r="F180" s="723"/>
      <c r="G180" s="724"/>
    </row>
    <row r="181" spans="1:14" s="247" customFormat="1" ht="15" hidden="1" customHeight="1">
      <c r="A181" s="647"/>
      <c r="B181" s="54">
        <v>2014</v>
      </c>
      <c r="C181" s="541">
        <v>3038780.76</v>
      </c>
      <c r="D181" s="698">
        <f>C181-C179</f>
        <v>-11559.850000000093</v>
      </c>
      <c r="E181" s="699">
        <f>C181/C179*100-100</f>
        <v>-0.37896915387426588</v>
      </c>
      <c r="F181" s="698">
        <f t="shared" ref="F181:F192" si="50">C181-C168</f>
        <v>29855.989999999758</v>
      </c>
      <c r="G181" s="699">
        <f t="shared" ref="G181:G186" si="51">C181/C168*100-100</f>
        <v>0.99224780551756453</v>
      </c>
    </row>
    <row r="182" spans="1:14" ht="15" hidden="1" customHeight="1">
      <c r="B182" s="54">
        <v>2014</v>
      </c>
      <c r="C182" s="541">
        <v>3042239.75</v>
      </c>
      <c r="D182" s="698">
        <f t="shared" ref="D182:D187" si="52">C182-C181</f>
        <v>3458.9900000002235</v>
      </c>
      <c r="E182" s="699">
        <f t="shared" ref="E182:E187" si="53">C182/C181*100-100</f>
        <v>0.11382821839376334</v>
      </c>
      <c r="F182" s="698">
        <f t="shared" si="50"/>
        <v>44433.450000000186</v>
      </c>
      <c r="G182" s="699">
        <f t="shared" si="51"/>
        <v>1.4821988331934648</v>
      </c>
      <c r="I182" s="247"/>
      <c r="J182" s="247"/>
      <c r="K182" s="247"/>
      <c r="L182" s="247"/>
      <c r="M182" s="247"/>
      <c r="N182" s="247"/>
    </row>
    <row r="183" spans="1:14" ht="15" hidden="1" customHeight="1">
      <c r="B183" s="54">
        <v>2014</v>
      </c>
      <c r="C183" s="541">
        <v>3058964.57</v>
      </c>
      <c r="D183" s="698">
        <f t="shared" si="52"/>
        <v>16724.819999999832</v>
      </c>
      <c r="E183" s="699">
        <f t="shared" si="53"/>
        <v>0.54975351630324099</v>
      </c>
      <c r="F183" s="698">
        <f t="shared" si="50"/>
        <v>53567.569999999832</v>
      </c>
      <c r="G183" s="699">
        <f t="shared" si="51"/>
        <v>1.7823791665460504</v>
      </c>
      <c r="I183" s="247"/>
      <c r="J183" s="247"/>
      <c r="K183" s="247"/>
      <c r="L183" s="247"/>
      <c r="M183" s="247"/>
      <c r="N183" s="247"/>
    </row>
    <row r="184" spans="1:14" ht="15" hidden="1" customHeight="1">
      <c r="B184" s="54">
        <v>2014</v>
      </c>
      <c r="C184" s="541">
        <v>3080910.15</v>
      </c>
      <c r="D184" s="698">
        <f t="shared" si="52"/>
        <v>21945.580000000075</v>
      </c>
      <c r="E184" s="699">
        <f t="shared" si="53"/>
        <v>0.71741857408960641</v>
      </c>
      <c r="F184" s="698">
        <f t="shared" si="50"/>
        <v>63599.560000000056</v>
      </c>
      <c r="G184" s="699">
        <f t="shared" si="51"/>
        <v>2.1078227813464849</v>
      </c>
      <c r="I184" s="247"/>
      <c r="J184" s="247"/>
      <c r="K184" s="247"/>
      <c r="L184" s="247"/>
      <c r="M184" s="247"/>
      <c r="N184" s="247"/>
    </row>
    <row r="185" spans="1:14" ht="15" hidden="1" customHeight="1">
      <c r="B185" s="54">
        <v>2014</v>
      </c>
      <c r="C185" s="541">
        <v>3100231.95</v>
      </c>
      <c r="D185" s="698">
        <f t="shared" si="52"/>
        <v>19321.800000000279</v>
      </c>
      <c r="E185" s="699">
        <f t="shared" si="53"/>
        <v>0.62714584519774519</v>
      </c>
      <c r="F185" s="698">
        <f t="shared" si="50"/>
        <v>70389.360000000335</v>
      </c>
      <c r="G185" s="699">
        <f t="shared" si="51"/>
        <v>2.3232018796065717</v>
      </c>
      <c r="I185" s="247"/>
      <c r="J185" s="247"/>
      <c r="K185" s="247"/>
      <c r="L185" s="247"/>
      <c r="M185" s="247"/>
      <c r="N185" s="247"/>
    </row>
    <row r="186" spans="1:14" ht="15" customHeight="1">
      <c r="B186" s="54">
        <v>2014</v>
      </c>
      <c r="C186" s="541">
        <v>3115747.47</v>
      </c>
      <c r="D186" s="698">
        <f t="shared" si="52"/>
        <v>15515.520000000019</v>
      </c>
      <c r="E186" s="699">
        <f t="shared" si="53"/>
        <v>0.50046319921320048</v>
      </c>
      <c r="F186" s="698">
        <f t="shared" si="50"/>
        <v>73471.720000000205</v>
      </c>
      <c r="G186" s="699">
        <f t="shared" si="51"/>
        <v>2.4150250022536568</v>
      </c>
      <c r="I186" s="247"/>
      <c r="J186" s="247"/>
      <c r="K186" s="247"/>
      <c r="L186" s="247"/>
      <c r="M186" s="247"/>
      <c r="N186" s="247"/>
    </row>
    <row r="187" spans="1:14" ht="15" hidden="1" customHeight="1">
      <c r="B187" s="54">
        <v>2014</v>
      </c>
      <c r="C187" s="541">
        <v>3119433</v>
      </c>
      <c r="D187" s="698">
        <f t="shared" si="52"/>
        <v>3685.5299999997951</v>
      </c>
      <c r="E187" s="699">
        <f t="shared" si="53"/>
        <v>0.11828718583537068</v>
      </c>
      <c r="F187" s="698">
        <f t="shared" si="50"/>
        <v>72788.660000000149</v>
      </c>
      <c r="G187" s="699">
        <f>C187/C174*100-100</f>
        <v>2.3891420158350485</v>
      </c>
      <c r="I187" s="247"/>
      <c r="J187" s="247"/>
      <c r="K187" s="247"/>
      <c r="L187" s="247"/>
      <c r="M187" s="247"/>
      <c r="N187" s="247"/>
    </row>
    <row r="188" spans="1:14" ht="15" hidden="1" customHeight="1">
      <c r="B188" s="54">
        <v>2014</v>
      </c>
      <c r="C188" s="541">
        <v>3109866.5</v>
      </c>
      <c r="D188" s="698">
        <f>C188-C187</f>
        <v>-9566.5</v>
      </c>
      <c r="E188" s="699">
        <f>C188/C187*100-100</f>
        <v>-0.306674321904012</v>
      </c>
      <c r="F188" s="698">
        <f t="shared" si="50"/>
        <v>75863.029999999795</v>
      </c>
      <c r="G188" s="699">
        <v>-0.52726163011696769</v>
      </c>
      <c r="I188" s="247"/>
      <c r="J188" s="247"/>
      <c r="K188" s="247"/>
      <c r="L188" s="247"/>
      <c r="M188" s="247"/>
      <c r="N188" s="247"/>
    </row>
    <row r="189" spans="1:14" ht="15" hidden="1" customHeight="1">
      <c r="B189" s="54">
        <v>2014</v>
      </c>
      <c r="C189" s="541">
        <v>3114224.95</v>
      </c>
      <c r="D189" s="698">
        <f>C189-C188</f>
        <v>4358.4500000001863</v>
      </c>
      <c r="E189" s="699">
        <f>C189/C188*100-100</f>
        <v>0.14014910286341831</v>
      </c>
      <c r="F189" s="698">
        <f t="shared" si="50"/>
        <v>78734.380000000354</v>
      </c>
      <c r="G189" s="699">
        <f>C189/C176*100-100</f>
        <v>2.5937942544819208</v>
      </c>
      <c r="I189" s="247"/>
      <c r="J189" s="247"/>
      <c r="K189" s="247"/>
      <c r="L189" s="247"/>
      <c r="M189" s="247"/>
      <c r="N189" s="247"/>
    </row>
    <row r="190" spans="1:14" ht="15" hidden="1" customHeight="1">
      <c r="B190" s="54">
        <v>2014</v>
      </c>
      <c r="C190" s="541">
        <v>3119532.86</v>
      </c>
      <c r="D190" s="698">
        <f>C190-C189</f>
        <v>5307.9099999996834</v>
      </c>
      <c r="E190" s="699">
        <f>C190/C189*100-100</f>
        <v>0.1704408026144506</v>
      </c>
      <c r="F190" s="698">
        <f t="shared" si="50"/>
        <v>80753.169999999925</v>
      </c>
      <c r="G190" s="699">
        <f>C190/C177*100-100</f>
        <v>2.657421012314316</v>
      </c>
      <c r="I190" s="247"/>
      <c r="J190" s="247"/>
      <c r="K190" s="247"/>
      <c r="L190" s="247"/>
      <c r="M190" s="247"/>
      <c r="N190" s="247"/>
    </row>
    <row r="191" spans="1:14" ht="15" hidden="1" customHeight="1">
      <c r="B191" s="54">
        <v>2014</v>
      </c>
      <c r="C191" s="541">
        <v>3120052.15</v>
      </c>
      <c r="D191" s="698">
        <f>C191-C190</f>
        <v>519.29000000003725</v>
      </c>
      <c r="E191" s="699">
        <f>C191/C190*100-100</f>
        <v>1.6646402628367696E-2</v>
      </c>
      <c r="F191" s="698">
        <f t="shared" si="50"/>
        <v>77456.100000000093</v>
      </c>
      <c r="G191" s="699">
        <f>C191/C178*100-100</f>
        <v>2.5457240700749679</v>
      </c>
      <c r="I191" s="247"/>
      <c r="J191" s="247"/>
      <c r="K191" s="247"/>
      <c r="L191" s="247"/>
      <c r="M191" s="247"/>
      <c r="N191" s="247"/>
    </row>
    <row r="192" spans="1:14" ht="15" hidden="1" customHeight="1">
      <c r="B192" s="54">
        <v>2014</v>
      </c>
      <c r="C192" s="541">
        <v>3125806.21</v>
      </c>
      <c r="D192" s="698">
        <f>C192-C191</f>
        <v>5754.0600000000559</v>
      </c>
      <c r="E192" s="699">
        <f>C192/C191*100-100</f>
        <v>0.18442191743493197</v>
      </c>
      <c r="F192" s="698">
        <f t="shared" si="50"/>
        <v>75465.600000000093</v>
      </c>
      <c r="G192" s="699">
        <f>C192/C179*100-100</f>
        <v>2.4740056816146847</v>
      </c>
      <c r="I192" s="247"/>
      <c r="J192" s="247"/>
      <c r="K192" s="247"/>
      <c r="L192" s="247"/>
      <c r="M192" s="247"/>
      <c r="N192" s="247"/>
    </row>
    <row r="193" spans="1:14" ht="15" hidden="1" customHeight="1">
      <c r="B193" s="72">
        <v>2015</v>
      </c>
      <c r="C193" s="557"/>
      <c r="D193" s="723"/>
      <c r="E193" s="724"/>
      <c r="F193" s="723"/>
      <c r="G193" s="724"/>
    </row>
    <row r="194" spans="1:14" s="247" customFormat="1" ht="15" hidden="1" customHeight="1">
      <c r="A194" s="647"/>
      <c r="B194" s="54">
        <v>2015</v>
      </c>
      <c r="C194" s="541">
        <v>3114389</v>
      </c>
      <c r="D194" s="698">
        <f>C194-C192</f>
        <v>-11417.209999999963</v>
      </c>
      <c r="E194" s="699">
        <f>C194/C192*100-100</f>
        <v>-0.36525648850125947</v>
      </c>
      <c r="F194" s="698">
        <f>(C194-C181)</f>
        <v>75608.240000000224</v>
      </c>
      <c r="G194" s="699">
        <f t="shared" ref="G194:G205" si="54">C194/C181*100-100</f>
        <v>2.4881110541189742</v>
      </c>
      <c r="H194" s="70"/>
    </row>
    <row r="195" spans="1:14" ht="15" hidden="1" customHeight="1">
      <c r="B195" s="54">
        <v>2015</v>
      </c>
      <c r="C195" s="541">
        <v>3114851.95</v>
      </c>
      <c r="D195" s="698">
        <f t="shared" ref="D195:D205" si="55">C195-C194</f>
        <v>462.95000000018626</v>
      </c>
      <c r="E195" s="699">
        <f t="shared" ref="E195:E205" si="56">C195/C194*100-100</f>
        <v>1.486487397687597E-2</v>
      </c>
      <c r="F195" s="698">
        <f t="shared" ref="F195:F205" si="57">C195-C182</f>
        <v>72612.200000000186</v>
      </c>
      <c r="G195" s="699">
        <f t="shared" si="54"/>
        <v>2.3868007115481333</v>
      </c>
      <c r="I195" s="247"/>
      <c r="J195" s="247"/>
      <c r="K195" s="247"/>
      <c r="L195" s="247"/>
      <c r="M195" s="247"/>
      <c r="N195" s="247"/>
    </row>
    <row r="196" spans="1:14" ht="15" hidden="1" customHeight="1">
      <c r="B196" s="54">
        <v>2015</v>
      </c>
      <c r="C196" s="541">
        <v>3131628.63</v>
      </c>
      <c r="D196" s="698">
        <f t="shared" si="55"/>
        <v>16776.679999999702</v>
      </c>
      <c r="E196" s="699">
        <f t="shared" si="56"/>
        <v>0.53860280582516395</v>
      </c>
      <c r="F196" s="698">
        <f t="shared" si="57"/>
        <v>72664.060000000056</v>
      </c>
      <c r="G196" s="699">
        <f t="shared" si="54"/>
        <v>2.3754462772349143</v>
      </c>
      <c r="I196" s="247"/>
      <c r="J196" s="247"/>
      <c r="K196" s="247"/>
      <c r="L196" s="247"/>
      <c r="M196" s="247"/>
      <c r="N196" s="247"/>
    </row>
    <row r="197" spans="1:14" ht="15" hidden="1" customHeight="1">
      <c r="B197" s="54">
        <v>2015</v>
      </c>
      <c r="C197" s="541">
        <v>3151593</v>
      </c>
      <c r="D197" s="698">
        <f t="shared" si="55"/>
        <v>19964.370000000112</v>
      </c>
      <c r="E197" s="699">
        <f t="shared" si="56"/>
        <v>0.63750758339440949</v>
      </c>
      <c r="F197" s="698">
        <f t="shared" si="57"/>
        <v>70682.850000000093</v>
      </c>
      <c r="G197" s="699">
        <f t="shared" si="54"/>
        <v>2.2942197778796043</v>
      </c>
      <c r="I197" s="247"/>
      <c r="J197" s="247"/>
      <c r="K197" s="247"/>
      <c r="L197" s="247"/>
      <c r="M197" s="247"/>
      <c r="N197" s="247"/>
    </row>
    <row r="198" spans="1:14" ht="15" hidden="1" customHeight="1">
      <c r="B198" s="54">
        <v>2015</v>
      </c>
      <c r="C198" s="541">
        <v>3168371.4</v>
      </c>
      <c r="D198" s="698">
        <f t="shared" si="55"/>
        <v>16778.399999999907</v>
      </c>
      <c r="E198" s="699">
        <f t="shared" si="56"/>
        <v>0.53237838769155132</v>
      </c>
      <c r="F198" s="698">
        <f t="shared" si="57"/>
        <v>68139.449999999721</v>
      </c>
      <c r="G198" s="699">
        <f t="shared" si="54"/>
        <v>2.1978823229661799</v>
      </c>
      <c r="I198" s="247"/>
      <c r="J198" s="247"/>
      <c r="K198" s="247"/>
      <c r="L198" s="247"/>
      <c r="M198" s="247"/>
      <c r="N198" s="247"/>
    </row>
    <row r="199" spans="1:14" ht="15" customHeight="1">
      <c r="B199" s="54">
        <v>2015</v>
      </c>
      <c r="C199" s="541">
        <v>3181085.9</v>
      </c>
      <c r="D199" s="698">
        <f t="shared" si="55"/>
        <v>12714.5</v>
      </c>
      <c r="E199" s="699">
        <f t="shared" si="56"/>
        <v>0.4012944947047572</v>
      </c>
      <c r="F199" s="698">
        <f t="shared" si="57"/>
        <v>65338.429999999702</v>
      </c>
      <c r="G199" s="699">
        <f t="shared" si="54"/>
        <v>2.0970386922917044</v>
      </c>
      <c r="I199" s="247"/>
      <c r="J199" s="247"/>
      <c r="K199" s="247"/>
      <c r="L199" s="247"/>
      <c r="M199" s="247"/>
      <c r="N199" s="247"/>
    </row>
    <row r="200" spans="1:14" ht="15" hidden="1" customHeight="1">
      <c r="B200" s="54">
        <v>2015</v>
      </c>
      <c r="C200" s="541">
        <v>3178352.39</v>
      </c>
      <c r="D200" s="698">
        <f t="shared" si="55"/>
        <v>-2733.5099999997765</v>
      </c>
      <c r="E200" s="699">
        <f t="shared" si="56"/>
        <v>-8.593009072781399E-2</v>
      </c>
      <c r="F200" s="698">
        <f t="shared" si="57"/>
        <v>58919.39000000013</v>
      </c>
      <c r="G200" s="699">
        <f t="shared" si="54"/>
        <v>1.8887852375736287</v>
      </c>
      <c r="I200" s="247"/>
      <c r="J200" s="247"/>
      <c r="K200" s="247"/>
      <c r="L200" s="247"/>
      <c r="M200" s="247"/>
      <c r="N200" s="247"/>
    </row>
    <row r="201" spans="1:14" ht="15" hidden="1" customHeight="1">
      <c r="B201" s="54">
        <v>2015</v>
      </c>
      <c r="C201" s="541">
        <v>3164675.28</v>
      </c>
      <c r="D201" s="698">
        <f t="shared" si="55"/>
        <v>-13677.110000000335</v>
      </c>
      <c r="E201" s="699">
        <f t="shared" si="56"/>
        <v>-0.43032075496198274</v>
      </c>
      <c r="F201" s="698">
        <f t="shared" si="57"/>
        <v>54808.779999999795</v>
      </c>
      <c r="G201" s="699">
        <f t="shared" si="54"/>
        <v>1.762415846467988</v>
      </c>
      <c r="I201" s="247"/>
      <c r="J201" s="247"/>
      <c r="K201" s="247"/>
      <c r="L201" s="247"/>
      <c r="M201" s="247"/>
      <c r="N201" s="247"/>
    </row>
    <row r="202" spans="1:14" ht="15" hidden="1" customHeight="1">
      <c r="B202" s="54">
        <v>2015</v>
      </c>
      <c r="C202" s="541">
        <v>3165396</v>
      </c>
      <c r="D202" s="698">
        <f t="shared" si="55"/>
        <v>720.72000000020489</v>
      </c>
      <c r="E202" s="699">
        <f t="shared" si="56"/>
        <v>2.2773900518473056E-2</v>
      </c>
      <c r="F202" s="698">
        <f t="shared" si="57"/>
        <v>51171.049999999814</v>
      </c>
      <c r="G202" s="699">
        <f t="shared" si="54"/>
        <v>1.6431391701488849</v>
      </c>
      <c r="I202" s="247"/>
      <c r="J202" s="247"/>
      <c r="K202" s="247"/>
      <c r="L202" s="247"/>
      <c r="M202" s="247"/>
      <c r="N202" s="247"/>
    </row>
    <row r="203" spans="1:14" ht="15" hidden="1" customHeight="1">
      <c r="B203" s="54">
        <v>2015</v>
      </c>
      <c r="C203" s="541">
        <v>3165561.9</v>
      </c>
      <c r="D203" s="698">
        <f t="shared" si="55"/>
        <v>165.89999999990687</v>
      </c>
      <c r="E203" s="699">
        <f t="shared" si="56"/>
        <v>5.2410504088697962E-3</v>
      </c>
      <c r="F203" s="698">
        <f t="shared" si="57"/>
        <v>46029.040000000037</v>
      </c>
      <c r="G203" s="699">
        <f t="shared" si="54"/>
        <v>1.4755106634779906</v>
      </c>
      <c r="I203" s="247"/>
      <c r="J203" s="247"/>
      <c r="K203" s="247"/>
      <c r="L203" s="247"/>
      <c r="M203" s="247"/>
      <c r="N203" s="247"/>
    </row>
    <row r="204" spans="1:14" ht="15" hidden="1" customHeight="1">
      <c r="B204" s="54">
        <v>2015</v>
      </c>
      <c r="C204" s="541">
        <v>3166187.71</v>
      </c>
      <c r="D204" s="698">
        <f t="shared" si="55"/>
        <v>625.81000000005588</v>
      </c>
      <c r="E204" s="699">
        <f t="shared" si="56"/>
        <v>1.9769318047451634E-2</v>
      </c>
      <c r="F204" s="698">
        <f t="shared" si="57"/>
        <v>46135.560000000056</v>
      </c>
      <c r="G204" s="699">
        <f t="shared" si="54"/>
        <v>1.4786791304113365</v>
      </c>
      <c r="I204" s="247"/>
      <c r="J204" s="247"/>
      <c r="K204" s="247"/>
      <c r="L204" s="247"/>
      <c r="M204" s="247"/>
      <c r="N204" s="247"/>
    </row>
    <row r="205" spans="1:14" ht="15" hidden="1" customHeight="1">
      <c r="B205" s="54">
        <v>2015</v>
      </c>
      <c r="C205" s="541">
        <v>3167998.94</v>
      </c>
      <c r="D205" s="698">
        <f t="shared" si="55"/>
        <v>1811.2299999999814</v>
      </c>
      <c r="E205" s="699">
        <f t="shared" si="56"/>
        <v>5.7205389127105377E-2</v>
      </c>
      <c r="F205" s="698">
        <f t="shared" si="57"/>
        <v>42192.729999999981</v>
      </c>
      <c r="G205" s="699">
        <f t="shared" si="54"/>
        <v>1.3498191239436892</v>
      </c>
      <c r="I205" s="247"/>
      <c r="J205" s="247"/>
      <c r="K205" s="247"/>
      <c r="L205" s="247"/>
      <c r="M205" s="247"/>
      <c r="N205" s="247"/>
    </row>
    <row r="206" spans="1:14" ht="15" hidden="1" customHeight="1">
      <c r="B206" s="54">
        <v>2015.1428571428601</v>
      </c>
      <c r="C206" s="557"/>
      <c r="D206" s="723"/>
      <c r="E206" s="724"/>
      <c r="F206" s="723"/>
      <c r="G206" s="724"/>
    </row>
    <row r="207" spans="1:14" s="247" customFormat="1" ht="15" hidden="1" customHeight="1">
      <c r="A207" s="647"/>
      <c r="B207" s="54">
        <v>2016</v>
      </c>
      <c r="C207" s="541">
        <v>3149472.31</v>
      </c>
      <c r="D207" s="698">
        <f>C207-C205</f>
        <v>-18526.629999999888</v>
      </c>
      <c r="E207" s="699">
        <f>C207/C205*100-100</f>
        <v>-0.58480543557251963</v>
      </c>
      <c r="F207" s="698">
        <f>(C207-C194)</f>
        <v>35083.310000000056</v>
      </c>
      <c r="G207" s="699">
        <f t="shared" ref="G207:G218" si="58">C207/C194*100-100</f>
        <v>1.1264909425251659</v>
      </c>
      <c r="H207" s="70"/>
    </row>
    <row r="208" spans="1:14" ht="15" hidden="1" customHeight="1">
      <c r="B208" s="54">
        <v>2016</v>
      </c>
      <c r="C208" s="541">
        <v>3153065.61</v>
      </c>
      <c r="D208" s="698">
        <f t="shared" ref="D208:D218" si="59">C208-C207</f>
        <v>3593.2999999998137</v>
      </c>
      <c r="E208" s="699">
        <f t="shared" ref="E208:E218" si="60">C208/C207*100-100</f>
        <v>0.11409212865885365</v>
      </c>
      <c r="F208" s="698">
        <f t="shared" ref="F208:F218" si="61">C208-C195</f>
        <v>38213.659999999683</v>
      </c>
      <c r="G208" s="699">
        <f t="shared" si="58"/>
        <v>1.2268210692967187</v>
      </c>
      <c r="I208" s="247"/>
      <c r="J208" s="247"/>
      <c r="K208" s="247"/>
      <c r="L208" s="247"/>
      <c r="M208" s="247"/>
      <c r="N208" s="247"/>
    </row>
    <row r="209" spans="1:14" ht="15" hidden="1" customHeight="1">
      <c r="B209" s="54">
        <v>2016</v>
      </c>
      <c r="C209" s="541">
        <v>3169295.52</v>
      </c>
      <c r="D209" s="698">
        <f t="shared" si="59"/>
        <v>16229.910000000149</v>
      </c>
      <c r="E209" s="699">
        <f t="shared" si="60"/>
        <v>0.51473429377830371</v>
      </c>
      <c r="F209" s="698">
        <f t="shared" si="61"/>
        <v>37666.89000000013</v>
      </c>
      <c r="G209" s="699">
        <f t="shared" si="58"/>
        <v>1.202789169800127</v>
      </c>
      <c r="I209" s="247"/>
      <c r="J209" s="247"/>
      <c r="K209" s="247"/>
      <c r="L209" s="247"/>
      <c r="M209" s="247"/>
      <c r="N209" s="247"/>
    </row>
    <row r="210" spans="1:14" ht="15" hidden="1" customHeight="1">
      <c r="B210" s="72">
        <v>2016</v>
      </c>
      <c r="C210" s="541">
        <v>3184134.33</v>
      </c>
      <c r="D210" s="698">
        <f t="shared" si="59"/>
        <v>14838.810000000056</v>
      </c>
      <c r="E210" s="699">
        <f t="shared" si="60"/>
        <v>0.46820531270621757</v>
      </c>
      <c r="F210" s="698">
        <f t="shared" si="61"/>
        <v>32541.330000000075</v>
      </c>
      <c r="G210" s="699">
        <f t="shared" si="58"/>
        <v>1.0325359270692616</v>
      </c>
      <c r="I210" s="247"/>
      <c r="J210" s="247"/>
      <c r="K210" s="247"/>
      <c r="L210" s="247"/>
      <c r="M210" s="247"/>
      <c r="N210" s="247"/>
    </row>
    <row r="211" spans="1:14" ht="15" hidden="1" customHeight="1">
      <c r="B211" s="732">
        <v>2016</v>
      </c>
      <c r="C211" s="541">
        <v>3198148.13</v>
      </c>
      <c r="D211" s="698">
        <f t="shared" si="59"/>
        <v>14013.799999999814</v>
      </c>
      <c r="E211" s="699">
        <f t="shared" si="60"/>
        <v>0.44011334157501381</v>
      </c>
      <c r="F211" s="698">
        <f t="shared" si="61"/>
        <v>29776.729999999981</v>
      </c>
      <c r="G211" s="699">
        <f t="shared" si="58"/>
        <v>0.93981185412796719</v>
      </c>
      <c r="I211" s="247"/>
      <c r="J211" s="247"/>
      <c r="K211" s="247"/>
      <c r="L211" s="247"/>
      <c r="M211" s="247"/>
      <c r="N211" s="247"/>
    </row>
    <row r="212" spans="1:14" ht="15" customHeight="1">
      <c r="B212" s="732">
        <v>2016</v>
      </c>
      <c r="C212" s="541">
        <v>3209378.5</v>
      </c>
      <c r="D212" s="698">
        <f t="shared" si="59"/>
        <v>11230.370000000112</v>
      </c>
      <c r="E212" s="699">
        <f t="shared" si="60"/>
        <v>0.35115227761511392</v>
      </c>
      <c r="F212" s="698">
        <f t="shared" si="61"/>
        <v>28292.600000000093</v>
      </c>
      <c r="G212" s="699">
        <f t="shared" si="58"/>
        <v>0.88940069175748704</v>
      </c>
      <c r="I212" s="247"/>
      <c r="J212" s="247"/>
      <c r="K212" s="247"/>
      <c r="L212" s="247"/>
      <c r="M212" s="247"/>
      <c r="N212" s="247"/>
    </row>
    <row r="213" spans="1:14" ht="15" hidden="1" customHeight="1">
      <c r="B213" s="732">
        <v>2016</v>
      </c>
      <c r="C213" s="541">
        <v>3205027.23</v>
      </c>
      <c r="D213" s="698">
        <f t="shared" si="59"/>
        <v>-4351.2700000000186</v>
      </c>
      <c r="E213" s="699">
        <f t="shared" si="60"/>
        <v>-0.13557983266854023</v>
      </c>
      <c r="F213" s="698">
        <f t="shared" si="61"/>
        <v>26674.839999999851</v>
      </c>
      <c r="G213" s="699">
        <f t="shared" si="58"/>
        <v>0.8392662841265377</v>
      </c>
      <c r="I213" s="247"/>
      <c r="J213" s="247"/>
      <c r="K213" s="247"/>
      <c r="L213" s="247"/>
      <c r="M213" s="247"/>
      <c r="N213" s="247"/>
    </row>
    <row r="214" spans="1:14" ht="15" hidden="1" customHeight="1">
      <c r="B214" s="732">
        <v>2016</v>
      </c>
      <c r="C214" s="541">
        <v>3191696.86</v>
      </c>
      <c r="D214" s="698">
        <f t="shared" si="59"/>
        <v>-13330.370000000112</v>
      </c>
      <c r="E214" s="699">
        <f t="shared" si="60"/>
        <v>-0.41592064726390277</v>
      </c>
      <c r="F214" s="698">
        <f t="shared" si="61"/>
        <v>27021.580000000075</v>
      </c>
      <c r="G214" s="699">
        <f t="shared" si="58"/>
        <v>0.8538500038462189</v>
      </c>
      <c r="I214" s="247"/>
      <c r="J214" s="247"/>
      <c r="K214" s="247"/>
      <c r="L214" s="247"/>
      <c r="M214" s="247"/>
      <c r="N214" s="247"/>
    </row>
    <row r="215" spans="1:14" ht="15" hidden="1" customHeight="1">
      <c r="B215" s="732">
        <v>2016</v>
      </c>
      <c r="C215" s="541">
        <v>3191838.77</v>
      </c>
      <c r="D215" s="698">
        <f t="shared" si="59"/>
        <v>141.91000000014901</v>
      </c>
      <c r="E215" s="699">
        <f t="shared" si="60"/>
        <v>4.4462242570375565E-3</v>
      </c>
      <c r="F215" s="698">
        <f t="shared" si="61"/>
        <v>26442.770000000019</v>
      </c>
      <c r="G215" s="699">
        <f t="shared" si="58"/>
        <v>0.83537004532765025</v>
      </c>
      <c r="I215" s="247"/>
      <c r="J215" s="247"/>
      <c r="K215" s="247"/>
      <c r="L215" s="247"/>
      <c r="M215" s="247"/>
      <c r="N215" s="247"/>
    </row>
    <row r="216" spans="1:14" ht="15" hidden="1" customHeight="1">
      <c r="B216" s="732">
        <v>2016</v>
      </c>
      <c r="C216" s="541">
        <v>3194259.8</v>
      </c>
      <c r="D216" s="698">
        <f t="shared" si="59"/>
        <v>2421.0299999997951</v>
      </c>
      <c r="E216" s="699">
        <f t="shared" si="60"/>
        <v>7.5850635776305353E-2</v>
      </c>
      <c r="F216" s="698">
        <f t="shared" si="61"/>
        <v>28697.899999999907</v>
      </c>
      <c r="G216" s="699">
        <f t="shared" si="58"/>
        <v>0.90656575061760236</v>
      </c>
      <c r="I216" s="247"/>
      <c r="J216" s="247"/>
      <c r="K216" s="247"/>
      <c r="L216" s="247"/>
      <c r="M216" s="247"/>
      <c r="N216" s="247"/>
    </row>
    <row r="217" spans="1:14" ht="15" hidden="1" customHeight="1">
      <c r="B217" s="732">
        <v>2016</v>
      </c>
      <c r="C217" s="541">
        <v>3193893.47</v>
      </c>
      <c r="D217" s="698">
        <f t="shared" si="59"/>
        <v>-366.32999999960884</v>
      </c>
      <c r="E217" s="699">
        <f t="shared" si="60"/>
        <v>-1.1468384631697859E-2</v>
      </c>
      <c r="F217" s="698">
        <f t="shared" si="61"/>
        <v>27705.760000000242</v>
      </c>
      <c r="G217" s="699">
        <f t="shared" si="58"/>
        <v>0.8750510878585942</v>
      </c>
      <c r="I217" s="247"/>
      <c r="J217" s="247"/>
      <c r="K217" s="247"/>
      <c r="L217" s="247"/>
      <c r="M217" s="247"/>
      <c r="N217" s="247"/>
    </row>
    <row r="218" spans="1:14" ht="15" hidden="1" customHeight="1">
      <c r="B218" s="732">
        <v>2016</v>
      </c>
      <c r="C218" s="541">
        <v>3194209.5</v>
      </c>
      <c r="D218" s="698">
        <f t="shared" si="59"/>
        <v>316.02999999979511</v>
      </c>
      <c r="E218" s="699">
        <f t="shared" si="60"/>
        <v>9.8948196916524012E-3</v>
      </c>
      <c r="F218" s="698">
        <f t="shared" si="61"/>
        <v>26210.560000000056</v>
      </c>
      <c r="G218" s="699">
        <f t="shared" si="58"/>
        <v>0.82735381218277837</v>
      </c>
      <c r="I218" s="247"/>
      <c r="J218" s="247"/>
      <c r="K218" s="247"/>
      <c r="L218" s="247"/>
      <c r="M218" s="247"/>
      <c r="N218" s="247"/>
    </row>
    <row r="219" spans="1:14" ht="15" hidden="1" customHeight="1">
      <c r="B219" s="733">
        <v>2017</v>
      </c>
      <c r="C219" s="626"/>
      <c r="D219" s="730"/>
      <c r="E219" s="731"/>
      <c r="F219" s="730"/>
      <c r="G219" s="731"/>
    </row>
    <row r="220" spans="1:14" s="247" customFormat="1" ht="15" hidden="1" customHeight="1">
      <c r="A220" s="647"/>
      <c r="B220" s="59">
        <v>2017</v>
      </c>
      <c r="C220" s="541">
        <v>3177431.28</v>
      </c>
      <c r="D220" s="698">
        <f>C220-C218</f>
        <v>-16778.220000000205</v>
      </c>
      <c r="E220" s="699">
        <f>C220/C218*100-100</f>
        <v>-0.52526986723945868</v>
      </c>
      <c r="F220" s="698">
        <f>(C220-C207)</f>
        <v>27958.969999999739</v>
      </c>
      <c r="G220" s="699">
        <f t="shared" ref="G220:G231" si="62">C220/C207*100-100</f>
        <v>0.88773506314777251</v>
      </c>
      <c r="H220" s="70"/>
    </row>
    <row r="221" spans="1:14" ht="15" hidden="1" customHeight="1">
      <c r="B221" s="59">
        <v>2017</v>
      </c>
      <c r="C221" s="541">
        <v>3181472.1500000004</v>
      </c>
      <c r="D221" s="698">
        <f t="shared" ref="D221:D226" si="63">C221-C220</f>
        <v>4040.8700000005774</v>
      </c>
      <c r="E221" s="699">
        <f t="shared" ref="E221:E226" si="64">C221/C220*100-100</f>
        <v>0.12717411153579405</v>
      </c>
      <c r="F221" s="698">
        <f t="shared" ref="F221:F226" si="65">C221-C208</f>
        <v>28406.540000000503</v>
      </c>
      <c r="G221" s="699">
        <f t="shared" si="62"/>
        <v>0.90091813852235703</v>
      </c>
      <c r="I221" s="247"/>
      <c r="J221" s="247"/>
      <c r="K221" s="247"/>
      <c r="L221" s="247"/>
      <c r="M221" s="247"/>
      <c r="N221" s="247"/>
    </row>
    <row r="222" spans="1:14" ht="15" hidden="1" customHeight="1">
      <c r="B222" s="59">
        <v>2017</v>
      </c>
      <c r="C222" s="541">
        <v>3196754.43</v>
      </c>
      <c r="D222" s="698">
        <f t="shared" si="63"/>
        <v>15282.279999999795</v>
      </c>
      <c r="E222" s="699">
        <f t="shared" si="64"/>
        <v>0.48035246827478773</v>
      </c>
      <c r="F222" s="698">
        <f t="shared" si="65"/>
        <v>27458.910000000149</v>
      </c>
      <c r="G222" s="699">
        <f t="shared" si="62"/>
        <v>0.86640421591231132</v>
      </c>
      <c r="I222" s="247"/>
      <c r="J222" s="247"/>
      <c r="K222" s="247"/>
      <c r="L222" s="247"/>
      <c r="M222" s="247"/>
      <c r="N222" s="247"/>
    </row>
    <row r="223" spans="1:14" ht="15" hidden="1" customHeight="1">
      <c r="B223" s="59">
        <v>2017</v>
      </c>
      <c r="C223" s="541">
        <v>3214007.22</v>
      </c>
      <c r="D223" s="698">
        <f t="shared" si="63"/>
        <v>17252.790000000037</v>
      </c>
      <c r="E223" s="699">
        <f t="shared" si="64"/>
        <v>0.53969707019379598</v>
      </c>
      <c r="F223" s="698">
        <f t="shared" si="65"/>
        <v>29872.89000000013</v>
      </c>
      <c r="G223" s="699">
        <f t="shared" si="62"/>
        <v>0.93817932612158472</v>
      </c>
      <c r="I223" s="247"/>
      <c r="J223" s="247"/>
      <c r="K223" s="247"/>
      <c r="L223" s="247"/>
      <c r="M223" s="247"/>
      <c r="N223" s="247"/>
    </row>
    <row r="224" spans="1:14" ht="15" hidden="1" customHeight="1">
      <c r="B224" s="732">
        <v>2017</v>
      </c>
      <c r="C224" s="734">
        <v>3229086.09</v>
      </c>
      <c r="D224" s="735">
        <f t="shared" si="63"/>
        <v>15078.869999999646</v>
      </c>
      <c r="E224" s="736">
        <f t="shared" si="64"/>
        <v>0.46916104936440206</v>
      </c>
      <c r="F224" s="735">
        <f t="shared" si="65"/>
        <v>30937.959999999963</v>
      </c>
      <c r="G224" s="736">
        <f t="shared" si="62"/>
        <v>0.96737107671118849</v>
      </c>
      <c r="I224" s="247"/>
      <c r="J224" s="247"/>
      <c r="K224" s="247"/>
      <c r="L224" s="247"/>
      <c r="M224" s="247"/>
      <c r="N224" s="247"/>
    </row>
    <row r="225" spans="1:14" ht="15" customHeight="1">
      <c r="B225" s="732">
        <v>2017</v>
      </c>
      <c r="C225" s="734">
        <v>3238410.31</v>
      </c>
      <c r="D225" s="735">
        <f t="shared" si="63"/>
        <v>9324.2200000002049</v>
      </c>
      <c r="E225" s="736">
        <f t="shared" si="64"/>
        <v>0.28875724400398894</v>
      </c>
      <c r="F225" s="735">
        <f t="shared" si="65"/>
        <v>29031.810000000056</v>
      </c>
      <c r="G225" s="736">
        <f t="shared" si="62"/>
        <v>0.90459289859393266</v>
      </c>
      <c r="I225" s="247"/>
      <c r="J225" s="247"/>
      <c r="K225" s="247"/>
      <c r="L225" s="247"/>
      <c r="M225" s="247"/>
      <c r="N225" s="247"/>
    </row>
    <row r="226" spans="1:14" ht="15" hidden="1" customHeight="1">
      <c r="B226" s="732">
        <v>2017</v>
      </c>
      <c r="C226" s="734">
        <v>3229904.71</v>
      </c>
      <c r="D226" s="735">
        <f t="shared" si="63"/>
        <v>-8505.6000000000931</v>
      </c>
      <c r="E226" s="736">
        <f t="shared" si="64"/>
        <v>-0.26264738516103137</v>
      </c>
      <c r="F226" s="735">
        <f t="shared" si="65"/>
        <v>24877.479999999981</v>
      </c>
      <c r="G226" s="736">
        <f t="shared" si="62"/>
        <v>0.77620182964872697</v>
      </c>
      <c r="I226" s="247"/>
      <c r="J226" s="247"/>
      <c r="K226" s="247"/>
      <c r="L226" s="247"/>
      <c r="M226" s="247"/>
      <c r="N226" s="247"/>
    </row>
    <row r="227" spans="1:14" ht="15" hidden="1" customHeight="1">
      <c r="B227" s="732">
        <v>2017</v>
      </c>
      <c r="C227" s="734">
        <v>3213139.95</v>
      </c>
      <c r="D227" s="735">
        <f>C227-C226</f>
        <v>-16764.759999999776</v>
      </c>
      <c r="E227" s="736">
        <f>C227/C226*100-100</f>
        <v>-0.51904813006076722</v>
      </c>
      <c r="F227" s="735">
        <f>C227-C214</f>
        <v>21443.090000000317</v>
      </c>
      <c r="G227" s="736">
        <f t="shared" si="62"/>
        <v>0.67183980624025708</v>
      </c>
      <c r="I227" s="247"/>
      <c r="J227" s="247"/>
      <c r="K227" s="247"/>
      <c r="L227" s="247"/>
      <c r="M227" s="247"/>
      <c r="N227" s="247"/>
    </row>
    <row r="228" spans="1:14" ht="15" hidden="1" customHeight="1">
      <c r="B228" s="732">
        <v>2017</v>
      </c>
      <c r="C228" s="734">
        <v>3216271.71</v>
      </c>
      <c r="D228" s="735">
        <f>C228-C227</f>
        <v>3131.7599999997765</v>
      </c>
      <c r="E228" s="736">
        <f>C228/C227*100-100</f>
        <v>9.7467276518713675E-2</v>
      </c>
      <c r="F228" s="735">
        <f>C228-C215</f>
        <v>24432.939999999944</v>
      </c>
      <c r="G228" s="736">
        <f t="shared" si="62"/>
        <v>0.76548164743294933</v>
      </c>
      <c r="I228" s="247"/>
      <c r="J228" s="247"/>
      <c r="K228" s="247"/>
      <c r="L228" s="247"/>
      <c r="M228" s="247"/>
      <c r="N228" s="247"/>
    </row>
    <row r="229" spans="1:14" ht="15" hidden="1" customHeight="1">
      <c r="B229" s="732">
        <v>2017</v>
      </c>
      <c r="C229" s="734">
        <v>3217902</v>
      </c>
      <c r="D229" s="735">
        <f>C229-C228</f>
        <v>1630.2900000000373</v>
      </c>
      <c r="E229" s="736">
        <f>C229/C228*100-100</f>
        <v>5.0688814472081845E-2</v>
      </c>
      <c r="F229" s="735">
        <f>C229-C216</f>
        <v>23642.200000000186</v>
      </c>
      <c r="G229" s="736">
        <f t="shared" si="62"/>
        <v>0.74014643392501966</v>
      </c>
      <c r="I229" s="247"/>
      <c r="J229" s="247"/>
      <c r="K229" s="247"/>
      <c r="L229" s="247"/>
      <c r="M229" s="247"/>
      <c r="N229" s="247"/>
    </row>
    <row r="230" spans="1:14" ht="15" hidden="1" customHeight="1">
      <c r="B230" s="732">
        <v>2017</v>
      </c>
      <c r="C230" s="734">
        <v>3210879.52</v>
      </c>
      <c r="D230" s="735">
        <f>C230-C229</f>
        <v>-7022.4799999999814</v>
      </c>
      <c r="E230" s="736">
        <f>C230/C229*100-100</f>
        <v>-0.21823163042255089</v>
      </c>
      <c r="F230" s="735">
        <f>C230-C217</f>
        <v>16986.049999999814</v>
      </c>
      <c r="G230" s="736">
        <f t="shared" si="62"/>
        <v>0.53182894669308212</v>
      </c>
      <c r="I230" s="247"/>
      <c r="J230" s="247"/>
      <c r="K230" s="247"/>
      <c r="L230" s="247"/>
      <c r="M230" s="247"/>
      <c r="N230" s="247"/>
    </row>
    <row r="231" spans="1:14" ht="15" hidden="1" customHeight="1">
      <c r="B231" s="732">
        <v>2017</v>
      </c>
      <c r="C231" s="568">
        <v>3204677.55</v>
      </c>
      <c r="D231" s="737">
        <f>C231-C230</f>
        <v>-6201.9700000002049</v>
      </c>
      <c r="E231" s="738">
        <f>C231/C230*100-100</f>
        <v>-0.19315486493246681</v>
      </c>
      <c r="F231" s="737">
        <f>C231-C218</f>
        <v>10468.049999999814</v>
      </c>
      <c r="G231" s="738">
        <f t="shared" si="62"/>
        <v>0.32771958132362045</v>
      </c>
      <c r="I231" s="247"/>
      <c r="J231" s="247"/>
      <c r="K231" s="247"/>
      <c r="L231" s="247"/>
      <c r="M231" s="247"/>
      <c r="N231" s="247"/>
    </row>
    <row r="232" spans="1:14" ht="15" customHeight="1">
      <c r="B232" s="59">
        <v>2018</v>
      </c>
      <c r="C232" s="626"/>
      <c r="D232" s="730"/>
      <c r="E232" s="731"/>
      <c r="F232" s="730"/>
      <c r="G232" s="731"/>
    </row>
    <row r="233" spans="1:14" s="247" customFormat="1" ht="15" customHeight="1">
      <c r="A233" s="647"/>
      <c r="B233" s="739" t="s">
        <v>9</v>
      </c>
      <c r="C233" s="572">
        <v>3193892.22</v>
      </c>
      <c r="D233" s="740">
        <f>C233-C231</f>
        <v>-10785.329999999609</v>
      </c>
      <c r="E233" s="741">
        <f>C233/C231*100-100</f>
        <v>-0.3365496163568622</v>
      </c>
      <c r="F233" s="740">
        <f t="shared" ref="F233:F239" si="66">(C233-C220)</f>
        <v>16460.94000000041</v>
      </c>
      <c r="G233" s="741">
        <f t="shared" ref="G233:G239" si="67">C233/C220*100-100</f>
        <v>0.51805809628714883</v>
      </c>
    </row>
    <row r="234" spans="1:14" ht="15" customHeight="1">
      <c r="B234" s="739" t="s">
        <v>10</v>
      </c>
      <c r="C234" s="572">
        <v>3209919.4</v>
      </c>
      <c r="D234" s="740">
        <f t="shared" ref="D234:D239" si="68">C234-C233</f>
        <v>16027.179999999702</v>
      </c>
      <c r="E234" s="741">
        <f t="shared" ref="E234:E239" si="69">C234/C233*100-100</f>
        <v>0.50180716492680233</v>
      </c>
      <c r="F234" s="740">
        <f t="shared" si="66"/>
        <v>28447.249999999534</v>
      </c>
      <c r="G234" s="741">
        <f t="shared" si="67"/>
        <v>0.89415367033778637</v>
      </c>
      <c r="I234" s="247"/>
      <c r="J234" s="247"/>
      <c r="K234" s="247"/>
      <c r="L234" s="247"/>
      <c r="M234" s="247"/>
      <c r="N234" s="247"/>
    </row>
    <row r="235" spans="1:14" ht="15" customHeight="1">
      <c r="B235" s="739" t="s">
        <v>67</v>
      </c>
      <c r="C235" s="572">
        <v>3230400</v>
      </c>
      <c r="D235" s="740">
        <f t="shared" si="68"/>
        <v>20480.600000000093</v>
      </c>
      <c r="E235" s="741">
        <f t="shared" si="69"/>
        <v>0.63804094271027623</v>
      </c>
      <c r="F235" s="740">
        <f t="shared" si="66"/>
        <v>33645.569999999832</v>
      </c>
      <c r="G235" s="741">
        <f t="shared" si="67"/>
        <v>1.0524915421795527</v>
      </c>
      <c r="I235" s="247"/>
      <c r="J235" s="247"/>
      <c r="K235" s="247"/>
      <c r="L235" s="247"/>
      <c r="M235" s="247"/>
      <c r="N235" s="247"/>
    </row>
    <row r="236" spans="1:14" ht="15" customHeight="1">
      <c r="B236" s="739" t="s">
        <v>68</v>
      </c>
      <c r="C236" s="575">
        <v>3246853.52</v>
      </c>
      <c r="D236" s="742">
        <f t="shared" si="68"/>
        <v>16453.520000000019</v>
      </c>
      <c r="E236" s="743">
        <f t="shared" si="69"/>
        <v>0.50933382862803001</v>
      </c>
      <c r="F236" s="742">
        <f t="shared" si="66"/>
        <v>32846.299999999814</v>
      </c>
      <c r="G236" s="743">
        <f t="shared" si="67"/>
        <v>1.0219734353925816</v>
      </c>
      <c r="I236" s="247"/>
      <c r="J236" s="247"/>
      <c r="K236" s="247"/>
      <c r="L236" s="247"/>
      <c r="M236" s="247"/>
      <c r="N236" s="247"/>
    </row>
    <row r="237" spans="1:14" ht="15" customHeight="1">
      <c r="B237" s="739" t="s">
        <v>69</v>
      </c>
      <c r="C237" s="575">
        <v>3261397.95</v>
      </c>
      <c r="D237" s="742">
        <f t="shared" si="68"/>
        <v>14544.430000000168</v>
      </c>
      <c r="E237" s="743">
        <f t="shared" si="69"/>
        <v>0.44795460929817921</v>
      </c>
      <c r="F237" s="742">
        <f t="shared" si="66"/>
        <v>32311.860000000335</v>
      </c>
      <c r="G237" s="743">
        <f t="shared" si="67"/>
        <v>1.0006503109367486</v>
      </c>
      <c r="I237" s="247"/>
      <c r="J237" s="247"/>
      <c r="K237" s="247"/>
      <c r="L237" s="247"/>
      <c r="M237" s="247"/>
      <c r="N237" s="247"/>
    </row>
    <row r="238" spans="1:14" ht="15" customHeight="1">
      <c r="B238" s="134" t="s">
        <v>70</v>
      </c>
      <c r="C238" s="578">
        <v>3273557.9</v>
      </c>
      <c r="D238" s="744">
        <f t="shared" si="68"/>
        <v>12159.949999999721</v>
      </c>
      <c r="E238" s="745">
        <f t="shared" si="69"/>
        <v>0.37284471832086297</v>
      </c>
      <c r="F238" s="744">
        <f t="shared" si="66"/>
        <v>35147.589999999851</v>
      </c>
      <c r="G238" s="745">
        <f t="shared" si="67"/>
        <v>1.0853346745922465</v>
      </c>
      <c r="I238" s="247"/>
      <c r="J238" s="247"/>
      <c r="K238" s="247"/>
      <c r="L238" s="247"/>
      <c r="M238" s="247"/>
      <c r="N238" s="247"/>
    </row>
    <row r="239" spans="1:14" ht="15" customHeight="1">
      <c r="B239" s="739" t="s">
        <v>71</v>
      </c>
      <c r="C239" s="575">
        <v>3267169.27</v>
      </c>
      <c r="D239" s="742">
        <f t="shared" si="68"/>
        <v>-6388.6299999998882</v>
      </c>
      <c r="E239" s="743">
        <f t="shared" si="69"/>
        <v>-0.19515860709229571</v>
      </c>
      <c r="F239" s="742">
        <f t="shared" si="66"/>
        <v>37264.560000000056</v>
      </c>
      <c r="G239" s="743">
        <f t="shared" si="67"/>
        <v>1.1537355849733331</v>
      </c>
      <c r="I239" s="247"/>
      <c r="J239" s="247"/>
      <c r="K239" s="247"/>
      <c r="L239" s="247"/>
      <c r="M239" s="247"/>
      <c r="N239" s="247"/>
    </row>
    <row r="240" spans="1:14" ht="15" customHeight="1">
      <c r="B240" s="739" t="s">
        <v>72</v>
      </c>
      <c r="C240" s="575">
        <v>3249275.31</v>
      </c>
      <c r="D240" s="742">
        <f>C240-C239</f>
        <v>-17893.959999999963</v>
      </c>
      <c r="E240" s="743">
        <f>C240/C239*100-100</f>
        <v>-0.5476900191339098</v>
      </c>
      <c r="F240" s="742">
        <f>(C240-C227)</f>
        <v>36135.35999999987</v>
      </c>
      <c r="G240" s="743">
        <f>C240/C227*100-100</f>
        <v>1.1246120792217624</v>
      </c>
      <c r="I240" s="247"/>
      <c r="J240" s="247"/>
      <c r="K240" s="247"/>
      <c r="L240" s="247"/>
      <c r="M240" s="247"/>
      <c r="N240" s="247"/>
    </row>
    <row r="241" spans="1:14" ht="15" customHeight="1">
      <c r="B241" s="739" t="s">
        <v>79</v>
      </c>
      <c r="C241" s="575">
        <v>3253670</v>
      </c>
      <c r="D241" s="742">
        <f>C241-C240</f>
        <v>4394.6899999999441</v>
      </c>
      <c r="E241" s="743">
        <f>C241/C240*100-100</f>
        <v>0.13525138933209746</v>
      </c>
      <c r="F241" s="742">
        <f>(C241-C228)</f>
        <v>37398.290000000037</v>
      </c>
      <c r="G241" s="743">
        <f>C241/C228*100-100</f>
        <v>1.1627839116863612</v>
      </c>
      <c r="I241" s="247"/>
      <c r="J241" s="247"/>
      <c r="K241" s="247"/>
      <c r="L241" s="247"/>
      <c r="M241" s="247"/>
      <c r="N241" s="247"/>
    </row>
    <row r="242" spans="1:14" ht="15" customHeight="1">
      <c r="B242" s="739" t="s">
        <v>80</v>
      </c>
      <c r="C242" s="575">
        <v>3258611.81</v>
      </c>
      <c r="D242" s="742">
        <f>C242-C241</f>
        <v>4941.8100000000559</v>
      </c>
      <c r="E242" s="743">
        <f>C242/C241*100-100</f>
        <v>0.1518841800182571</v>
      </c>
      <c r="F242" s="742">
        <f>(C242-C229)</f>
        <v>40709.810000000056</v>
      </c>
      <c r="G242" s="743">
        <f>C242/C229*100-100</f>
        <v>1.2651040957742055</v>
      </c>
      <c r="I242" s="247"/>
      <c r="J242" s="247"/>
      <c r="K242" s="247"/>
      <c r="L242" s="247"/>
      <c r="M242" s="247"/>
      <c r="N242" s="247"/>
    </row>
    <row r="243" spans="1:14" ht="15" customHeight="1">
      <c r="B243" s="739" t="s">
        <v>81</v>
      </c>
      <c r="C243" s="575">
        <v>3254137.61</v>
      </c>
      <c r="D243" s="742">
        <f>C243-C242</f>
        <v>-4474.2000000001863</v>
      </c>
      <c r="E243" s="743">
        <f>C243/C242*100-100</f>
        <v>-0.13730386621290336</v>
      </c>
      <c r="F243" s="742">
        <f>(C243-C230)</f>
        <v>43258.089999999851</v>
      </c>
      <c r="G243" s="743">
        <f>C243/C230*100-100</f>
        <v>1.3472349158712689</v>
      </c>
      <c r="I243" s="247"/>
      <c r="J243" s="247"/>
      <c r="K243" s="247"/>
      <c r="L243" s="247"/>
      <c r="M243" s="247"/>
      <c r="N243" s="247"/>
    </row>
    <row r="244" spans="1:14" ht="15" customHeight="1">
      <c r="B244" s="739" t="s">
        <v>82</v>
      </c>
      <c r="C244" s="575">
        <v>3254663.17</v>
      </c>
      <c r="D244" s="742">
        <f>C244-C243</f>
        <v>525.56000000005588</v>
      </c>
      <c r="E244" s="743">
        <f>C244/C243*100-100</f>
        <v>1.6150515527840525E-2</v>
      </c>
      <c r="F244" s="742">
        <f>(C244-C231)</f>
        <v>49985.620000000112</v>
      </c>
      <c r="G244" s="743">
        <f>C244/C231*100-100</f>
        <v>1.5597706546170258</v>
      </c>
      <c r="I244" s="247"/>
      <c r="J244" s="247"/>
      <c r="K244" s="247"/>
      <c r="L244" s="247"/>
      <c r="M244" s="247"/>
      <c r="N244" s="247"/>
    </row>
    <row r="245" spans="1:14" ht="15" customHeight="1">
      <c r="B245" s="59">
        <v>2019</v>
      </c>
      <c r="C245" s="582"/>
      <c r="D245" s="746"/>
      <c r="E245" s="747"/>
      <c r="F245" s="746"/>
      <c r="G245" s="747"/>
    </row>
    <row r="246" spans="1:14" s="247" customFormat="1" ht="15" customHeight="1">
      <c r="A246" s="647"/>
      <c r="B246" s="739" t="s">
        <v>9</v>
      </c>
      <c r="C246" s="572">
        <v>3234372.54</v>
      </c>
      <c r="D246" s="740">
        <f>C246-C244</f>
        <v>-20290.629999999888</v>
      </c>
      <c r="E246" s="741">
        <f>C246/C244*100-100</f>
        <v>-0.62343256245468126</v>
      </c>
      <c r="F246" s="740">
        <f t="shared" ref="F246:F257" si="70">(C246-C233)</f>
        <v>40480.319999999832</v>
      </c>
      <c r="G246" s="741">
        <f t="shared" ref="G246:G257" si="71">C246/C233*100-100</f>
        <v>1.2674291181936042</v>
      </c>
    </row>
    <row r="247" spans="1:14" ht="15" customHeight="1">
      <c r="B247" s="739" t="s">
        <v>10</v>
      </c>
      <c r="C247" s="572">
        <v>3239652.65</v>
      </c>
      <c r="D247" s="740">
        <f t="shared" ref="D247:D252" si="72">C247-C246</f>
        <v>5280.1099999998696</v>
      </c>
      <c r="E247" s="741">
        <f t="shared" ref="E247:E252" si="73">C247/C246*100-100</f>
        <v>0.16324990194233635</v>
      </c>
      <c r="F247" s="740">
        <f t="shared" si="70"/>
        <v>29733.25</v>
      </c>
      <c r="G247" s="741">
        <f t="shared" si="71"/>
        <v>0.92629272872085266</v>
      </c>
      <c r="I247" s="247"/>
      <c r="J247" s="247"/>
      <c r="K247" s="247"/>
      <c r="L247" s="247"/>
      <c r="M247" s="247"/>
      <c r="N247" s="247"/>
    </row>
    <row r="248" spans="1:14" ht="15" customHeight="1">
      <c r="B248" s="739" t="s">
        <v>67</v>
      </c>
      <c r="C248" s="572">
        <v>3254078.09</v>
      </c>
      <c r="D248" s="740">
        <f t="shared" si="72"/>
        <v>14425.439999999944</v>
      </c>
      <c r="E248" s="741">
        <f t="shared" si="73"/>
        <v>0.44527736638680437</v>
      </c>
      <c r="F248" s="740">
        <f t="shared" si="70"/>
        <v>23678.089999999851</v>
      </c>
      <c r="G248" s="741">
        <f t="shared" si="71"/>
        <v>0.73297703070826969</v>
      </c>
      <c r="I248" s="247"/>
      <c r="J248" s="247"/>
      <c r="K248" s="247"/>
      <c r="L248" s="247"/>
      <c r="M248" s="247"/>
      <c r="N248" s="247"/>
    </row>
    <row r="249" spans="1:14" ht="15" customHeight="1">
      <c r="B249" s="739" t="s">
        <v>68</v>
      </c>
      <c r="C249" s="575">
        <v>3266740.8</v>
      </c>
      <c r="D249" s="742">
        <f t="shared" si="72"/>
        <v>12662.709999999963</v>
      </c>
      <c r="E249" s="743">
        <f t="shared" si="73"/>
        <v>0.38913356255687859</v>
      </c>
      <c r="F249" s="742">
        <f t="shared" si="70"/>
        <v>19887.279999999795</v>
      </c>
      <c r="G249" s="743">
        <f t="shared" si="71"/>
        <v>0.61250930716454377</v>
      </c>
      <c r="I249" s="247"/>
      <c r="J249" s="247"/>
      <c r="K249" s="247"/>
      <c r="L249" s="247"/>
      <c r="M249" s="247"/>
      <c r="N249" s="247"/>
    </row>
    <row r="250" spans="1:14" ht="15" customHeight="1">
      <c r="B250" s="739" t="s">
        <v>69</v>
      </c>
      <c r="C250" s="575">
        <v>3277855.13636364</v>
      </c>
      <c r="D250" s="742">
        <f t="shared" si="72"/>
        <v>11114.336363640148</v>
      </c>
      <c r="E250" s="743">
        <f t="shared" si="73"/>
        <v>0.34022706557068716</v>
      </c>
      <c r="F250" s="742">
        <f t="shared" si="70"/>
        <v>16457.186363639776</v>
      </c>
      <c r="G250" s="743">
        <f t="shared" si="71"/>
        <v>0.50460528325406528</v>
      </c>
      <c r="I250" s="247"/>
      <c r="J250" s="247"/>
      <c r="K250" s="247"/>
      <c r="L250" s="247"/>
      <c r="M250" s="247"/>
      <c r="N250" s="247"/>
    </row>
    <row r="251" spans="1:14" ht="15" customHeight="1">
      <c r="B251" s="748" t="s">
        <v>70</v>
      </c>
      <c r="C251" s="578">
        <v>3286600</v>
      </c>
      <c r="D251" s="744">
        <f t="shared" si="72"/>
        <v>8744.8636363600381</v>
      </c>
      <c r="E251" s="745">
        <f t="shared" si="73"/>
        <v>0.26678615352298607</v>
      </c>
      <c r="F251" s="744">
        <f t="shared" si="70"/>
        <v>13042.100000000093</v>
      </c>
      <c r="G251" s="745">
        <f t="shared" si="71"/>
        <v>0.39840749418240762</v>
      </c>
      <c r="I251" s="247"/>
      <c r="J251" s="247"/>
      <c r="K251" s="247"/>
      <c r="L251" s="247"/>
      <c r="M251" s="247"/>
      <c r="N251" s="247"/>
    </row>
    <row r="252" spans="1:14" ht="15" customHeight="1">
      <c r="B252" s="749" t="s">
        <v>71</v>
      </c>
      <c r="C252" s="575">
        <v>3278833.34</v>
      </c>
      <c r="D252" s="742">
        <f t="shared" si="72"/>
        <v>-7766.660000000149</v>
      </c>
      <c r="E252" s="743">
        <f t="shared" si="73"/>
        <v>-0.23631290695551854</v>
      </c>
      <c r="F252" s="742">
        <f t="shared" si="70"/>
        <v>11664.069999999832</v>
      </c>
      <c r="G252" s="743">
        <f t="shared" si="71"/>
        <v>0.35700843868428933</v>
      </c>
      <c r="I252" s="247"/>
      <c r="J252" s="247"/>
      <c r="K252" s="247"/>
      <c r="L252" s="247"/>
      <c r="M252" s="247"/>
      <c r="N252" s="247"/>
    </row>
    <row r="253" spans="1:14" ht="15" customHeight="1">
      <c r="B253" s="749" t="s">
        <v>72</v>
      </c>
      <c r="C253" s="575">
        <v>3261551.7142857201</v>
      </c>
      <c r="D253" s="742">
        <f>C253-C252</f>
        <v>-17281.625714279711</v>
      </c>
      <c r="E253" s="743">
        <f>C253/C252*100-100</f>
        <v>-0.52706630445204894</v>
      </c>
      <c r="F253" s="742">
        <f t="shared" si="70"/>
        <v>12276.404285720084</v>
      </c>
      <c r="G253" s="743">
        <f t="shared" si="71"/>
        <v>0.37781976331578448</v>
      </c>
      <c r="I253" s="247"/>
      <c r="J253" s="247"/>
      <c r="K253" s="247"/>
      <c r="L253" s="247"/>
      <c r="M253" s="247"/>
      <c r="N253" s="247"/>
    </row>
    <row r="254" spans="1:14" ht="15" customHeight="1">
      <c r="B254" s="749" t="s">
        <v>79</v>
      </c>
      <c r="C254" s="575">
        <v>3266258.24</v>
      </c>
      <c r="D254" s="742">
        <f>C254-C253</f>
        <v>4706.5257142800838</v>
      </c>
      <c r="E254" s="743">
        <f>C254/C253*100-100</f>
        <v>0.14430326809369376</v>
      </c>
      <c r="F254" s="742">
        <f t="shared" si="70"/>
        <v>12588.240000000224</v>
      </c>
      <c r="G254" s="743">
        <f t="shared" si="71"/>
        <v>0.38689356941546293</v>
      </c>
      <c r="I254" s="247"/>
      <c r="J254" s="247"/>
      <c r="K254" s="247"/>
      <c r="L254" s="247"/>
      <c r="M254" s="247"/>
      <c r="N254" s="247"/>
    </row>
    <row r="255" spans="1:14" ht="15" customHeight="1">
      <c r="B255" s="749" t="s">
        <v>80</v>
      </c>
      <c r="C255" s="575">
        <v>3271976.2995652203</v>
      </c>
      <c r="D255" s="742">
        <f>C255-C254</f>
        <v>5718.0595652200282</v>
      </c>
      <c r="E255" s="743">
        <f>C255/C254*100-100</f>
        <v>0.17506452781945825</v>
      </c>
      <c r="F255" s="742">
        <f t="shared" si="70"/>
        <v>13364.489565220196</v>
      </c>
      <c r="G255" s="743">
        <f t="shared" si="71"/>
        <v>0.4101283105955531</v>
      </c>
      <c r="I255" s="247"/>
      <c r="J255" s="247"/>
      <c r="K255" s="247"/>
      <c r="L255" s="247"/>
      <c r="M255" s="247"/>
      <c r="N255" s="247"/>
    </row>
    <row r="256" spans="1:14" ht="15" customHeight="1">
      <c r="B256" s="749" t="s">
        <v>81</v>
      </c>
      <c r="C256" s="575">
        <v>3269092.3</v>
      </c>
      <c r="D256" s="742">
        <f>C256-C255</f>
        <v>-2883.9995652204379</v>
      </c>
      <c r="E256" s="743">
        <f>C256/C255*100-100</f>
        <v>-8.8142434454780982E-2</v>
      </c>
      <c r="F256" s="742">
        <f t="shared" si="70"/>
        <v>14954.689999999944</v>
      </c>
      <c r="G256" s="743">
        <f t="shared" si="71"/>
        <v>0.45955923787745689</v>
      </c>
      <c r="I256" s="247"/>
      <c r="J256" s="247"/>
      <c r="K256" s="247"/>
      <c r="L256" s="247"/>
      <c r="M256" s="247"/>
      <c r="N256" s="247"/>
    </row>
    <row r="257" spans="1:14" ht="15" customHeight="1">
      <c r="B257" s="749" t="s">
        <v>82</v>
      </c>
      <c r="C257" s="575">
        <v>3269088.5</v>
      </c>
      <c r="D257" s="742">
        <f>C257-C256</f>
        <v>-3.7999999998137355</v>
      </c>
      <c r="E257" s="743">
        <f>C257/C256*100-100</f>
        <v>-1.162402174941235E-4</v>
      </c>
      <c r="F257" s="742">
        <f t="shared" si="70"/>
        <v>14425.330000000075</v>
      </c>
      <c r="G257" s="743">
        <f t="shared" si="71"/>
        <v>0.44322036556552291</v>
      </c>
      <c r="I257" s="247"/>
      <c r="J257" s="247"/>
      <c r="K257" s="247"/>
      <c r="L257" s="247"/>
      <c r="M257" s="247"/>
      <c r="N257" s="247"/>
    </row>
    <row r="258" spans="1:14" ht="15" customHeight="1">
      <c r="B258" s="85">
        <v>2020</v>
      </c>
      <c r="C258" s="582"/>
      <c r="D258" s="746"/>
      <c r="E258" s="747"/>
      <c r="F258" s="746"/>
      <c r="G258" s="747"/>
    </row>
    <row r="259" spans="1:14" s="247" customFormat="1" ht="15" customHeight="1">
      <c r="A259" s="647"/>
      <c r="B259" s="739" t="s">
        <v>9</v>
      </c>
      <c r="C259" s="572">
        <f>'Evolución por regímenes'!$D28</f>
        <v>3251119.4699999997</v>
      </c>
      <c r="D259" s="740">
        <f>C259-C257</f>
        <v>-17969.030000000261</v>
      </c>
      <c r="E259" s="741">
        <f>C259/C257*100-100</f>
        <v>-0.54966483776748021</v>
      </c>
      <c r="F259" s="740">
        <f>(C259-C246)</f>
        <v>16746.929999999702</v>
      </c>
      <c r="G259" s="741">
        <f>C259/C246*100-100</f>
        <v>0.51777987207373144</v>
      </c>
    </row>
    <row r="260" spans="1:14" ht="15" customHeight="1">
      <c r="B260" s="739" t="s">
        <v>10</v>
      </c>
      <c r="C260" s="572">
        <f>'Evolución por regímenes'!$D29</f>
        <v>3257896.4</v>
      </c>
      <c r="D260" s="740">
        <f>C260-C259</f>
        <v>6776.9300000001676</v>
      </c>
      <c r="E260" s="741">
        <f>C260/C259*100-100</f>
        <v>0.20844912229571833</v>
      </c>
      <c r="F260" s="740">
        <f>(C260-C247)</f>
        <v>18243.75</v>
      </c>
      <c r="G260" s="741">
        <f>C260/C247*100-100</f>
        <v>0.56313907603644964</v>
      </c>
      <c r="I260" s="247"/>
      <c r="J260" s="247"/>
      <c r="K260" s="247"/>
      <c r="L260" s="247"/>
      <c r="M260" s="247"/>
      <c r="N260" s="247"/>
    </row>
    <row r="261" spans="1:14" ht="15" customHeight="1">
      <c r="B261" s="739" t="s">
        <v>67</v>
      </c>
      <c r="C261" s="572">
        <f>'Evolución por regímenes'!$D30</f>
        <v>3252516.5454545422</v>
      </c>
      <c r="D261" s="740">
        <f>C261-C260</f>
        <v>-5379.8545454577543</v>
      </c>
      <c r="E261" s="741">
        <f>C261/C260*100-100</f>
        <v>-0.16513276927582865</v>
      </c>
      <c r="F261" s="740">
        <f>(C261-C248)</f>
        <v>-1561.5445454576984</v>
      </c>
      <c r="G261" s="741">
        <f>C261/C248*100-100</f>
        <v>-4.7987310146496043E-2</v>
      </c>
      <c r="I261" s="247"/>
      <c r="J261" s="247"/>
      <c r="K261" s="247"/>
      <c r="L261" s="247"/>
      <c r="M261" s="247"/>
      <c r="N261" s="247"/>
    </row>
    <row r="262" spans="1:14" ht="15" customHeight="1">
      <c r="B262" s="739" t="s">
        <v>68</v>
      </c>
      <c r="C262" s="575">
        <f>'Evolución por regímenes'!$D31</f>
        <v>3211266.65</v>
      </c>
      <c r="D262" s="742">
        <f>C262-C261</f>
        <v>-41249.895454542246</v>
      </c>
      <c r="E262" s="743">
        <f>C262/C261*100-100</f>
        <v>-1.2682455224459943</v>
      </c>
      <c r="F262" s="742">
        <f>(C262-C249)</f>
        <v>-55474.149999999907</v>
      </c>
      <c r="G262" s="743">
        <f>C262/C249*100-100</f>
        <v>-1.6981497277041342</v>
      </c>
      <c r="I262" s="247"/>
      <c r="J262" s="247"/>
      <c r="K262" s="247"/>
      <c r="L262" s="247"/>
      <c r="M262" s="247"/>
      <c r="N262" s="247"/>
    </row>
    <row r="263" spans="1:14" ht="15" customHeight="1">
      <c r="B263" s="739" t="s">
        <v>69</v>
      </c>
      <c r="C263" s="575">
        <f>'Evolución por regímenes'!$D32</f>
        <v>3220907</v>
      </c>
      <c r="D263" s="742">
        <f>C263-C262</f>
        <v>9640.3500000000931</v>
      </c>
      <c r="E263" s="743">
        <f>C263/C262*100-100</f>
        <v>0.30020397091597317</v>
      </c>
      <c r="F263" s="742">
        <f>(C263-C250)</f>
        <v>-56948.136363639962</v>
      </c>
      <c r="G263" s="743">
        <f>C263/C250*100-100</f>
        <v>-1.7373597671194432</v>
      </c>
      <c r="I263" s="247"/>
      <c r="J263" s="247"/>
      <c r="K263" s="247"/>
      <c r="L263" s="247"/>
      <c r="M263" s="247"/>
      <c r="N263" s="247"/>
    </row>
    <row r="264" spans="1:14" ht="15" customHeight="1">
      <c r="B264" s="134" t="s">
        <v>70</v>
      </c>
      <c r="C264" s="578">
        <v>3245252.4545454551</v>
      </c>
      <c r="D264" s="744">
        <v>24345.454545455053</v>
      </c>
      <c r="E264" s="745">
        <v>0.75585710936252326</v>
      </c>
      <c r="F264" s="744">
        <v>-41347.545454544947</v>
      </c>
      <c r="G264" s="745">
        <v>-1.2580644269015124</v>
      </c>
      <c r="I264" s="247"/>
      <c r="J264" s="247"/>
      <c r="K264" s="247"/>
      <c r="L264" s="247"/>
      <c r="M264" s="247"/>
      <c r="N264" s="247"/>
    </row>
    <row r="265" spans="1:14" ht="15" customHeight="1">
      <c r="B265" s="739" t="s">
        <v>71</v>
      </c>
      <c r="C265" s="575"/>
      <c r="D265" s="742"/>
      <c r="E265" s="743"/>
      <c r="F265" s="742"/>
      <c r="G265" s="743"/>
      <c r="I265" s="247"/>
      <c r="J265" s="247"/>
      <c r="K265" s="247"/>
      <c r="L265" s="247"/>
      <c r="M265" s="247"/>
      <c r="N265" s="247"/>
    </row>
    <row r="266" spans="1:14" ht="15" customHeight="1">
      <c r="B266" s="749" t="s">
        <v>72</v>
      </c>
      <c r="C266" s="575"/>
      <c r="D266" s="742"/>
      <c r="E266" s="743"/>
      <c r="F266" s="742"/>
      <c r="G266" s="743"/>
      <c r="I266" s="247"/>
      <c r="J266" s="247"/>
      <c r="K266" s="247"/>
      <c r="L266" s="247"/>
      <c r="M266" s="247"/>
      <c r="N266" s="247"/>
    </row>
    <row r="267" spans="1:14" ht="15" customHeight="1">
      <c r="B267" s="749" t="s">
        <v>79</v>
      </c>
      <c r="C267" s="575"/>
      <c r="D267" s="742"/>
      <c r="E267" s="743"/>
      <c r="F267" s="742"/>
      <c r="G267" s="743"/>
      <c r="I267" s="247"/>
      <c r="J267" s="247"/>
      <c r="K267" s="247"/>
      <c r="L267" s="247"/>
      <c r="M267" s="247"/>
      <c r="N267" s="247"/>
    </row>
    <row r="268" spans="1:14" ht="15" customHeight="1">
      <c r="B268" s="749" t="s">
        <v>80</v>
      </c>
      <c r="C268" s="575"/>
      <c r="D268" s="742"/>
      <c r="E268" s="743"/>
      <c r="F268" s="742"/>
      <c r="G268" s="743"/>
      <c r="I268" s="247"/>
      <c r="J268" s="247"/>
      <c r="K268" s="247"/>
      <c r="L268" s="247"/>
      <c r="M268" s="247"/>
      <c r="N268" s="247"/>
    </row>
    <row r="269" spans="1:14" ht="15" customHeight="1">
      <c r="B269" s="749" t="s">
        <v>81</v>
      </c>
      <c r="C269" s="575"/>
      <c r="D269" s="742"/>
      <c r="E269" s="743"/>
      <c r="F269" s="742"/>
      <c r="G269" s="743"/>
      <c r="I269" s="247"/>
      <c r="J269" s="247"/>
      <c r="K269" s="247"/>
      <c r="L269" s="247"/>
      <c r="M269" s="247"/>
      <c r="N269" s="247"/>
    </row>
    <row r="270" spans="1:14" ht="15" customHeight="1">
      <c r="B270" s="749" t="s">
        <v>82</v>
      </c>
      <c r="C270" s="575"/>
      <c r="D270" s="742"/>
      <c r="E270" s="743"/>
      <c r="F270" s="742"/>
      <c r="G270" s="743"/>
      <c r="I270" s="247"/>
      <c r="J270" s="247"/>
      <c r="K270" s="247"/>
      <c r="L270" s="247"/>
      <c r="M270" s="247"/>
      <c r="N270" s="247"/>
    </row>
    <row r="271" spans="1:14">
      <c r="C271" s="750"/>
      <c r="D271" s="751"/>
      <c r="E271" s="752"/>
      <c r="F271" s="751"/>
      <c r="G271" s="752"/>
    </row>
    <row r="272" spans="1:14">
      <c r="B272" s="636" t="s">
        <v>390</v>
      </c>
      <c r="D272" s="753"/>
    </row>
    <row r="288" spans="3:3">
      <c r="C288" s="754"/>
    </row>
    <row r="289" spans="2:25">
      <c r="C289" s="754"/>
      <c r="D289" s="755"/>
      <c r="E289" s="755"/>
      <c r="F289" s="755"/>
      <c r="G289" s="755"/>
    </row>
    <row r="290" spans="2:25">
      <c r="C290" s="754"/>
      <c r="D290" s="755"/>
      <c r="E290" s="755"/>
      <c r="F290" s="755"/>
      <c r="G290" s="755"/>
    </row>
    <row r="291" spans="2:25">
      <c r="C291" s="754"/>
      <c r="D291" s="755"/>
      <c r="E291" s="755"/>
      <c r="F291" s="755"/>
      <c r="G291" s="755"/>
    </row>
    <row r="292" spans="2:25">
      <c r="C292" s="754"/>
      <c r="D292" s="755"/>
      <c r="F292" s="755"/>
      <c r="G292" s="755"/>
    </row>
    <row r="293" spans="2:25">
      <c r="C293" s="754"/>
      <c r="D293" s="755"/>
      <c r="E293" s="755"/>
      <c r="F293" s="755"/>
      <c r="G293" s="755"/>
    </row>
    <row r="294" spans="2:25">
      <c r="C294" s="754"/>
      <c r="D294" s="755"/>
      <c r="E294" s="755"/>
      <c r="F294" s="755"/>
      <c r="G294" s="755"/>
    </row>
    <row r="295" spans="2:25">
      <c r="C295" s="754"/>
      <c r="D295" s="755"/>
      <c r="E295" s="755"/>
      <c r="F295" s="755"/>
      <c r="G295" s="755"/>
    </row>
    <row r="296" spans="2:25">
      <c r="C296" s="754"/>
      <c r="D296" s="755"/>
      <c r="E296" s="755"/>
      <c r="F296" s="755"/>
      <c r="G296" s="755"/>
    </row>
    <row r="297" spans="2:25">
      <c r="B297" s="997"/>
      <c r="C297" s="998"/>
      <c r="D297" s="999"/>
      <c r="E297" s="999"/>
      <c r="F297" s="999"/>
      <c r="G297" s="999"/>
      <c r="H297" s="1000"/>
      <c r="I297" s="1000"/>
      <c r="J297" s="1000"/>
      <c r="K297" s="1000"/>
      <c r="L297" s="1000"/>
      <c r="M297" s="1000"/>
      <c r="N297" s="1000"/>
      <c r="O297" s="1000"/>
      <c r="P297" s="1000"/>
      <c r="Q297" s="1000"/>
      <c r="R297" s="1000"/>
      <c r="S297" s="1000"/>
      <c r="T297" s="1000"/>
      <c r="U297" s="1000"/>
      <c r="V297" s="1000"/>
      <c r="W297" s="1000"/>
      <c r="X297" s="1000"/>
      <c r="Y297" s="1000"/>
    </row>
    <row r="298" spans="2:25">
      <c r="B298" s="997"/>
      <c r="C298" s="998"/>
      <c r="D298" s="999"/>
      <c r="E298" s="999"/>
      <c r="F298" s="999"/>
      <c r="G298" s="999"/>
      <c r="H298" s="1000"/>
      <c r="I298" s="1000"/>
      <c r="J298" s="1000"/>
      <c r="K298" s="1000"/>
      <c r="L298" s="1000"/>
      <c r="M298" s="1000"/>
      <c r="N298" s="1000"/>
      <c r="O298" s="1000"/>
      <c r="P298" s="1000"/>
      <c r="Q298" s="1000"/>
      <c r="R298" s="1000"/>
      <c r="S298" s="1000"/>
      <c r="T298" s="1000"/>
      <c r="U298" s="1000"/>
      <c r="V298" s="1000"/>
      <c r="W298" s="1000"/>
      <c r="X298" s="1000"/>
      <c r="Y298" s="1000"/>
    </row>
    <row r="299" spans="2:25">
      <c r="B299" s="997"/>
      <c r="C299" s="998"/>
      <c r="D299" s="999"/>
      <c r="E299" s="999"/>
      <c r="F299" s="999"/>
      <c r="G299" s="999"/>
      <c r="H299" s="1000"/>
      <c r="I299" s="1000"/>
      <c r="J299" s="1000"/>
      <c r="K299" s="1000"/>
      <c r="L299" s="1000"/>
      <c r="M299" s="1000"/>
      <c r="N299" s="1000"/>
      <c r="O299" s="1000"/>
      <c r="P299" s="1000"/>
      <c r="Q299" s="1000"/>
      <c r="R299" s="1000"/>
      <c r="S299" s="1000"/>
      <c r="T299" s="1000"/>
      <c r="U299" s="1000"/>
      <c r="V299" s="1000"/>
      <c r="W299" s="1000"/>
      <c r="X299" s="1000"/>
      <c r="Y299" s="1000"/>
    </row>
    <row r="300" spans="2:25">
      <c r="B300" s="997"/>
      <c r="C300" s="999"/>
      <c r="D300" s="999"/>
      <c r="E300" s="999"/>
      <c r="F300" s="999"/>
      <c r="G300" s="999"/>
      <c r="H300" s="1000"/>
      <c r="I300" s="1000"/>
      <c r="J300" s="1000"/>
      <c r="K300" s="1000"/>
      <c r="L300" s="1000"/>
      <c r="M300" s="1000"/>
      <c r="N300" s="1000"/>
      <c r="O300" s="1000"/>
      <c r="P300" s="1000"/>
      <c r="Q300" s="1000"/>
      <c r="R300" s="1000"/>
      <c r="S300" s="1000"/>
      <c r="T300" s="1000"/>
      <c r="U300" s="1000"/>
      <c r="V300" s="1000"/>
      <c r="W300" s="1000"/>
      <c r="X300" s="1000"/>
      <c r="Y300" s="1000"/>
    </row>
    <row r="301" spans="2:25">
      <c r="B301" s="997"/>
      <c r="C301" s="1000"/>
      <c r="D301" s="999"/>
      <c r="E301" s="1000"/>
      <c r="F301" s="1000"/>
      <c r="G301" s="1000"/>
      <c r="H301" s="1000"/>
      <c r="I301" s="1000"/>
      <c r="J301" s="1000"/>
      <c r="K301" s="1000"/>
      <c r="L301" s="1000"/>
      <c r="M301" s="1000"/>
      <c r="N301" s="1000"/>
      <c r="O301" s="1000"/>
      <c r="P301" s="1000"/>
      <c r="Q301" s="1000"/>
      <c r="R301" s="1000"/>
      <c r="S301" s="1000"/>
      <c r="T301" s="1000"/>
      <c r="U301" s="1000"/>
      <c r="V301" s="1000"/>
      <c r="W301" s="1000"/>
      <c r="X301" s="1000"/>
      <c r="Y301" s="1000"/>
    </row>
    <row r="302" spans="2:25">
      <c r="B302" s="997"/>
      <c r="C302" s="1000"/>
      <c r="D302" s="1000"/>
      <c r="E302" s="1000"/>
      <c r="F302" s="1000"/>
      <c r="G302" s="1000"/>
      <c r="H302" s="1000"/>
      <c r="I302" s="1000"/>
      <c r="J302" s="1000"/>
      <c r="K302" s="1000"/>
      <c r="L302" s="1000"/>
      <c r="M302" s="1000"/>
      <c r="N302" s="1000"/>
      <c r="O302" s="1000"/>
      <c r="P302" s="1000"/>
      <c r="Q302" s="1000"/>
      <c r="R302" s="1000"/>
      <c r="S302" s="1000"/>
      <c r="T302" s="1000"/>
      <c r="U302" s="1000"/>
      <c r="V302" s="1000"/>
      <c r="W302" s="1000"/>
      <c r="X302" s="1000"/>
      <c r="Y302" s="1000"/>
    </row>
    <row r="303" spans="2:25">
      <c r="B303" s="997"/>
      <c r="C303" s="1000"/>
      <c r="D303" s="1000"/>
      <c r="E303" s="1000"/>
      <c r="F303" s="1000"/>
      <c r="G303" s="1000"/>
      <c r="H303" s="1000"/>
      <c r="I303" s="1000"/>
      <c r="J303" s="1000"/>
      <c r="K303" s="1000"/>
      <c r="L303" s="1000"/>
      <c r="M303" s="1000"/>
      <c r="N303" s="1000"/>
      <c r="O303" s="1000"/>
      <c r="P303" s="1000"/>
      <c r="Q303" s="1000"/>
      <c r="R303" s="1000"/>
      <c r="S303" s="1000"/>
      <c r="T303" s="1000"/>
      <c r="U303" s="1000"/>
      <c r="V303" s="1000"/>
      <c r="W303" s="1000"/>
      <c r="X303" s="1000"/>
      <c r="Y303" s="1000"/>
    </row>
    <row r="304" spans="2:25">
      <c r="B304" s="997"/>
      <c r="C304" s="1000"/>
      <c r="D304" s="1000"/>
      <c r="E304" s="1000"/>
      <c r="F304" s="1000"/>
      <c r="G304" s="1000"/>
      <c r="H304" s="1000"/>
      <c r="I304" s="1000"/>
      <c r="J304" s="1000"/>
      <c r="K304" s="1000"/>
      <c r="L304" s="1000"/>
      <c r="M304" s="1000"/>
      <c r="N304" s="1000"/>
      <c r="O304" s="1000"/>
      <c r="P304" s="1000"/>
      <c r="Q304" s="1000"/>
      <c r="R304" s="1000"/>
      <c r="S304" s="1000"/>
      <c r="T304" s="1000"/>
      <c r="U304" s="1000"/>
      <c r="V304" s="1000"/>
      <c r="W304" s="1000"/>
      <c r="X304" s="1000"/>
      <c r="Y304" s="1000"/>
    </row>
    <row r="305" spans="2:25">
      <c r="B305" s="997"/>
      <c r="C305" s="1000"/>
      <c r="D305" s="1000"/>
      <c r="E305" s="1000"/>
      <c r="F305" s="1000"/>
      <c r="G305" s="1000"/>
      <c r="H305" s="1000"/>
      <c r="I305" s="1000"/>
      <c r="J305" s="1000"/>
      <c r="K305" s="1000"/>
      <c r="L305" s="1000"/>
      <c r="M305" s="1000"/>
      <c r="N305" s="1000"/>
      <c r="O305" s="1000"/>
      <c r="P305" s="1000"/>
      <c r="Q305" s="1000"/>
      <c r="R305" s="1000"/>
      <c r="S305" s="1000"/>
      <c r="T305" s="1000"/>
      <c r="U305" s="1000"/>
      <c r="V305" s="1000"/>
      <c r="W305" s="1000"/>
      <c r="X305" s="1000"/>
      <c r="Y305" s="1000"/>
    </row>
    <row r="306" spans="2:25">
      <c r="B306" s="997"/>
      <c r="C306" s="1000"/>
      <c r="D306" s="1000"/>
      <c r="E306" s="1000"/>
      <c r="F306" s="1000"/>
      <c r="G306" s="1000"/>
      <c r="H306" s="1000"/>
      <c r="I306" s="1000"/>
      <c r="J306" s="1000"/>
      <c r="K306" s="1000"/>
      <c r="L306" s="1000"/>
      <c r="M306" s="1000"/>
      <c r="N306" s="1000"/>
      <c r="O306" s="1000"/>
      <c r="P306" s="1000"/>
      <c r="Q306" s="1000"/>
      <c r="R306" s="1000"/>
      <c r="S306" s="1000"/>
      <c r="T306" s="1000"/>
      <c r="U306" s="1000"/>
      <c r="V306" s="1000"/>
      <c r="W306" s="1000"/>
      <c r="X306" s="1000"/>
      <c r="Y306" s="1000"/>
    </row>
    <row r="307" spans="2:25">
      <c r="B307" s="997"/>
      <c r="C307" s="1000"/>
      <c r="D307" s="1000"/>
      <c r="E307" s="1000"/>
      <c r="F307" s="1000"/>
      <c r="G307" s="1000"/>
      <c r="H307" s="1000"/>
      <c r="I307" s="1000"/>
      <c r="J307" s="1000"/>
      <c r="K307" s="1000"/>
      <c r="L307" s="1000"/>
      <c r="M307" s="1000"/>
      <c r="N307" s="1000"/>
      <c r="O307" s="1000"/>
      <c r="P307" s="1000"/>
      <c r="Q307" s="1000"/>
      <c r="R307" s="1000"/>
      <c r="S307" s="1000"/>
      <c r="T307" s="1000"/>
      <c r="U307" s="1000"/>
      <c r="V307" s="1000"/>
      <c r="W307" s="1000"/>
      <c r="X307" s="1000"/>
      <c r="Y307" s="1000"/>
    </row>
    <row r="308" spans="2:25">
      <c r="B308" s="997"/>
      <c r="C308" s="1000"/>
      <c r="D308" s="1000"/>
      <c r="E308" s="1000"/>
      <c r="F308" s="1000"/>
      <c r="G308" s="1000"/>
      <c r="H308" s="1000"/>
      <c r="I308" s="1000"/>
      <c r="J308" s="1000"/>
      <c r="K308" s="1000"/>
      <c r="L308" s="1000"/>
      <c r="M308" s="1000"/>
      <c r="N308" s="1000"/>
      <c r="O308" s="1000"/>
      <c r="P308" s="1000"/>
      <c r="Q308" s="1000"/>
      <c r="R308" s="1000"/>
      <c r="S308" s="1000"/>
      <c r="T308" s="1000"/>
      <c r="U308" s="1000"/>
      <c r="V308" s="1000"/>
      <c r="W308" s="1000"/>
      <c r="X308" s="1000"/>
      <c r="Y308" s="1000"/>
    </row>
    <row r="309" spans="2:25">
      <c r="B309" s="997"/>
      <c r="C309" s="1000"/>
      <c r="D309" s="1000"/>
      <c r="E309" s="1000"/>
      <c r="F309" s="1000"/>
      <c r="G309" s="1000"/>
      <c r="H309" s="1000"/>
      <c r="I309" s="1000"/>
      <c r="J309" s="1000"/>
      <c r="K309" s="1000"/>
      <c r="L309" s="1000"/>
      <c r="M309" s="1000"/>
      <c r="N309" s="1000"/>
      <c r="O309" s="1000"/>
      <c r="P309" s="1000"/>
      <c r="Q309" s="1000"/>
      <c r="R309" s="1000"/>
      <c r="S309" s="1000"/>
      <c r="T309" s="1000"/>
      <c r="U309" s="1000"/>
      <c r="V309" s="1000"/>
      <c r="W309" s="1000"/>
      <c r="X309" s="1000"/>
      <c r="Y309" s="1000"/>
    </row>
    <row r="310" spans="2:25">
      <c r="B310" s="997"/>
      <c r="C310" s="1000"/>
      <c r="D310" s="1000"/>
      <c r="E310" s="1000"/>
      <c r="F310" s="1000"/>
      <c r="G310" s="1000"/>
      <c r="H310" s="1000"/>
      <c r="I310" s="1000"/>
      <c r="J310" s="1000"/>
      <c r="K310" s="1000"/>
      <c r="L310" s="1000"/>
      <c r="M310" s="1000"/>
      <c r="N310" s="1000"/>
      <c r="O310" s="1000"/>
      <c r="P310" s="1000"/>
      <c r="Q310" s="1000"/>
      <c r="R310" s="1000"/>
      <c r="S310" s="1000"/>
      <c r="T310" s="1000"/>
      <c r="U310" s="1000"/>
      <c r="V310" s="1000"/>
      <c r="W310" s="1000"/>
      <c r="X310" s="1000"/>
      <c r="Y310" s="1000"/>
    </row>
    <row r="311" spans="2:25">
      <c r="B311" s="997"/>
      <c r="C311" s="1000"/>
      <c r="D311" s="1000"/>
      <c r="E311" s="1000"/>
      <c r="F311" s="1000"/>
      <c r="G311" s="1000"/>
      <c r="H311" s="1000"/>
      <c r="I311" s="1000"/>
      <c r="J311" s="1000"/>
      <c r="K311" s="1000"/>
      <c r="L311" s="1000"/>
      <c r="M311" s="1000"/>
      <c r="N311" s="1000"/>
      <c r="O311" s="1000"/>
      <c r="P311" s="1000"/>
      <c r="Q311" s="1000"/>
      <c r="R311" s="1000"/>
      <c r="S311" s="1000"/>
      <c r="T311" s="1000"/>
      <c r="U311" s="1000"/>
      <c r="V311" s="1000"/>
      <c r="W311" s="1000"/>
      <c r="X311" s="1000"/>
      <c r="Y311" s="1000"/>
    </row>
    <row r="312" spans="2:25">
      <c r="B312" s="997"/>
      <c r="C312" s="1000"/>
      <c r="D312" s="1000"/>
      <c r="E312" s="1000"/>
      <c r="F312" s="1000"/>
      <c r="G312" s="1000"/>
      <c r="H312" s="1000"/>
      <c r="I312" s="1000"/>
      <c r="J312" s="1000"/>
      <c r="K312" s="1000"/>
      <c r="L312" s="1000"/>
      <c r="M312" s="1000"/>
      <c r="N312" s="1000"/>
      <c r="O312" s="1000"/>
      <c r="P312" s="1000"/>
      <c r="Q312" s="1000"/>
      <c r="R312" s="1000"/>
      <c r="S312" s="1000"/>
      <c r="T312" s="1000"/>
      <c r="U312" s="1000"/>
      <c r="V312" s="1000"/>
      <c r="W312" s="1000"/>
      <c r="X312" s="1000"/>
      <c r="Y312" s="1000"/>
    </row>
    <row r="313" spans="2:25">
      <c r="B313" s="997"/>
      <c r="C313" s="1000"/>
      <c r="D313" s="1000"/>
      <c r="E313" s="1000"/>
      <c r="F313" s="1000"/>
      <c r="G313" s="1000"/>
      <c r="H313" s="1000"/>
      <c r="I313" s="1000"/>
      <c r="J313" s="1000"/>
      <c r="K313" s="1000"/>
      <c r="L313" s="1000"/>
      <c r="M313" s="1000"/>
      <c r="N313" s="1000"/>
      <c r="O313" s="1000"/>
      <c r="P313" s="1000"/>
      <c r="Q313" s="1000"/>
      <c r="R313" s="1000"/>
      <c r="S313" s="1000"/>
      <c r="T313" s="1000"/>
      <c r="U313" s="1000"/>
      <c r="V313" s="1000"/>
      <c r="W313" s="1000"/>
      <c r="X313" s="1000"/>
      <c r="Y313" s="1000"/>
    </row>
    <row r="314" spans="2:25">
      <c r="B314" s="997"/>
      <c r="C314" s="1000"/>
      <c r="D314" s="1000"/>
      <c r="E314" s="1000"/>
      <c r="F314" s="1000"/>
      <c r="G314" s="1000"/>
      <c r="H314" s="1000"/>
      <c r="I314" s="1000"/>
      <c r="J314" s="1000"/>
      <c r="K314" s="1000"/>
      <c r="L314" s="1000"/>
      <c r="M314" s="1000"/>
      <c r="N314" s="1000"/>
      <c r="O314" s="1000"/>
      <c r="P314" s="1000"/>
      <c r="Q314" s="1000"/>
      <c r="R314" s="1000"/>
      <c r="S314" s="1000"/>
      <c r="T314" s="1000"/>
      <c r="U314" s="1000"/>
      <c r="V314" s="1000"/>
      <c r="W314" s="1000"/>
      <c r="X314" s="1000"/>
      <c r="Y314" s="1000"/>
    </row>
    <row r="315" spans="2:25">
      <c r="B315" s="997"/>
      <c r="C315" s="1000"/>
      <c r="D315" s="1000"/>
      <c r="E315" s="1000"/>
      <c r="F315" s="1000"/>
      <c r="G315" s="1000"/>
      <c r="H315" s="1000"/>
      <c r="I315" s="1000"/>
      <c r="J315" s="1000"/>
      <c r="K315" s="1000"/>
      <c r="L315" s="1000"/>
      <c r="M315" s="1000"/>
      <c r="N315" s="1000"/>
      <c r="O315" s="1000"/>
      <c r="P315" s="1000"/>
      <c r="Q315" s="1000"/>
      <c r="R315" s="1000"/>
      <c r="S315" s="1000"/>
      <c r="T315" s="1000"/>
      <c r="U315" s="1000"/>
      <c r="V315" s="1000"/>
      <c r="W315" s="1000"/>
      <c r="X315" s="1000"/>
      <c r="Y315" s="1000"/>
    </row>
    <row r="316" spans="2:25">
      <c r="B316" s="997"/>
      <c r="C316" s="1000"/>
      <c r="D316" s="1001"/>
      <c r="E316" s="1001"/>
      <c r="F316" s="1000"/>
      <c r="G316" s="1000"/>
      <c r="H316" s="1000"/>
      <c r="I316" s="1000"/>
      <c r="J316" s="1000"/>
      <c r="K316" s="1000"/>
      <c r="L316" s="1000"/>
      <c r="M316" s="1000"/>
      <c r="N316" s="1000"/>
      <c r="O316" s="1000"/>
      <c r="P316" s="1000"/>
      <c r="Q316" s="1000"/>
      <c r="R316" s="1000"/>
      <c r="S316" s="1000"/>
      <c r="T316" s="1000"/>
      <c r="U316" s="1000"/>
      <c r="V316" s="1000"/>
      <c r="W316" s="1000"/>
      <c r="X316" s="1000"/>
      <c r="Y316" s="1000"/>
    </row>
    <row r="317" spans="2:25">
      <c r="B317" s="997"/>
      <c r="C317" s="1000"/>
      <c r="D317" s="1001"/>
      <c r="E317" s="1001"/>
      <c r="F317" s="1000"/>
      <c r="G317" s="1000"/>
      <c r="H317" s="1000"/>
      <c r="I317" s="1000"/>
      <c r="J317" s="1000"/>
      <c r="K317" s="1000"/>
      <c r="L317" s="1000"/>
      <c r="M317" s="1000"/>
      <c r="N317" s="1000"/>
      <c r="O317" s="1000"/>
      <c r="P317" s="1000"/>
      <c r="Q317" s="1000"/>
      <c r="R317" s="1000"/>
      <c r="S317" s="1000"/>
      <c r="T317" s="1000"/>
      <c r="U317" s="1000"/>
      <c r="V317" s="1000"/>
      <c r="W317" s="1000"/>
      <c r="X317" s="1000"/>
      <c r="Y317" s="1000"/>
    </row>
    <row r="318" spans="2:25">
      <c r="B318" s="997"/>
      <c r="C318" s="1000"/>
      <c r="D318" s="1001"/>
      <c r="E318" s="1001"/>
      <c r="F318" s="1000"/>
      <c r="G318" s="1000"/>
      <c r="H318" s="1000"/>
      <c r="I318" s="1000"/>
      <c r="J318" s="1000"/>
      <c r="K318" s="1000"/>
      <c r="L318" s="1000"/>
      <c r="M318" s="1000"/>
      <c r="N318" s="1000"/>
      <c r="O318" s="1000"/>
      <c r="P318" s="1000"/>
      <c r="Q318" s="1000"/>
      <c r="R318" s="1000"/>
      <c r="S318" s="1000"/>
      <c r="T318" s="1000"/>
      <c r="U318" s="1000"/>
      <c r="V318" s="1000"/>
      <c r="W318" s="1000"/>
      <c r="X318" s="1000"/>
      <c r="Y318" s="1000"/>
    </row>
    <row r="319" spans="2:25">
      <c r="B319" s="997"/>
      <c r="C319" s="1000"/>
      <c r="D319" s="1001"/>
      <c r="E319" s="1001"/>
      <c r="F319" s="1000"/>
      <c r="G319" s="1000"/>
      <c r="H319" s="1000"/>
      <c r="I319" s="1000"/>
      <c r="J319" s="1000"/>
      <c r="K319" s="1000"/>
      <c r="L319" s="1000"/>
      <c r="M319" s="1000"/>
      <c r="N319" s="1000"/>
      <c r="O319" s="1000"/>
      <c r="P319" s="1000"/>
      <c r="Q319" s="1000"/>
      <c r="R319" s="1000"/>
      <c r="S319" s="1000"/>
      <c r="T319" s="1000"/>
      <c r="U319" s="1000"/>
      <c r="V319" s="1000"/>
      <c r="W319" s="1000"/>
      <c r="X319" s="1000"/>
      <c r="Y319" s="1000"/>
    </row>
    <row r="320" spans="2:25">
      <c r="B320" s="997"/>
      <c r="C320" s="1000"/>
      <c r="D320" s="1001"/>
      <c r="E320" s="1001"/>
      <c r="F320" s="1000"/>
      <c r="G320" s="1000"/>
      <c r="H320" s="1000"/>
      <c r="I320" s="1000"/>
      <c r="J320" s="1000"/>
      <c r="K320" s="1000"/>
      <c r="L320" s="1000"/>
      <c r="M320" s="1000"/>
      <c r="N320" s="1000"/>
      <c r="O320" s="1000"/>
      <c r="P320" s="1000"/>
      <c r="Q320" s="1000"/>
      <c r="R320" s="1000"/>
      <c r="S320" s="1000"/>
      <c r="T320" s="1000"/>
      <c r="U320" s="1000"/>
      <c r="V320" s="1000"/>
      <c r="W320" s="1000"/>
      <c r="X320" s="1000"/>
      <c r="Y320" s="1000"/>
    </row>
    <row r="321" spans="2:25">
      <c r="B321" s="997"/>
      <c r="C321" s="1000"/>
      <c r="D321" s="1001"/>
      <c r="E321" s="1001"/>
      <c r="F321" s="1000"/>
      <c r="G321" s="1000"/>
      <c r="H321" s="1000"/>
      <c r="I321" s="1000"/>
      <c r="J321" s="1000"/>
      <c r="K321" s="1000"/>
      <c r="L321" s="1000"/>
      <c r="M321" s="1000"/>
      <c r="N321" s="1000"/>
      <c r="O321" s="1000"/>
      <c r="P321" s="1000"/>
      <c r="Q321" s="1000"/>
      <c r="R321" s="1000"/>
      <c r="S321" s="1000"/>
      <c r="T321" s="1000"/>
      <c r="U321" s="1000"/>
      <c r="V321" s="1000"/>
      <c r="W321" s="1000"/>
      <c r="X321" s="1000"/>
      <c r="Y321" s="1000"/>
    </row>
    <row r="322" spans="2:25">
      <c r="B322" s="997"/>
      <c r="C322" s="1000"/>
      <c r="D322" s="1001"/>
      <c r="E322" s="1001"/>
      <c r="F322" s="1000"/>
      <c r="G322" s="1000"/>
      <c r="H322" s="1000"/>
      <c r="I322" s="1000"/>
      <c r="J322" s="1000"/>
      <c r="K322" s="1000"/>
      <c r="L322" s="1000"/>
      <c r="M322" s="1000"/>
      <c r="N322" s="1000"/>
      <c r="O322" s="1000"/>
      <c r="P322" s="1000"/>
      <c r="Q322" s="1000"/>
      <c r="R322" s="1000"/>
      <c r="S322" s="1000"/>
      <c r="T322" s="1000"/>
      <c r="U322" s="1000"/>
      <c r="V322" s="1000"/>
      <c r="W322" s="1000"/>
      <c r="X322" s="1000"/>
      <c r="Y322" s="1000"/>
    </row>
    <row r="323" spans="2:25">
      <c r="B323" s="997"/>
      <c r="C323" s="1000"/>
      <c r="D323" s="1001"/>
      <c r="E323" s="1001"/>
      <c r="F323" s="1000"/>
      <c r="G323" s="1000"/>
      <c r="H323" s="1000"/>
      <c r="I323" s="1000"/>
      <c r="J323" s="1000"/>
      <c r="K323" s="1000"/>
      <c r="L323" s="1000"/>
      <c r="M323" s="1000"/>
      <c r="N323" s="1000"/>
      <c r="O323" s="1000"/>
      <c r="P323" s="1000"/>
      <c r="Q323" s="1000"/>
      <c r="R323" s="1000"/>
      <c r="S323" s="1000"/>
      <c r="T323" s="1000"/>
      <c r="U323" s="1000"/>
      <c r="V323" s="1000"/>
      <c r="W323" s="1000"/>
      <c r="X323" s="1000"/>
      <c r="Y323" s="1000"/>
    </row>
    <row r="324" spans="2:25">
      <c r="B324" s="997"/>
      <c r="C324" s="1000"/>
      <c r="D324" s="1001"/>
      <c r="E324" s="1001"/>
      <c r="F324" s="1000"/>
      <c r="G324" s="1000"/>
      <c r="H324" s="1000"/>
      <c r="I324" s="1000"/>
      <c r="J324" s="1000"/>
      <c r="K324" s="1000"/>
      <c r="L324" s="1000"/>
      <c r="M324" s="1000"/>
      <c r="N324" s="1000"/>
      <c r="O324" s="1000"/>
      <c r="P324" s="1000"/>
      <c r="Q324" s="1000"/>
      <c r="R324" s="1000"/>
      <c r="S324" s="1000"/>
      <c r="T324" s="1000"/>
      <c r="U324" s="1000"/>
      <c r="V324" s="1000"/>
      <c r="W324" s="1000"/>
      <c r="X324" s="1000"/>
      <c r="Y324" s="1000"/>
    </row>
    <row r="325" spans="2:25">
      <c r="B325" s="997"/>
      <c r="C325" s="1000"/>
      <c r="D325" s="1001"/>
      <c r="E325" s="1001"/>
      <c r="F325" s="1000"/>
      <c r="G325" s="1000"/>
      <c r="H325" s="1000"/>
      <c r="I325" s="1000"/>
      <c r="J325" s="1000"/>
      <c r="K325" s="1000"/>
      <c r="L325" s="1000"/>
      <c r="M325" s="1000"/>
      <c r="N325" s="1000"/>
      <c r="O325" s="1000"/>
      <c r="P325" s="1000"/>
      <c r="Q325" s="1000"/>
      <c r="R325" s="1000"/>
      <c r="S325" s="1000"/>
      <c r="T325" s="1000"/>
      <c r="U325" s="1000"/>
      <c r="V325" s="1000"/>
      <c r="W325" s="1000"/>
      <c r="X325" s="1000"/>
      <c r="Y325" s="1000"/>
    </row>
    <row r="326" spans="2:25">
      <c r="B326" s="997"/>
      <c r="C326" s="1000"/>
      <c r="D326" s="1001"/>
      <c r="E326" s="1001"/>
      <c r="F326" s="1000"/>
      <c r="G326" s="1000"/>
      <c r="H326" s="1000"/>
      <c r="I326" s="1000"/>
      <c r="J326" s="1000"/>
      <c r="K326" s="1000"/>
      <c r="L326" s="1000"/>
      <c r="M326" s="1000"/>
      <c r="N326" s="1000"/>
      <c r="O326" s="1000"/>
      <c r="P326" s="1000"/>
      <c r="Q326" s="1000"/>
      <c r="R326" s="1000"/>
      <c r="S326" s="1000"/>
      <c r="T326" s="1000"/>
      <c r="U326" s="1000"/>
      <c r="V326" s="1000"/>
      <c r="W326" s="1000"/>
      <c r="X326" s="1000"/>
      <c r="Y326" s="1000"/>
    </row>
    <row r="327" spans="2:25">
      <c r="B327" s="997"/>
      <c r="C327" s="1000"/>
      <c r="D327" s="1001"/>
      <c r="E327" s="1001"/>
      <c r="F327" s="1000"/>
      <c r="G327" s="1000"/>
      <c r="H327" s="1000"/>
      <c r="I327" s="1000"/>
      <c r="J327" s="1000"/>
      <c r="K327" s="1000"/>
      <c r="L327" s="1000"/>
      <c r="M327" s="1000"/>
      <c r="N327" s="1000"/>
      <c r="O327" s="1000"/>
      <c r="P327" s="1000"/>
      <c r="Q327" s="1000"/>
      <c r="R327" s="1000"/>
      <c r="S327" s="1000"/>
      <c r="T327" s="1000"/>
      <c r="U327" s="1000"/>
      <c r="V327" s="1000"/>
      <c r="W327" s="1000"/>
      <c r="X327" s="1000"/>
      <c r="Y327" s="1000"/>
    </row>
    <row r="328" spans="2:25">
      <c r="B328" s="997"/>
      <c r="C328" s="1000"/>
      <c r="D328" s="1000"/>
      <c r="E328" s="1000"/>
      <c r="F328" s="1000"/>
      <c r="G328" s="1000"/>
      <c r="H328" s="1000"/>
      <c r="I328" s="1000"/>
      <c r="J328" s="1000"/>
      <c r="K328" s="1000"/>
      <c r="L328" s="1000"/>
      <c r="M328" s="1000"/>
      <c r="N328" s="1000"/>
      <c r="O328" s="1000"/>
      <c r="P328" s="1000"/>
      <c r="Q328" s="1000"/>
      <c r="R328" s="1000"/>
      <c r="S328" s="1000"/>
      <c r="T328" s="1000"/>
      <c r="U328" s="1000"/>
      <c r="V328" s="1000"/>
      <c r="W328" s="1000"/>
      <c r="X328" s="1000"/>
      <c r="Y328" s="1000"/>
    </row>
    <row r="329" spans="2:25">
      <c r="B329" s="997"/>
      <c r="C329" s="1000"/>
      <c r="D329" s="1000"/>
      <c r="E329" s="1000"/>
      <c r="F329" s="1000"/>
      <c r="G329" s="1000"/>
      <c r="H329" s="1000"/>
      <c r="I329" s="1000"/>
      <c r="J329" s="1000"/>
      <c r="K329" s="1000"/>
      <c r="L329" s="1000"/>
      <c r="M329" s="1000"/>
      <c r="N329" s="1000"/>
      <c r="O329" s="1000"/>
      <c r="P329" s="1000"/>
      <c r="Q329" s="1000"/>
      <c r="R329" s="1000"/>
      <c r="S329" s="1000"/>
      <c r="T329" s="1000"/>
      <c r="U329" s="1000"/>
      <c r="V329" s="1000"/>
      <c r="W329" s="1000"/>
      <c r="X329" s="1000"/>
      <c r="Y329" s="1000"/>
    </row>
    <row r="330" spans="2:25">
      <c r="B330" s="997"/>
      <c r="C330" s="1000"/>
      <c r="D330" s="1000"/>
      <c r="E330" s="1000"/>
      <c r="F330" s="1000"/>
      <c r="G330" s="1000"/>
      <c r="H330" s="1000"/>
      <c r="I330" s="1000"/>
      <c r="J330" s="1000"/>
      <c r="K330" s="1000"/>
      <c r="L330" s="1000"/>
      <c r="M330" s="1000"/>
      <c r="N330" s="1000"/>
      <c r="O330" s="1000"/>
      <c r="P330" s="1000"/>
      <c r="Q330" s="1000"/>
      <c r="R330" s="1000"/>
      <c r="S330" s="1000"/>
      <c r="T330" s="1000"/>
      <c r="U330" s="1000"/>
      <c r="V330" s="1000"/>
      <c r="W330" s="1000"/>
      <c r="X330" s="1000"/>
      <c r="Y330" s="1000"/>
    </row>
    <row r="331" spans="2:25">
      <c r="B331" s="997"/>
      <c r="C331" s="1000"/>
      <c r="D331" s="1000"/>
      <c r="E331" s="1000"/>
      <c r="F331" s="1000"/>
      <c r="G331" s="1000"/>
      <c r="H331" s="1000"/>
      <c r="I331" s="1000"/>
      <c r="J331" s="1000"/>
      <c r="K331" s="1000"/>
      <c r="L331" s="1000"/>
      <c r="M331" s="1000"/>
      <c r="N331" s="1000"/>
      <c r="O331" s="1000"/>
      <c r="P331" s="1000"/>
      <c r="Q331" s="1000"/>
      <c r="R331" s="1000"/>
      <c r="S331" s="1000"/>
      <c r="T331" s="1000"/>
      <c r="U331" s="1000"/>
      <c r="V331" s="1000"/>
      <c r="W331" s="1000"/>
      <c r="X331" s="1000"/>
      <c r="Y331" s="1000"/>
    </row>
    <row r="332" spans="2:25">
      <c r="B332" s="997"/>
      <c r="C332" s="1000"/>
      <c r="D332" s="1000"/>
      <c r="E332" s="1000"/>
      <c r="F332" s="1000"/>
      <c r="G332" s="1000"/>
      <c r="H332" s="1000"/>
      <c r="I332" s="1000"/>
      <c r="J332" s="1000"/>
      <c r="K332" s="1000"/>
      <c r="L332" s="1000"/>
      <c r="M332" s="1000"/>
      <c r="N332" s="1000"/>
      <c r="O332" s="1000"/>
      <c r="P332" s="1000"/>
      <c r="Q332" s="1000"/>
      <c r="R332" s="1000"/>
      <c r="S332" s="1000"/>
      <c r="T332" s="1000"/>
      <c r="U332" s="1000"/>
      <c r="V332" s="1000"/>
      <c r="W332" s="1000"/>
      <c r="X332" s="1000"/>
      <c r="Y332" s="1000"/>
    </row>
    <row r="333" spans="2:25">
      <c r="B333" s="997"/>
      <c r="C333" s="1000"/>
      <c r="D333" s="1000"/>
      <c r="E333" s="1000"/>
      <c r="F333" s="1000"/>
      <c r="G333" s="1000"/>
      <c r="H333" s="1000"/>
      <c r="I333" s="1000"/>
      <c r="J333" s="1000"/>
      <c r="K333" s="1000"/>
      <c r="L333" s="1000"/>
      <c r="M333" s="1000"/>
      <c r="N333" s="1000"/>
      <c r="O333" s="1000"/>
      <c r="P333" s="1000"/>
      <c r="Q333" s="1000"/>
      <c r="R333" s="1000"/>
      <c r="S333" s="1000"/>
      <c r="T333" s="1000"/>
      <c r="U333" s="1000"/>
      <c r="V333" s="1000"/>
      <c r="W333" s="1000"/>
      <c r="X333" s="1000"/>
      <c r="Y333" s="1000"/>
    </row>
    <row r="334" spans="2:25">
      <c r="B334" s="997"/>
      <c r="C334" s="1000"/>
      <c r="D334" s="1000"/>
      <c r="E334" s="1000"/>
      <c r="F334" s="1000"/>
      <c r="G334" s="1000"/>
      <c r="H334" s="1000"/>
      <c r="I334" s="1000"/>
      <c r="J334" s="1000"/>
      <c r="K334" s="1000"/>
      <c r="L334" s="1000"/>
      <c r="M334" s="1000"/>
      <c r="N334" s="1000"/>
      <c r="O334" s="1000"/>
      <c r="P334" s="1000"/>
      <c r="Q334" s="1000"/>
      <c r="R334" s="1000"/>
      <c r="S334" s="1000"/>
      <c r="T334" s="1000"/>
      <c r="U334" s="1000"/>
      <c r="V334" s="1000"/>
      <c r="W334" s="1000"/>
      <c r="X334" s="1000"/>
      <c r="Y334" s="1000"/>
    </row>
    <row r="335" spans="2:25">
      <c r="B335" s="997"/>
      <c r="C335" s="1000"/>
      <c r="D335" s="1000"/>
      <c r="E335" s="1000"/>
      <c r="F335" s="1000"/>
      <c r="G335" s="1000"/>
      <c r="H335" s="1000"/>
      <c r="I335" s="1000"/>
      <c r="J335" s="1000"/>
      <c r="K335" s="1000"/>
      <c r="L335" s="1000"/>
      <c r="M335" s="1000"/>
      <c r="N335" s="1000"/>
      <c r="O335" s="1000"/>
      <c r="P335" s="1000"/>
      <c r="Q335" s="1000"/>
      <c r="R335" s="1000"/>
      <c r="S335" s="1000"/>
      <c r="T335" s="1000"/>
      <c r="U335" s="1000"/>
      <c r="V335" s="1000"/>
      <c r="W335" s="1000"/>
      <c r="X335" s="1000"/>
      <c r="Y335" s="1000"/>
    </row>
    <row r="336" spans="2:25">
      <c r="B336" s="997"/>
      <c r="C336" s="1000"/>
      <c r="D336" s="1000"/>
      <c r="E336" s="1000"/>
      <c r="F336" s="1000"/>
      <c r="G336" s="1000"/>
      <c r="H336" s="1000"/>
      <c r="I336" s="1000"/>
      <c r="J336" s="1000"/>
      <c r="K336" s="1000"/>
      <c r="L336" s="1000"/>
      <c r="M336" s="1000"/>
      <c r="N336" s="1000"/>
      <c r="O336" s="1000"/>
      <c r="P336" s="1000"/>
      <c r="Q336" s="1000"/>
      <c r="R336" s="1000"/>
      <c r="S336" s="1000"/>
      <c r="T336" s="1000"/>
      <c r="U336" s="1000"/>
      <c r="V336" s="1000"/>
      <c r="W336" s="1000"/>
      <c r="X336" s="1000"/>
      <c r="Y336" s="1000"/>
    </row>
    <row r="337" spans="2:25">
      <c r="B337" s="997"/>
      <c r="C337" s="1000"/>
      <c r="D337" s="1000"/>
      <c r="E337" s="1000"/>
      <c r="F337" s="1000"/>
      <c r="G337" s="1000"/>
      <c r="H337" s="1000"/>
      <c r="I337" s="1000"/>
      <c r="J337" s="1000"/>
      <c r="K337" s="1000"/>
      <c r="L337" s="1000"/>
      <c r="M337" s="1000"/>
      <c r="N337" s="1000"/>
      <c r="O337" s="1000"/>
      <c r="P337" s="1000"/>
      <c r="Q337" s="1000"/>
      <c r="R337" s="1000"/>
      <c r="S337" s="1000"/>
      <c r="T337" s="1000"/>
      <c r="U337" s="1000"/>
      <c r="V337" s="1000"/>
      <c r="W337" s="1000"/>
      <c r="X337" s="1000"/>
      <c r="Y337" s="1000"/>
    </row>
    <row r="338" spans="2:25">
      <c r="B338" s="997"/>
      <c r="C338" s="1000"/>
      <c r="D338" s="1000"/>
      <c r="E338" s="1000"/>
      <c r="F338" s="1000"/>
      <c r="G338" s="1000"/>
      <c r="H338" s="1000"/>
      <c r="I338" s="1000"/>
      <c r="J338" s="1000"/>
      <c r="K338" s="1000"/>
      <c r="L338" s="1000"/>
      <c r="M338" s="1000"/>
      <c r="N338" s="1000"/>
      <c r="O338" s="1000"/>
      <c r="P338" s="1000"/>
      <c r="Q338" s="1000"/>
      <c r="R338" s="1000"/>
      <c r="S338" s="1000"/>
      <c r="T338" s="1000"/>
      <c r="U338" s="1000"/>
      <c r="V338" s="1000"/>
      <c r="W338" s="1000"/>
      <c r="X338" s="1000"/>
      <c r="Y338" s="1000"/>
    </row>
    <row r="339" spans="2:25">
      <c r="B339" s="997"/>
      <c r="C339" s="1000"/>
      <c r="D339" s="1000"/>
      <c r="E339" s="1000"/>
      <c r="F339" s="1000"/>
      <c r="G339" s="1000"/>
      <c r="H339" s="1000"/>
      <c r="I339" s="1000"/>
      <c r="J339" s="1000"/>
      <c r="K339" s="1000"/>
      <c r="L339" s="1000"/>
      <c r="M339" s="1000"/>
      <c r="N339" s="1000"/>
      <c r="O339" s="1000"/>
      <c r="P339" s="1000"/>
      <c r="Q339" s="1000"/>
      <c r="R339" s="1000"/>
      <c r="S339" s="1000"/>
      <c r="T339" s="1000"/>
      <c r="U339" s="1000"/>
      <c r="V339" s="1000"/>
      <c r="W339" s="1000"/>
      <c r="X339" s="1000"/>
      <c r="Y339" s="1000"/>
    </row>
    <row r="340" spans="2:25">
      <c r="B340" s="997"/>
      <c r="C340" s="1000"/>
      <c r="D340" s="1000"/>
      <c r="E340" s="1000"/>
      <c r="F340" s="1000"/>
      <c r="G340" s="1000"/>
      <c r="H340" s="1000"/>
      <c r="I340" s="1000"/>
      <c r="J340" s="1000"/>
      <c r="K340" s="1000"/>
      <c r="L340" s="1000"/>
      <c r="M340" s="1000"/>
      <c r="N340" s="1000"/>
      <c r="O340" s="1000"/>
      <c r="P340" s="1000"/>
      <c r="Q340" s="1000"/>
      <c r="R340" s="1000"/>
      <c r="S340" s="1000"/>
      <c r="T340" s="1000"/>
      <c r="U340" s="1000"/>
      <c r="V340" s="1000"/>
      <c r="W340" s="1000"/>
      <c r="X340" s="1000"/>
      <c r="Y340" s="1000"/>
    </row>
    <row r="341" spans="2:25">
      <c r="B341" s="997"/>
      <c r="C341" s="1000"/>
      <c r="D341" s="1000"/>
      <c r="E341" s="1000"/>
      <c r="F341" s="1000"/>
      <c r="G341" s="1000"/>
      <c r="H341" s="1000"/>
      <c r="I341" s="1000"/>
      <c r="J341" s="1000"/>
      <c r="K341" s="1000"/>
      <c r="L341" s="1000"/>
      <c r="M341" s="1000"/>
      <c r="N341" s="1000"/>
      <c r="O341" s="1000"/>
      <c r="P341" s="1000"/>
      <c r="Q341" s="1000"/>
      <c r="R341" s="1000"/>
      <c r="S341" s="1000"/>
      <c r="T341" s="1000"/>
      <c r="U341" s="1000"/>
      <c r="V341" s="1000"/>
      <c r="W341" s="1000"/>
      <c r="X341" s="1000"/>
      <c r="Y341" s="1000"/>
    </row>
    <row r="342" spans="2:25">
      <c r="B342" s="997"/>
      <c r="C342" s="1000"/>
      <c r="D342" s="1000"/>
      <c r="E342" s="1000"/>
      <c r="F342" s="1000"/>
      <c r="G342" s="1000"/>
      <c r="H342" s="1000"/>
      <c r="I342" s="1000"/>
      <c r="J342" s="1000"/>
      <c r="K342" s="1000"/>
      <c r="L342" s="1000"/>
      <c r="M342" s="1000"/>
      <c r="N342" s="1000"/>
      <c r="O342" s="1000"/>
      <c r="P342" s="1000"/>
      <c r="Q342" s="1000"/>
      <c r="R342" s="1000"/>
      <c r="S342" s="1000"/>
      <c r="T342" s="1000"/>
      <c r="U342" s="1000"/>
      <c r="V342" s="1000"/>
      <c r="W342" s="1000"/>
      <c r="X342" s="1000"/>
      <c r="Y342" s="1000"/>
    </row>
    <row r="343" spans="2:25">
      <c r="B343" s="997"/>
      <c r="C343" s="1000"/>
      <c r="D343" s="1000"/>
      <c r="E343" s="1000"/>
      <c r="F343" s="1000"/>
      <c r="G343" s="1000"/>
      <c r="H343" s="1000"/>
      <c r="I343" s="1000"/>
      <c r="J343" s="1000"/>
      <c r="K343" s="1000"/>
      <c r="L343" s="1000"/>
      <c r="M343" s="1000"/>
      <c r="N343" s="1000"/>
      <c r="O343" s="1000"/>
      <c r="P343" s="1000"/>
      <c r="Q343" s="1000"/>
      <c r="R343" s="1000"/>
      <c r="S343" s="1000"/>
      <c r="T343" s="1000"/>
      <c r="U343" s="1000"/>
      <c r="V343" s="1000"/>
      <c r="W343" s="1000"/>
      <c r="X343" s="1000"/>
      <c r="Y343" s="1000"/>
    </row>
    <row r="344" spans="2:25">
      <c r="B344" s="997"/>
      <c r="C344" s="1000"/>
      <c r="D344" s="1000"/>
      <c r="E344" s="1000"/>
      <c r="F344" s="1000"/>
      <c r="G344" s="1000"/>
      <c r="H344" s="1000"/>
      <c r="I344" s="1000"/>
      <c r="J344" s="1000"/>
      <c r="K344" s="1000"/>
      <c r="L344" s="1000"/>
      <c r="M344" s="1000"/>
      <c r="N344" s="1000"/>
      <c r="O344" s="1000"/>
      <c r="P344" s="1000"/>
      <c r="Q344" s="1000"/>
      <c r="R344" s="1000"/>
      <c r="S344" s="1000"/>
      <c r="T344" s="1000"/>
      <c r="U344" s="1000"/>
      <c r="V344" s="1000"/>
      <c r="W344" s="1000"/>
      <c r="X344" s="1000"/>
      <c r="Y344" s="1000"/>
    </row>
    <row r="345" spans="2:25">
      <c r="B345" s="997"/>
      <c r="C345" s="1000"/>
      <c r="D345" s="1000"/>
      <c r="E345" s="1000"/>
      <c r="F345" s="1000"/>
      <c r="G345" s="1000"/>
      <c r="H345" s="1000"/>
      <c r="I345" s="1000"/>
      <c r="J345" s="1000"/>
      <c r="K345" s="1000"/>
      <c r="L345" s="1000"/>
      <c r="M345" s="1000"/>
      <c r="N345" s="1000"/>
      <c r="O345" s="1000"/>
      <c r="P345" s="1000"/>
      <c r="Q345" s="1000"/>
      <c r="R345" s="1000"/>
      <c r="S345" s="1000"/>
      <c r="T345" s="1000"/>
      <c r="U345" s="1000"/>
      <c r="V345" s="1000"/>
      <c r="W345" s="1000"/>
      <c r="X345" s="1000"/>
      <c r="Y345" s="1000"/>
    </row>
    <row r="346" spans="2:25">
      <c r="B346" s="997"/>
      <c r="C346" s="1000"/>
      <c r="D346" s="1000"/>
      <c r="E346" s="1000"/>
      <c r="F346" s="1000"/>
      <c r="G346" s="1000"/>
      <c r="H346" s="1000"/>
      <c r="I346" s="1000"/>
      <c r="J346" s="1000"/>
      <c r="K346" s="1000"/>
      <c r="L346" s="1000"/>
      <c r="M346" s="1000"/>
      <c r="N346" s="1000"/>
      <c r="O346" s="1000"/>
      <c r="P346" s="1000"/>
      <c r="Q346" s="1000"/>
      <c r="R346" s="1000"/>
      <c r="S346" s="1000"/>
      <c r="T346" s="1000"/>
      <c r="U346" s="1000"/>
      <c r="V346" s="1000"/>
      <c r="W346" s="1000"/>
      <c r="X346" s="1000"/>
      <c r="Y346" s="1000"/>
    </row>
    <row r="347" spans="2:25">
      <c r="B347" s="997"/>
      <c r="C347" s="1000"/>
      <c r="D347" s="1000"/>
      <c r="E347" s="1000"/>
      <c r="F347" s="1000"/>
      <c r="G347" s="1000"/>
      <c r="H347" s="1000"/>
      <c r="I347" s="1000"/>
      <c r="J347" s="1000"/>
      <c r="K347" s="1000"/>
      <c r="L347" s="1000"/>
      <c r="M347" s="1000"/>
      <c r="N347" s="1000"/>
      <c r="O347" s="1000"/>
      <c r="P347" s="1000"/>
      <c r="Q347" s="1000"/>
      <c r="R347" s="1000"/>
      <c r="S347" s="1000"/>
      <c r="T347" s="1000"/>
      <c r="U347" s="1000"/>
      <c r="V347" s="1000"/>
      <c r="W347" s="1000"/>
      <c r="X347" s="1000"/>
      <c r="Y347" s="1000"/>
    </row>
    <row r="348" spans="2:25">
      <c r="B348" s="997"/>
      <c r="C348" s="1000"/>
      <c r="D348" s="1000"/>
      <c r="E348" s="1000"/>
      <c r="F348" s="1000"/>
      <c r="G348" s="1000"/>
      <c r="H348" s="1000"/>
      <c r="I348" s="1000"/>
      <c r="J348" s="1000"/>
      <c r="K348" s="1000"/>
      <c r="L348" s="1000"/>
      <c r="M348" s="1000"/>
      <c r="N348" s="1000"/>
      <c r="O348" s="1000"/>
      <c r="P348" s="1000"/>
      <c r="Q348" s="1000"/>
      <c r="R348" s="1000"/>
      <c r="S348" s="1000"/>
      <c r="T348" s="1000"/>
      <c r="U348" s="1000"/>
      <c r="V348" s="1000"/>
      <c r="W348" s="1000"/>
      <c r="X348" s="1000"/>
      <c r="Y348" s="1000"/>
    </row>
    <row r="349" spans="2:25">
      <c r="B349" s="997"/>
      <c r="C349" s="1000"/>
      <c r="D349" s="1000"/>
      <c r="E349" s="1000"/>
      <c r="F349" s="1000"/>
      <c r="G349" s="1000"/>
      <c r="H349" s="1000"/>
      <c r="I349" s="1000"/>
      <c r="J349" s="1000"/>
      <c r="K349" s="1000"/>
      <c r="L349" s="1000"/>
      <c r="M349" s="1000"/>
      <c r="N349" s="1000"/>
      <c r="O349" s="1000"/>
      <c r="P349" s="1000"/>
      <c r="Q349" s="1000"/>
      <c r="R349" s="1000"/>
      <c r="S349" s="1000"/>
      <c r="T349" s="1000"/>
      <c r="U349" s="1000"/>
      <c r="V349" s="1000"/>
      <c r="W349" s="1000"/>
      <c r="X349" s="1000"/>
      <c r="Y349" s="1000"/>
    </row>
    <row r="350" spans="2:25">
      <c r="B350" s="997"/>
      <c r="C350" s="1000"/>
      <c r="D350" s="1000"/>
      <c r="E350" s="1000"/>
      <c r="F350" s="1000"/>
      <c r="G350" s="1000"/>
      <c r="H350" s="1000"/>
      <c r="I350" s="1000"/>
      <c r="J350" s="1000"/>
      <c r="K350" s="1000"/>
      <c r="L350" s="1000"/>
      <c r="M350" s="1000"/>
      <c r="N350" s="1000"/>
      <c r="O350" s="1000"/>
      <c r="P350" s="1000"/>
      <c r="Q350" s="1000"/>
      <c r="R350" s="1000"/>
      <c r="S350" s="1000"/>
      <c r="T350" s="1000"/>
      <c r="U350" s="1000"/>
      <c r="V350" s="1000"/>
      <c r="W350" s="1000"/>
      <c r="X350" s="1000"/>
      <c r="Y350" s="1000"/>
    </row>
    <row r="351" spans="2:25">
      <c r="B351" s="997"/>
      <c r="C351" s="1000"/>
      <c r="D351" s="1000"/>
      <c r="E351" s="1000"/>
      <c r="F351" s="1000"/>
      <c r="G351" s="1000"/>
      <c r="H351" s="1000"/>
      <c r="I351" s="1000"/>
      <c r="J351" s="1000"/>
      <c r="K351" s="1000"/>
      <c r="L351" s="1000"/>
      <c r="M351" s="1000"/>
      <c r="N351" s="1000"/>
      <c r="O351" s="1000"/>
      <c r="P351" s="1000"/>
      <c r="Q351" s="1000"/>
      <c r="R351" s="1000"/>
      <c r="S351" s="1000"/>
      <c r="T351" s="1000"/>
      <c r="U351" s="1000"/>
      <c r="V351" s="1000"/>
      <c r="W351" s="1000"/>
      <c r="X351" s="1000"/>
      <c r="Y351" s="1000"/>
    </row>
    <row r="352" spans="2:25">
      <c r="B352" s="997"/>
      <c r="C352" s="1000"/>
      <c r="D352" s="1000"/>
      <c r="E352" s="1000"/>
      <c r="F352" s="1000"/>
      <c r="G352" s="1000"/>
      <c r="H352" s="1000"/>
      <c r="I352" s="1000"/>
      <c r="J352" s="1000"/>
      <c r="K352" s="1000"/>
      <c r="L352" s="1000"/>
      <c r="M352" s="1000"/>
      <c r="N352" s="1000"/>
      <c r="O352" s="1000"/>
      <c r="P352" s="1000"/>
      <c r="Q352" s="1000"/>
      <c r="R352" s="1000"/>
      <c r="S352" s="1000"/>
      <c r="T352" s="1000"/>
      <c r="U352" s="1000"/>
      <c r="V352" s="1000"/>
      <c r="W352" s="1000"/>
      <c r="X352" s="1000"/>
      <c r="Y352" s="1000"/>
    </row>
    <row r="353" spans="2:25">
      <c r="B353" s="997"/>
      <c r="C353" s="1000"/>
      <c r="D353" s="1000"/>
      <c r="E353" s="1000"/>
      <c r="F353" s="1000"/>
      <c r="G353" s="1000"/>
      <c r="H353" s="1000"/>
      <c r="I353" s="1000"/>
      <c r="J353" s="1000"/>
      <c r="K353" s="1000"/>
      <c r="L353" s="1000"/>
      <c r="M353" s="1000"/>
      <c r="N353" s="1000"/>
      <c r="O353" s="1000"/>
      <c r="P353" s="1000"/>
      <c r="Q353" s="1000"/>
      <c r="R353" s="1000"/>
      <c r="S353" s="1000"/>
      <c r="T353" s="1000"/>
      <c r="U353" s="1000"/>
      <c r="V353" s="1000"/>
      <c r="W353" s="1000"/>
      <c r="X353" s="1000"/>
      <c r="Y353" s="1000"/>
    </row>
    <row r="354" spans="2:25">
      <c r="B354" s="997"/>
      <c r="C354" s="1000"/>
      <c r="D354" s="1000"/>
      <c r="E354" s="1000"/>
      <c r="F354" s="1000"/>
      <c r="G354" s="1000"/>
      <c r="H354" s="1000"/>
      <c r="I354" s="1000"/>
      <c r="J354" s="1000"/>
      <c r="K354" s="1000"/>
      <c r="L354" s="1000"/>
      <c r="M354" s="1000"/>
      <c r="N354" s="1000"/>
      <c r="O354" s="1000"/>
      <c r="P354" s="1000"/>
      <c r="Q354" s="1000"/>
      <c r="R354" s="1000"/>
      <c r="S354" s="1000"/>
      <c r="T354" s="1000"/>
      <c r="U354" s="1000"/>
      <c r="V354" s="1000"/>
      <c r="W354" s="1000"/>
      <c r="X354" s="1000"/>
      <c r="Y354" s="1000"/>
    </row>
    <row r="355" spans="2:25">
      <c r="B355" s="997"/>
      <c r="C355" s="1000"/>
      <c r="D355" s="1000"/>
      <c r="E355" s="1000"/>
      <c r="F355" s="1000"/>
      <c r="G355" s="1000"/>
      <c r="H355" s="1000"/>
      <c r="I355" s="1000"/>
      <c r="J355" s="1000"/>
      <c r="K355" s="1000"/>
      <c r="L355" s="1000"/>
      <c r="M355" s="1000"/>
      <c r="N355" s="1000"/>
      <c r="O355" s="1000"/>
      <c r="P355" s="1000"/>
      <c r="Q355" s="1000"/>
      <c r="R355" s="1000"/>
      <c r="S355" s="1000"/>
      <c r="T355" s="1000"/>
      <c r="U355" s="1000"/>
      <c r="V355" s="1000"/>
      <c r="W355" s="1000"/>
      <c r="X355" s="1000"/>
      <c r="Y355" s="1000"/>
    </row>
    <row r="356" spans="2:25">
      <c r="B356" s="997"/>
      <c r="C356" s="1000"/>
      <c r="D356" s="1000"/>
      <c r="E356" s="1000"/>
      <c r="F356" s="1000"/>
      <c r="G356" s="1000"/>
      <c r="H356" s="1000"/>
      <c r="I356" s="1000"/>
      <c r="J356" s="1000"/>
      <c r="K356" s="1000"/>
      <c r="L356" s="1000"/>
      <c r="M356" s="1000"/>
      <c r="N356" s="1000"/>
      <c r="O356" s="1000"/>
      <c r="P356" s="1000"/>
      <c r="Q356" s="1000"/>
      <c r="R356" s="1000"/>
      <c r="S356" s="1000"/>
      <c r="T356" s="1000"/>
      <c r="U356" s="1000"/>
      <c r="V356" s="1000"/>
      <c r="W356" s="1000"/>
      <c r="X356" s="1000"/>
      <c r="Y356" s="1000"/>
    </row>
    <row r="357" spans="2:25">
      <c r="B357" s="997"/>
      <c r="C357" s="1000"/>
      <c r="D357" s="1000"/>
      <c r="E357" s="1000"/>
      <c r="F357" s="1000"/>
      <c r="G357" s="1000"/>
      <c r="H357" s="1000"/>
      <c r="I357" s="1000"/>
      <c r="J357" s="1000"/>
      <c r="K357" s="1000"/>
      <c r="L357" s="1000"/>
      <c r="M357" s="1000"/>
      <c r="N357" s="1000"/>
      <c r="O357" s="1000"/>
      <c r="P357" s="1000"/>
      <c r="Q357" s="1000"/>
      <c r="R357" s="1000"/>
      <c r="S357" s="1000"/>
      <c r="T357" s="1000"/>
      <c r="U357" s="1000"/>
      <c r="V357" s="1000"/>
      <c r="W357" s="1000"/>
      <c r="X357" s="1000"/>
      <c r="Y357" s="1000"/>
    </row>
    <row r="358" spans="2:25">
      <c r="B358" s="997"/>
      <c r="C358" s="1000"/>
      <c r="D358" s="1000"/>
      <c r="E358" s="1000"/>
      <c r="F358" s="1000"/>
      <c r="G358" s="1000"/>
      <c r="H358" s="1000"/>
      <c r="I358" s="1000"/>
      <c r="J358" s="1000"/>
      <c r="K358" s="1000"/>
      <c r="L358" s="1000"/>
      <c r="M358" s="1000"/>
      <c r="N358" s="1000"/>
      <c r="O358" s="1000"/>
      <c r="P358" s="1000"/>
      <c r="Q358" s="1000"/>
      <c r="R358" s="1000"/>
      <c r="S358" s="1000"/>
      <c r="T358" s="1000"/>
      <c r="U358" s="1000"/>
      <c r="V358" s="1000"/>
      <c r="W358" s="1000"/>
      <c r="X358" s="1000"/>
      <c r="Y358" s="1000"/>
    </row>
    <row r="359" spans="2:25">
      <c r="B359" s="997"/>
      <c r="C359" s="1000"/>
      <c r="D359" s="1000"/>
      <c r="E359" s="1000"/>
      <c r="F359" s="1000"/>
      <c r="G359" s="1000"/>
      <c r="H359" s="1000"/>
      <c r="I359" s="1000"/>
      <c r="J359" s="1000"/>
      <c r="K359" s="1000"/>
      <c r="L359" s="1000"/>
      <c r="M359" s="1000"/>
      <c r="N359" s="1000"/>
      <c r="O359" s="1000"/>
      <c r="P359" s="1000"/>
      <c r="Q359" s="1000"/>
      <c r="R359" s="1000"/>
      <c r="S359" s="1000"/>
      <c r="T359" s="1000"/>
      <c r="U359" s="1000"/>
      <c r="V359" s="1000"/>
      <c r="W359" s="1000"/>
      <c r="X359" s="1000"/>
      <c r="Y359" s="1000"/>
    </row>
    <row r="360" spans="2:25">
      <c r="B360" s="997"/>
      <c r="C360" s="1000"/>
      <c r="D360" s="1000"/>
      <c r="E360" s="1000"/>
      <c r="F360" s="1000"/>
      <c r="G360" s="1000"/>
      <c r="H360" s="1000"/>
      <c r="I360" s="1000"/>
      <c r="J360" s="1000"/>
      <c r="K360" s="1000"/>
      <c r="L360" s="1000"/>
      <c r="M360" s="1000"/>
      <c r="N360" s="1000"/>
      <c r="O360" s="1000"/>
      <c r="P360" s="1000"/>
      <c r="Q360" s="1000"/>
      <c r="R360" s="1000"/>
      <c r="S360" s="1000"/>
      <c r="T360" s="1000"/>
      <c r="U360" s="1000"/>
      <c r="V360" s="1000"/>
      <c r="W360" s="1000"/>
      <c r="X360" s="1000"/>
      <c r="Y360" s="1000"/>
    </row>
    <row r="361" spans="2:25">
      <c r="B361" s="997"/>
      <c r="C361" s="1000"/>
      <c r="D361" s="1000"/>
      <c r="E361" s="1000"/>
      <c r="F361" s="1000"/>
      <c r="G361" s="1000"/>
      <c r="H361" s="1000"/>
      <c r="I361" s="1000"/>
      <c r="J361" s="1000"/>
      <c r="K361" s="1000"/>
      <c r="L361" s="1000"/>
      <c r="M361" s="1000"/>
      <c r="N361" s="1000"/>
      <c r="O361" s="1000"/>
      <c r="P361" s="1000"/>
      <c r="Q361" s="1000"/>
      <c r="R361" s="1000"/>
      <c r="S361" s="1000"/>
      <c r="T361" s="1000"/>
      <c r="U361" s="1000"/>
      <c r="V361" s="1000"/>
      <c r="W361" s="1000"/>
      <c r="X361" s="1000"/>
      <c r="Y361" s="1000"/>
    </row>
    <row r="362" spans="2:25">
      <c r="B362" s="997"/>
      <c r="C362" s="1000"/>
      <c r="D362" s="1000"/>
      <c r="E362" s="1000"/>
      <c r="F362" s="1000"/>
      <c r="G362" s="1000"/>
      <c r="H362" s="1000"/>
      <c r="I362" s="1000"/>
      <c r="J362" s="1000"/>
      <c r="K362" s="1000"/>
      <c r="L362" s="1000"/>
      <c r="M362" s="1000"/>
      <c r="N362" s="1000"/>
      <c r="O362" s="1000"/>
      <c r="P362" s="1000"/>
      <c r="Q362" s="1000"/>
      <c r="R362" s="1000"/>
      <c r="S362" s="1000"/>
      <c r="T362" s="1000"/>
      <c r="U362" s="1000"/>
      <c r="V362" s="1000"/>
      <c r="W362" s="1000"/>
      <c r="X362" s="1000"/>
      <c r="Y362" s="1000"/>
    </row>
    <row r="363" spans="2:25">
      <c r="B363" s="997"/>
      <c r="C363" s="1000"/>
      <c r="D363" s="1000"/>
      <c r="E363" s="1000"/>
      <c r="F363" s="1000"/>
      <c r="G363" s="1000"/>
      <c r="H363" s="1000"/>
      <c r="I363" s="1000"/>
      <c r="J363" s="1000"/>
      <c r="K363" s="1000"/>
      <c r="L363" s="1000"/>
      <c r="M363" s="1000"/>
      <c r="N363" s="1000"/>
      <c r="O363" s="1000"/>
      <c r="P363" s="1000"/>
      <c r="Q363" s="1000"/>
      <c r="R363" s="1000"/>
      <c r="S363" s="1000"/>
      <c r="T363" s="1000"/>
      <c r="U363" s="1000"/>
      <c r="V363" s="1000"/>
      <c r="W363" s="1000"/>
      <c r="X363" s="1000"/>
      <c r="Y363" s="1000"/>
    </row>
    <row r="364" spans="2:25">
      <c r="B364" s="997"/>
      <c r="C364" s="1000"/>
      <c r="D364" s="1000"/>
      <c r="E364" s="1000"/>
      <c r="F364" s="1000"/>
      <c r="G364" s="1000"/>
      <c r="H364" s="1000"/>
      <c r="I364" s="1000"/>
      <c r="J364" s="1000"/>
      <c r="K364" s="1000"/>
      <c r="L364" s="1000"/>
      <c r="M364" s="1000"/>
      <c r="N364" s="1000"/>
      <c r="O364" s="1000"/>
      <c r="P364" s="1000"/>
      <c r="Q364" s="1000"/>
      <c r="R364" s="1000"/>
      <c r="S364" s="1000"/>
      <c r="T364" s="1000"/>
      <c r="U364" s="1000"/>
      <c r="V364" s="1000"/>
      <c r="W364" s="1000"/>
      <c r="X364" s="1000"/>
      <c r="Y364" s="1000"/>
    </row>
    <row r="365" spans="2:25">
      <c r="B365" s="997"/>
      <c r="C365" s="1000"/>
      <c r="D365" s="1000"/>
      <c r="E365" s="1000"/>
      <c r="F365" s="1000"/>
      <c r="G365" s="1000"/>
      <c r="H365" s="1000"/>
      <c r="I365" s="1000"/>
      <c r="J365" s="1000"/>
      <c r="K365" s="1000"/>
      <c r="L365" s="1000"/>
      <c r="M365" s="1000"/>
      <c r="N365" s="1000"/>
      <c r="O365" s="1000"/>
      <c r="P365" s="1000"/>
      <c r="Q365" s="1000"/>
      <c r="R365" s="1000"/>
      <c r="S365" s="1000"/>
      <c r="T365" s="1000"/>
      <c r="U365" s="1000"/>
      <c r="V365" s="1000"/>
      <c r="W365" s="1000"/>
      <c r="X365" s="1000"/>
      <c r="Y365" s="1000"/>
    </row>
    <row r="366" spans="2:25">
      <c r="B366" s="997"/>
      <c r="C366" s="1000"/>
      <c r="D366" s="1000"/>
      <c r="E366" s="1000"/>
      <c r="F366" s="1000"/>
      <c r="G366" s="1000"/>
      <c r="H366" s="1000"/>
      <c r="I366" s="1000"/>
      <c r="J366" s="1000"/>
      <c r="K366" s="1000"/>
      <c r="L366" s="1000"/>
      <c r="M366" s="1000"/>
      <c r="N366" s="1000"/>
      <c r="O366" s="1000"/>
      <c r="P366" s="1000"/>
      <c r="Q366" s="1000"/>
      <c r="R366" s="1000"/>
      <c r="S366" s="1000"/>
      <c r="T366" s="1000"/>
      <c r="U366" s="1000"/>
      <c r="V366" s="1000"/>
      <c r="W366" s="1000"/>
      <c r="X366" s="1000"/>
      <c r="Y366" s="1000"/>
    </row>
    <row r="367" spans="2:25" ht="15.75">
      <c r="B367" s="997"/>
      <c r="C367" s="1002"/>
      <c r="D367" s="1000"/>
      <c r="E367" s="1000"/>
      <c r="F367" s="1000"/>
      <c r="G367" s="1000"/>
      <c r="H367" s="1000"/>
      <c r="I367" s="1000"/>
      <c r="J367" s="1000"/>
      <c r="K367" s="1000"/>
      <c r="L367" s="1000"/>
      <c r="M367" s="1000"/>
      <c r="N367" s="1000"/>
      <c r="O367" s="1000"/>
      <c r="P367" s="1000"/>
      <c r="Q367" s="1000"/>
      <c r="R367" s="1000"/>
      <c r="S367" s="1000"/>
      <c r="T367" s="1000"/>
      <c r="U367" s="1000"/>
      <c r="V367" s="1000"/>
      <c r="W367" s="1000"/>
      <c r="X367" s="1000"/>
      <c r="Y367" s="1000"/>
    </row>
    <row r="368" spans="2:25" ht="15.75">
      <c r="B368" s="997"/>
      <c r="C368" s="1002"/>
      <c r="D368" s="1003"/>
      <c r="E368" s="1003"/>
      <c r="F368" s="1000"/>
      <c r="G368" s="1000"/>
      <c r="H368" s="1000"/>
      <c r="I368" s="1000"/>
      <c r="J368" s="1000"/>
      <c r="K368" s="1000"/>
      <c r="L368" s="1000"/>
      <c r="M368" s="1000"/>
      <c r="N368" s="1000"/>
      <c r="O368" s="1000"/>
      <c r="P368" s="1000"/>
      <c r="Q368" s="1000"/>
      <c r="R368" s="1000"/>
      <c r="S368" s="1000"/>
      <c r="T368" s="1000"/>
      <c r="U368" s="1000"/>
      <c r="V368" s="1000"/>
      <c r="W368" s="1000"/>
      <c r="X368" s="1000"/>
      <c r="Y368" s="1000"/>
    </row>
    <row r="369" spans="2:25" ht="15.75">
      <c r="B369" s="1004"/>
      <c r="C369" s="1002"/>
      <c r="D369" s="1003"/>
      <c r="E369" s="1003"/>
      <c r="F369" s="1001"/>
      <c r="G369" s="1001"/>
      <c r="H369" s="1000"/>
      <c r="I369" s="1000"/>
      <c r="J369" s="1000"/>
      <c r="K369" s="1000"/>
      <c r="L369" s="1000"/>
      <c r="M369" s="1000"/>
      <c r="N369" s="1000"/>
      <c r="O369" s="1000"/>
      <c r="P369" s="1000"/>
      <c r="Q369" s="1000"/>
      <c r="R369" s="1000"/>
      <c r="S369" s="1000"/>
      <c r="T369" s="1000"/>
      <c r="U369" s="1000"/>
      <c r="V369" s="1000"/>
      <c r="W369" s="1000"/>
      <c r="X369" s="1000"/>
      <c r="Y369" s="1000"/>
    </row>
    <row r="370" spans="2:25" ht="15.75">
      <c r="B370" s="997"/>
      <c r="C370" s="1002"/>
      <c r="D370" s="1003"/>
      <c r="E370" s="1003"/>
      <c r="F370" s="1001"/>
      <c r="G370" s="1001"/>
      <c r="H370" s="1000"/>
      <c r="I370" s="1000"/>
      <c r="J370" s="1000"/>
      <c r="K370" s="1000"/>
      <c r="L370" s="1000"/>
      <c r="M370" s="1000"/>
      <c r="N370" s="1000"/>
      <c r="O370" s="1000"/>
      <c r="P370" s="1000"/>
      <c r="Q370" s="1000"/>
      <c r="R370" s="1000"/>
      <c r="S370" s="1000"/>
      <c r="T370" s="1000"/>
      <c r="U370" s="1000"/>
      <c r="V370" s="1000"/>
      <c r="W370" s="1000"/>
      <c r="X370" s="1000"/>
      <c r="Y370" s="1000"/>
    </row>
    <row r="371" spans="2:25" ht="15.75">
      <c r="B371" s="997"/>
      <c r="C371" s="1002"/>
      <c r="D371" s="1003"/>
      <c r="E371" s="1003"/>
      <c r="F371" s="1001"/>
      <c r="G371" s="1001"/>
      <c r="H371" s="1000"/>
      <c r="I371" s="1000"/>
      <c r="J371" s="1000"/>
      <c r="K371" s="1000"/>
      <c r="L371" s="1000"/>
      <c r="M371" s="1000"/>
      <c r="N371" s="1000"/>
      <c r="O371" s="1000"/>
      <c r="P371" s="1000"/>
      <c r="Q371" s="1000"/>
      <c r="R371" s="1000"/>
      <c r="S371" s="1000"/>
      <c r="T371" s="1000"/>
      <c r="U371" s="1000"/>
      <c r="V371" s="1000"/>
      <c r="W371" s="1000"/>
      <c r="X371" s="1000"/>
      <c r="Y371" s="1000"/>
    </row>
    <row r="372" spans="2:25" ht="15.75">
      <c r="B372" s="997"/>
      <c r="C372" s="1002"/>
      <c r="D372" s="1003"/>
      <c r="E372" s="1003"/>
      <c r="F372" s="1001"/>
      <c r="G372" s="1001"/>
      <c r="H372" s="1000"/>
      <c r="I372" s="1000"/>
      <c r="J372" s="1000"/>
      <c r="K372" s="1000"/>
      <c r="L372" s="1000"/>
      <c r="M372" s="1000"/>
      <c r="N372" s="1000"/>
      <c r="O372" s="1000"/>
      <c r="P372" s="1000"/>
      <c r="Q372" s="1000"/>
      <c r="R372" s="1000"/>
      <c r="S372" s="1000"/>
      <c r="T372" s="1000"/>
      <c r="U372" s="1000"/>
      <c r="V372" s="1000"/>
      <c r="W372" s="1000"/>
      <c r="X372" s="1000"/>
      <c r="Y372" s="1000"/>
    </row>
    <row r="373" spans="2:25" ht="15.75">
      <c r="B373" s="997"/>
      <c r="C373" s="1002"/>
      <c r="D373" s="1005"/>
      <c r="E373" s="1005"/>
      <c r="F373" s="1001"/>
      <c r="G373" s="1000"/>
      <c r="H373" s="1000"/>
      <c r="I373" s="1000"/>
      <c r="J373" s="1000"/>
      <c r="K373" s="1000"/>
      <c r="L373" s="1000"/>
      <c r="M373" s="1000"/>
      <c r="N373" s="1000"/>
      <c r="O373" s="1000"/>
      <c r="P373" s="1000"/>
      <c r="Q373" s="1000"/>
      <c r="R373" s="1000"/>
      <c r="S373" s="1000"/>
      <c r="T373" s="1000"/>
      <c r="U373" s="1000"/>
      <c r="V373" s="1000"/>
      <c r="W373" s="1000"/>
      <c r="X373" s="1000"/>
      <c r="Y373" s="1000"/>
    </row>
    <row r="374" spans="2:25" ht="15.75">
      <c r="B374" s="997"/>
      <c r="C374" s="1002"/>
      <c r="D374" s="1005"/>
      <c r="E374" s="1005"/>
      <c r="F374" s="1001"/>
      <c r="G374" s="1000"/>
      <c r="H374" s="1000"/>
      <c r="I374" s="1000"/>
      <c r="J374" s="1000"/>
      <c r="K374" s="1000"/>
      <c r="L374" s="1000"/>
      <c r="M374" s="1000"/>
      <c r="N374" s="1000"/>
      <c r="O374" s="1000"/>
      <c r="P374" s="1000"/>
      <c r="Q374" s="1000"/>
      <c r="R374" s="1000"/>
      <c r="S374" s="1000"/>
      <c r="T374" s="1000"/>
      <c r="U374" s="1000"/>
      <c r="V374" s="1000"/>
      <c r="W374" s="1000"/>
      <c r="X374" s="1000"/>
      <c r="Y374" s="1000"/>
    </row>
    <row r="375" spans="2:25" ht="15.75">
      <c r="B375" s="997"/>
      <c r="C375" s="1000"/>
      <c r="D375" s="1003"/>
      <c r="E375" s="1000"/>
      <c r="F375" s="1000"/>
      <c r="G375" s="1000"/>
      <c r="H375" s="1000"/>
      <c r="I375" s="1000"/>
      <c r="J375" s="1000"/>
      <c r="K375" s="1000"/>
      <c r="L375" s="1000"/>
      <c r="M375" s="1000"/>
      <c r="N375" s="1000"/>
      <c r="O375" s="1000"/>
      <c r="P375" s="1000"/>
      <c r="Q375" s="1000"/>
      <c r="R375" s="1000"/>
      <c r="S375" s="1000"/>
      <c r="T375" s="1000"/>
      <c r="U375" s="1000"/>
      <c r="V375" s="1000"/>
      <c r="W375" s="1000"/>
      <c r="X375" s="1000"/>
      <c r="Y375" s="1000"/>
    </row>
    <row r="376" spans="2:25">
      <c r="B376" s="997"/>
      <c r="C376" s="1000"/>
      <c r="D376" s="1000"/>
      <c r="E376" s="1000"/>
      <c r="F376" s="1000"/>
      <c r="G376" s="1000"/>
      <c r="H376" s="1000"/>
      <c r="I376" s="1000"/>
      <c r="J376" s="1000"/>
      <c r="K376" s="1000"/>
      <c r="L376" s="1000"/>
      <c r="M376" s="1000"/>
      <c r="N376" s="1000"/>
      <c r="O376" s="1000"/>
      <c r="P376" s="1000"/>
      <c r="Q376" s="1000"/>
      <c r="R376" s="1000"/>
      <c r="S376" s="1000"/>
      <c r="T376" s="1000"/>
      <c r="U376" s="1000"/>
      <c r="V376" s="1000"/>
      <c r="W376" s="1000"/>
      <c r="X376" s="1000"/>
      <c r="Y376" s="1000"/>
    </row>
    <row r="377" spans="2:25">
      <c r="B377" s="997"/>
      <c r="C377" s="1000"/>
      <c r="D377" s="1000"/>
      <c r="E377" s="1000"/>
      <c r="F377" s="1000"/>
      <c r="G377" s="1000"/>
      <c r="H377" s="1000"/>
      <c r="I377" s="1000"/>
      <c r="J377" s="1000"/>
      <c r="K377" s="1000"/>
      <c r="L377" s="1000"/>
      <c r="M377" s="1000"/>
      <c r="N377" s="1000"/>
      <c r="O377" s="1000"/>
      <c r="P377" s="1000"/>
      <c r="Q377" s="1000"/>
      <c r="R377" s="1000"/>
      <c r="S377" s="1000"/>
      <c r="T377" s="1000"/>
      <c r="U377" s="1000"/>
      <c r="V377" s="1000"/>
      <c r="W377" s="1000"/>
      <c r="X377" s="1000"/>
      <c r="Y377" s="1000"/>
    </row>
    <row r="378" spans="2:25">
      <c r="B378" s="997"/>
      <c r="C378" s="1000"/>
      <c r="D378" s="1000"/>
      <c r="E378" s="1000"/>
      <c r="F378" s="1000"/>
      <c r="G378" s="1000"/>
      <c r="H378" s="1000"/>
      <c r="I378" s="1000"/>
      <c r="J378" s="1000"/>
      <c r="K378" s="1000"/>
      <c r="L378" s="1000"/>
      <c r="M378" s="1000"/>
      <c r="N378" s="1000"/>
      <c r="O378" s="1000"/>
      <c r="P378" s="1000"/>
      <c r="Q378" s="1000"/>
      <c r="R378" s="1000"/>
      <c r="S378" s="1000"/>
      <c r="T378" s="1000"/>
      <c r="U378" s="1000"/>
      <c r="V378" s="1000"/>
      <c r="W378" s="1000"/>
      <c r="X378" s="1000"/>
      <c r="Y378" s="1000"/>
    </row>
    <row r="379" spans="2:25">
      <c r="B379" s="997"/>
      <c r="C379" s="1000"/>
      <c r="D379" s="1000"/>
      <c r="E379" s="1000"/>
      <c r="F379" s="1000"/>
      <c r="G379" s="1000"/>
      <c r="H379" s="1000"/>
      <c r="I379" s="1000"/>
      <c r="J379" s="1000"/>
      <c r="K379" s="1000"/>
      <c r="L379" s="1000"/>
      <c r="M379" s="1000"/>
      <c r="N379" s="1000"/>
      <c r="O379" s="1000"/>
      <c r="P379" s="1000"/>
      <c r="Q379" s="1000"/>
      <c r="R379" s="1000"/>
      <c r="S379" s="1000"/>
      <c r="T379" s="1000"/>
      <c r="U379" s="1000"/>
      <c r="V379" s="1000"/>
      <c r="W379" s="1000"/>
      <c r="X379" s="1000"/>
      <c r="Y379" s="1000"/>
    </row>
    <row r="380" spans="2:25">
      <c r="B380" s="997"/>
      <c r="C380" s="1000"/>
      <c r="D380" s="1000"/>
      <c r="E380" s="1000"/>
      <c r="F380" s="1000"/>
      <c r="G380" s="1000"/>
      <c r="H380" s="1000"/>
      <c r="I380" s="1000"/>
      <c r="J380" s="1000"/>
      <c r="K380" s="1000"/>
      <c r="L380" s="1000"/>
      <c r="M380" s="1000"/>
      <c r="N380" s="1000"/>
      <c r="O380" s="1000"/>
      <c r="P380" s="1000"/>
      <c r="Q380" s="1000"/>
      <c r="R380" s="1000"/>
      <c r="S380" s="1000"/>
      <c r="T380" s="1000"/>
      <c r="U380" s="1000"/>
      <c r="V380" s="1000"/>
      <c r="W380" s="1000"/>
      <c r="X380" s="1000"/>
      <c r="Y380" s="1000"/>
    </row>
    <row r="381" spans="2:25">
      <c r="B381" s="997"/>
      <c r="C381" s="1000"/>
      <c r="D381" s="1000"/>
      <c r="E381" s="1000"/>
      <c r="F381" s="1000"/>
      <c r="G381" s="1000"/>
      <c r="H381" s="1000"/>
      <c r="I381" s="1000"/>
      <c r="J381" s="1000"/>
      <c r="K381" s="1000"/>
      <c r="L381" s="1000"/>
      <c r="M381" s="1000"/>
      <c r="N381" s="1000"/>
      <c r="O381" s="1000"/>
      <c r="P381" s="1000"/>
      <c r="Q381" s="1000"/>
      <c r="R381" s="1000"/>
      <c r="S381" s="1000"/>
      <c r="T381" s="1000"/>
      <c r="U381" s="1000"/>
      <c r="V381" s="1000"/>
      <c r="W381" s="1000"/>
      <c r="X381" s="1000"/>
      <c r="Y381" s="1000"/>
    </row>
    <row r="382" spans="2:25">
      <c r="B382" s="997"/>
      <c r="C382" s="1000"/>
      <c r="D382" s="1000"/>
      <c r="E382" s="1000"/>
      <c r="F382" s="1000"/>
      <c r="G382" s="1000"/>
      <c r="H382" s="1000"/>
      <c r="I382" s="1000"/>
      <c r="J382" s="1000"/>
      <c r="K382" s="1000"/>
      <c r="L382" s="1000"/>
      <c r="M382" s="1000"/>
      <c r="N382" s="1000"/>
      <c r="O382" s="1000"/>
      <c r="P382" s="1000"/>
      <c r="Q382" s="1000"/>
      <c r="R382" s="1000"/>
      <c r="S382" s="1000"/>
      <c r="T382" s="1000"/>
      <c r="U382" s="1000"/>
      <c r="V382" s="1000"/>
      <c r="W382" s="1000"/>
      <c r="X382" s="1000"/>
      <c r="Y382" s="1000"/>
    </row>
    <row r="383" spans="2:25">
      <c r="B383" s="997"/>
      <c r="C383" s="1000"/>
      <c r="D383" s="1000"/>
      <c r="E383" s="1000"/>
      <c r="F383" s="1000"/>
      <c r="G383" s="1000"/>
      <c r="H383" s="1000"/>
      <c r="I383" s="1000"/>
      <c r="J383" s="1000"/>
      <c r="K383" s="1000"/>
      <c r="L383" s="1000"/>
      <c r="M383" s="1000"/>
      <c r="N383" s="1000"/>
      <c r="O383" s="1000"/>
      <c r="P383" s="1000"/>
      <c r="Q383" s="1000"/>
      <c r="R383" s="1000"/>
      <c r="S383" s="1000"/>
      <c r="T383" s="1000"/>
      <c r="U383" s="1000"/>
      <c r="V383" s="1000"/>
      <c r="W383" s="1000"/>
      <c r="X383" s="1000"/>
      <c r="Y383" s="1000"/>
    </row>
    <row r="384" spans="2:25">
      <c r="B384" s="997"/>
      <c r="C384" s="1000"/>
      <c r="D384" s="1000"/>
      <c r="E384" s="1000"/>
      <c r="F384" s="1000"/>
      <c r="G384" s="1000"/>
      <c r="H384" s="1000"/>
      <c r="I384" s="1000"/>
      <c r="J384" s="1000"/>
      <c r="K384" s="1000"/>
      <c r="L384" s="1000"/>
      <c r="M384" s="1000"/>
      <c r="N384" s="1000"/>
      <c r="O384" s="1000"/>
      <c r="P384" s="1000"/>
      <c r="Q384" s="1000"/>
      <c r="R384" s="1000"/>
      <c r="S384" s="1000"/>
      <c r="T384" s="1000"/>
      <c r="U384" s="1000"/>
      <c r="V384" s="1000"/>
      <c r="W384" s="1000"/>
      <c r="X384" s="1000"/>
      <c r="Y384" s="1000"/>
    </row>
    <row r="385" spans="2:25">
      <c r="B385" s="997"/>
      <c r="C385" s="1000"/>
      <c r="D385" s="1000"/>
      <c r="E385" s="1000"/>
      <c r="F385" s="1000"/>
      <c r="G385" s="1000"/>
      <c r="H385" s="1000"/>
      <c r="I385" s="1000"/>
      <c r="J385" s="1000"/>
      <c r="K385" s="1000"/>
      <c r="L385" s="1000"/>
      <c r="M385" s="1000"/>
      <c r="N385" s="1000"/>
      <c r="O385" s="1000"/>
      <c r="P385" s="1000"/>
      <c r="Q385" s="1000"/>
      <c r="R385" s="1000"/>
      <c r="S385" s="1000"/>
      <c r="T385" s="1000"/>
      <c r="U385" s="1000"/>
      <c r="V385" s="1000"/>
      <c r="W385" s="1000"/>
      <c r="X385" s="1000"/>
      <c r="Y385" s="1000"/>
    </row>
    <row r="386" spans="2:25">
      <c r="B386" s="997"/>
      <c r="C386" s="1000"/>
      <c r="D386" s="1000"/>
      <c r="E386" s="1000"/>
      <c r="F386" s="1000"/>
      <c r="G386" s="1000"/>
      <c r="H386" s="1000"/>
      <c r="I386" s="1000"/>
      <c r="J386" s="1000"/>
      <c r="K386" s="1000"/>
      <c r="L386" s="1000"/>
      <c r="M386" s="1000"/>
      <c r="N386" s="1000"/>
      <c r="O386" s="1000"/>
      <c r="P386" s="1000"/>
      <c r="Q386" s="1000"/>
      <c r="R386" s="1000"/>
      <c r="S386" s="1000"/>
      <c r="T386" s="1000"/>
      <c r="U386" s="1000"/>
      <c r="V386" s="1000"/>
      <c r="W386" s="1000"/>
      <c r="X386" s="1000"/>
      <c r="Y386" s="1000"/>
    </row>
    <row r="387" spans="2:25">
      <c r="B387" s="997"/>
      <c r="C387" s="1000"/>
      <c r="D387" s="1000"/>
      <c r="E387" s="1000"/>
      <c r="F387" s="1000"/>
      <c r="G387" s="1000"/>
      <c r="H387" s="1000"/>
      <c r="I387" s="1000"/>
      <c r="J387" s="1000"/>
      <c r="K387" s="1000"/>
      <c r="L387" s="1000"/>
      <c r="M387" s="1000"/>
      <c r="N387" s="1000"/>
      <c r="O387" s="1000"/>
      <c r="P387" s="1000"/>
      <c r="Q387" s="1000"/>
      <c r="R387" s="1000"/>
      <c r="S387" s="1000"/>
      <c r="T387" s="1000"/>
      <c r="U387" s="1000"/>
      <c r="V387" s="1000"/>
      <c r="W387" s="1000"/>
      <c r="X387" s="1000"/>
      <c r="Y387" s="1000"/>
    </row>
    <row r="388" spans="2:25">
      <c r="B388" s="997"/>
      <c r="C388" s="1000"/>
      <c r="D388" s="1000"/>
      <c r="E388" s="1000"/>
      <c r="F388" s="1000"/>
      <c r="G388" s="1000"/>
      <c r="H388" s="1000"/>
      <c r="I388" s="1000"/>
      <c r="J388" s="1000"/>
      <c r="K388" s="1000"/>
      <c r="L388" s="1000"/>
      <c r="M388" s="1000"/>
      <c r="N388" s="1000"/>
      <c r="O388" s="1000"/>
      <c r="P388" s="1000"/>
      <c r="Q388" s="1000"/>
      <c r="R388" s="1000"/>
      <c r="S388" s="1000"/>
      <c r="T388" s="1000"/>
      <c r="U388" s="1000"/>
      <c r="V388" s="1000"/>
      <c r="W388" s="1000"/>
      <c r="X388" s="1000"/>
      <c r="Y388" s="1000"/>
    </row>
    <row r="389" spans="2:25">
      <c r="B389" s="997"/>
      <c r="C389" s="1000"/>
      <c r="D389" s="1000"/>
      <c r="E389" s="1000"/>
      <c r="F389" s="1000"/>
      <c r="G389" s="1000"/>
      <c r="H389" s="1000"/>
      <c r="I389" s="1000"/>
      <c r="J389" s="1000"/>
      <c r="K389" s="1000"/>
      <c r="L389" s="1000"/>
      <c r="M389" s="1000"/>
      <c r="N389" s="1000"/>
      <c r="O389" s="1000"/>
      <c r="P389" s="1000"/>
      <c r="Q389" s="1000"/>
      <c r="R389" s="1000"/>
      <c r="S389" s="1000"/>
      <c r="T389" s="1000"/>
      <c r="U389" s="1000"/>
      <c r="V389" s="1000"/>
      <c r="W389" s="1000"/>
      <c r="X389" s="1000"/>
      <c r="Y389" s="1000"/>
    </row>
    <row r="390" spans="2:25">
      <c r="B390" s="997"/>
      <c r="C390" s="1000"/>
      <c r="D390" s="1000"/>
      <c r="E390" s="1000"/>
      <c r="F390" s="1000"/>
      <c r="G390" s="1000"/>
      <c r="H390" s="1000"/>
      <c r="I390" s="1000"/>
      <c r="J390" s="1000"/>
      <c r="K390" s="1000"/>
      <c r="L390" s="1000"/>
      <c r="M390" s="1000"/>
      <c r="N390" s="1000"/>
      <c r="O390" s="1000"/>
      <c r="P390" s="1000"/>
      <c r="Q390" s="1000"/>
      <c r="R390" s="1000"/>
      <c r="S390" s="1000"/>
      <c r="T390" s="1000"/>
      <c r="U390" s="1000"/>
      <c r="V390" s="1000"/>
      <c r="W390" s="1000"/>
      <c r="X390" s="1000"/>
      <c r="Y390" s="1000"/>
    </row>
    <row r="391" spans="2:25">
      <c r="B391" s="997"/>
      <c r="C391" s="1000"/>
      <c r="D391" s="1000"/>
      <c r="E391" s="1000"/>
      <c r="F391" s="1000"/>
      <c r="G391" s="1000"/>
      <c r="H391" s="1000"/>
      <c r="I391" s="1000"/>
      <c r="J391" s="1000"/>
      <c r="K391" s="1000"/>
      <c r="L391" s="1000"/>
      <c r="M391" s="1000"/>
      <c r="N391" s="1000"/>
      <c r="O391" s="1000"/>
      <c r="P391" s="1000"/>
      <c r="Q391" s="1000"/>
      <c r="R391" s="1000"/>
      <c r="S391" s="1000"/>
      <c r="T391" s="1000"/>
      <c r="U391" s="1000"/>
      <c r="V391" s="1000"/>
      <c r="W391" s="1000"/>
      <c r="X391" s="1000"/>
      <c r="Y391" s="1000"/>
    </row>
    <row r="392" spans="2:25">
      <c r="B392" s="997"/>
      <c r="C392" s="1000"/>
      <c r="D392" s="1000"/>
      <c r="E392" s="1000"/>
      <c r="F392" s="1000"/>
      <c r="G392" s="1000"/>
      <c r="H392" s="1000"/>
      <c r="I392" s="1000"/>
      <c r="J392" s="1000"/>
      <c r="K392" s="1000"/>
      <c r="L392" s="1000"/>
      <c r="M392" s="1000"/>
      <c r="N392" s="1000"/>
      <c r="O392" s="1000"/>
      <c r="P392" s="1000"/>
      <c r="Q392" s="1000"/>
      <c r="R392" s="1000"/>
      <c r="S392" s="1000"/>
      <c r="T392" s="1000"/>
      <c r="U392" s="1000"/>
      <c r="V392" s="1000"/>
      <c r="W392" s="1000"/>
      <c r="X392" s="1000"/>
      <c r="Y392" s="1000"/>
    </row>
    <row r="393" spans="2:25">
      <c r="B393" s="997"/>
      <c r="C393" s="1000"/>
      <c r="D393" s="1000"/>
      <c r="E393" s="1000"/>
      <c r="F393" s="1000"/>
      <c r="G393" s="1000"/>
      <c r="H393" s="1000"/>
      <c r="I393" s="1000"/>
      <c r="J393" s="1000"/>
      <c r="K393" s="1000"/>
      <c r="L393" s="1000"/>
      <c r="M393" s="1000"/>
      <c r="N393" s="1000"/>
      <c r="O393" s="1000"/>
      <c r="P393" s="1000"/>
      <c r="Q393" s="1000"/>
      <c r="R393" s="1000"/>
      <c r="S393" s="1000"/>
      <c r="T393" s="1000"/>
      <c r="U393" s="1000"/>
      <c r="V393" s="1000"/>
      <c r="W393" s="1000"/>
      <c r="X393" s="1000"/>
      <c r="Y393" s="1000"/>
    </row>
    <row r="394" spans="2:25">
      <c r="B394" s="997"/>
      <c r="C394" s="1000"/>
      <c r="D394" s="1000"/>
      <c r="E394" s="1000"/>
      <c r="F394" s="1000"/>
      <c r="G394" s="1000"/>
      <c r="H394" s="1000"/>
      <c r="I394" s="1000"/>
      <c r="J394" s="1000"/>
      <c r="K394" s="1000"/>
      <c r="L394" s="1000"/>
      <c r="M394" s="1000"/>
      <c r="N394" s="1000"/>
      <c r="O394" s="1000"/>
      <c r="P394" s="1000"/>
      <c r="Q394" s="1000"/>
      <c r="R394" s="1000"/>
      <c r="S394" s="1000"/>
      <c r="T394" s="1000"/>
      <c r="U394" s="1000"/>
      <c r="V394" s="1000"/>
      <c r="W394" s="1000"/>
      <c r="X394" s="1000"/>
      <c r="Y394" s="1000"/>
    </row>
    <row r="395" spans="2:25">
      <c r="B395" s="997"/>
      <c r="C395" s="1000"/>
      <c r="D395" s="1000"/>
      <c r="E395" s="1000"/>
      <c r="F395" s="1000"/>
      <c r="G395" s="1000"/>
      <c r="H395" s="1000"/>
      <c r="I395" s="1000"/>
      <c r="J395" s="1000"/>
      <c r="K395" s="1000"/>
      <c r="L395" s="1000"/>
      <c r="M395" s="1000"/>
      <c r="N395" s="1000"/>
      <c r="O395" s="1000"/>
      <c r="P395" s="1000"/>
      <c r="Q395" s="1000"/>
      <c r="R395" s="1000"/>
      <c r="S395" s="1000"/>
      <c r="T395" s="1000"/>
      <c r="U395" s="1000"/>
      <c r="V395" s="1000"/>
      <c r="W395" s="1000"/>
      <c r="X395" s="1000"/>
      <c r="Y395" s="1000"/>
    </row>
    <row r="396" spans="2:25">
      <c r="B396" s="997"/>
      <c r="C396" s="1000"/>
      <c r="D396" s="1000"/>
      <c r="E396" s="1000"/>
      <c r="F396" s="1000"/>
      <c r="G396" s="1000"/>
      <c r="H396" s="1000"/>
      <c r="I396" s="1000"/>
      <c r="J396" s="1000"/>
      <c r="K396" s="1000"/>
      <c r="L396" s="1000"/>
      <c r="M396" s="1000"/>
      <c r="N396" s="1000"/>
      <c r="O396" s="1000"/>
      <c r="P396" s="1000"/>
      <c r="Q396" s="1000"/>
      <c r="R396" s="1000"/>
      <c r="S396" s="1000"/>
      <c r="T396" s="1000"/>
      <c r="U396" s="1000"/>
      <c r="V396" s="1000"/>
      <c r="W396" s="1000"/>
      <c r="X396" s="1000"/>
      <c r="Y396" s="1000"/>
    </row>
    <row r="397" spans="2:25">
      <c r="B397" s="997"/>
      <c r="C397" s="1000"/>
      <c r="D397" s="1000"/>
      <c r="E397" s="1000"/>
      <c r="F397" s="1000"/>
      <c r="G397" s="1000"/>
      <c r="H397" s="1000"/>
      <c r="I397" s="1000"/>
      <c r="J397" s="1000"/>
      <c r="K397" s="1000"/>
      <c r="L397" s="1000"/>
      <c r="M397" s="1000"/>
      <c r="N397" s="1000"/>
      <c r="O397" s="1000"/>
      <c r="P397" s="1000"/>
      <c r="Q397" s="1000"/>
      <c r="R397" s="1000"/>
      <c r="S397" s="1000"/>
      <c r="T397" s="1000"/>
      <c r="U397" s="1000"/>
      <c r="V397" s="1000"/>
      <c r="W397" s="1000"/>
      <c r="X397" s="1000"/>
      <c r="Y397" s="1000"/>
    </row>
    <row r="398" spans="2:25">
      <c r="B398" s="997"/>
      <c r="C398" s="1000"/>
      <c r="D398" s="1000"/>
      <c r="E398" s="1000"/>
      <c r="F398" s="1000"/>
      <c r="G398" s="1000"/>
      <c r="H398" s="1000"/>
      <c r="I398" s="1000"/>
      <c r="J398" s="1000"/>
      <c r="K398" s="1000"/>
      <c r="L398" s="1000"/>
      <c r="M398" s="1000"/>
      <c r="N398" s="1000"/>
      <c r="O398" s="1000"/>
      <c r="P398" s="1000"/>
      <c r="Q398" s="1000"/>
      <c r="R398" s="1000"/>
      <c r="S398" s="1000"/>
      <c r="T398" s="1000"/>
      <c r="U398" s="1000"/>
      <c r="V398" s="1000"/>
      <c r="W398" s="1000"/>
      <c r="X398" s="1000"/>
      <c r="Y398" s="1000"/>
    </row>
    <row r="399" spans="2:25">
      <c r="B399" s="997"/>
      <c r="C399" s="1000"/>
      <c r="D399" s="1000"/>
      <c r="E399" s="1000"/>
      <c r="F399" s="1000"/>
      <c r="G399" s="1000"/>
      <c r="H399" s="1000"/>
      <c r="I399" s="1000"/>
      <c r="J399" s="1000"/>
      <c r="K399" s="1000"/>
      <c r="L399" s="1000"/>
      <c r="M399" s="1000"/>
      <c r="N399" s="1000"/>
      <c r="O399" s="1000"/>
      <c r="P399" s="1000"/>
      <c r="Q399" s="1000"/>
      <c r="R399" s="1000"/>
      <c r="S399" s="1000"/>
      <c r="T399" s="1000"/>
      <c r="U399" s="1000"/>
      <c r="V399" s="1000"/>
      <c r="W399" s="1000"/>
      <c r="X399" s="1000"/>
      <c r="Y399" s="1000"/>
    </row>
    <row r="400" spans="2:25">
      <c r="B400" s="997"/>
      <c r="C400" s="1000"/>
      <c r="D400" s="1000"/>
      <c r="E400" s="1000"/>
      <c r="F400" s="1000"/>
      <c r="G400" s="1000"/>
      <c r="H400" s="1000"/>
      <c r="I400" s="1000"/>
      <c r="J400" s="1000"/>
      <c r="K400" s="1000"/>
      <c r="L400" s="1000"/>
      <c r="M400" s="1000"/>
      <c r="N400" s="1000"/>
      <c r="O400" s="1000"/>
      <c r="P400" s="1000"/>
      <c r="Q400" s="1000"/>
      <c r="R400" s="1000"/>
      <c r="S400" s="1000"/>
      <c r="T400" s="1000"/>
      <c r="U400" s="1000"/>
      <c r="V400" s="1000"/>
      <c r="W400" s="1000"/>
      <c r="X400" s="1000"/>
      <c r="Y400" s="1000"/>
    </row>
    <row r="401" spans="2:25">
      <c r="B401" s="997"/>
      <c r="C401" s="1000"/>
      <c r="D401" s="1000"/>
      <c r="E401" s="1000"/>
      <c r="F401" s="1000"/>
      <c r="G401" s="1000"/>
      <c r="H401" s="1000"/>
      <c r="I401" s="1000"/>
      <c r="J401" s="1000"/>
      <c r="K401" s="1000"/>
      <c r="L401" s="1000"/>
      <c r="M401" s="1000"/>
      <c r="N401" s="1000"/>
      <c r="O401" s="1000"/>
      <c r="P401" s="1000"/>
      <c r="Q401" s="1000"/>
      <c r="R401" s="1000"/>
      <c r="S401" s="1000"/>
      <c r="T401" s="1000"/>
      <c r="U401" s="1000"/>
      <c r="V401" s="1000"/>
      <c r="W401" s="1000"/>
      <c r="X401" s="1000"/>
      <c r="Y401" s="1000"/>
    </row>
    <row r="402" spans="2:25">
      <c r="B402" s="997"/>
      <c r="C402" s="1000"/>
      <c r="D402" s="1000"/>
      <c r="E402" s="1000"/>
      <c r="F402" s="1000"/>
      <c r="G402" s="1000"/>
      <c r="H402" s="1000"/>
      <c r="I402" s="1000"/>
      <c r="J402" s="1000"/>
      <c r="K402" s="1000"/>
      <c r="L402" s="1000"/>
      <c r="M402" s="1000"/>
      <c r="N402" s="1000"/>
      <c r="O402" s="1000"/>
      <c r="P402" s="1000"/>
      <c r="Q402" s="1000"/>
      <c r="R402" s="1000"/>
      <c r="S402" s="1000"/>
      <c r="T402" s="1000"/>
      <c r="U402" s="1000"/>
      <c r="V402" s="1000"/>
      <c r="W402" s="1000"/>
      <c r="X402" s="1000"/>
      <c r="Y402" s="1000"/>
    </row>
    <row r="403" spans="2:25">
      <c r="B403" s="997"/>
      <c r="C403" s="1000"/>
      <c r="D403" s="1000"/>
      <c r="E403" s="1000"/>
      <c r="F403" s="1000"/>
      <c r="G403" s="1000"/>
      <c r="H403" s="1000"/>
      <c r="I403" s="1000"/>
      <c r="J403" s="1000"/>
      <c r="K403" s="1000"/>
      <c r="L403" s="1000"/>
      <c r="M403" s="1000"/>
      <c r="N403" s="1000"/>
      <c r="O403" s="1000"/>
      <c r="P403" s="1000"/>
      <c r="Q403" s="1000"/>
      <c r="R403" s="1000"/>
      <c r="S403" s="1000"/>
      <c r="T403" s="1000"/>
      <c r="U403" s="1000"/>
      <c r="V403" s="1000"/>
      <c r="W403" s="1000"/>
      <c r="X403" s="1000"/>
      <c r="Y403" s="1000"/>
    </row>
    <row r="404" spans="2:25">
      <c r="B404" s="997"/>
      <c r="C404" s="1000"/>
      <c r="D404" s="1000"/>
      <c r="E404" s="1000"/>
      <c r="F404" s="1000"/>
      <c r="G404" s="1000"/>
      <c r="H404" s="1000"/>
      <c r="I404" s="1000"/>
      <c r="J404" s="1000"/>
      <c r="K404" s="1000"/>
      <c r="L404" s="1000"/>
      <c r="M404" s="1000"/>
      <c r="N404" s="1000"/>
      <c r="O404" s="1000"/>
      <c r="P404" s="1000"/>
      <c r="Q404" s="1000"/>
      <c r="R404" s="1000"/>
      <c r="S404" s="1000"/>
      <c r="T404" s="1000"/>
      <c r="U404" s="1000"/>
      <c r="V404" s="1000"/>
      <c r="W404" s="1000"/>
      <c r="X404" s="1000"/>
      <c r="Y404" s="1000"/>
    </row>
    <row r="405" spans="2:25">
      <c r="B405" s="997"/>
      <c r="C405" s="1000"/>
      <c r="D405" s="1000"/>
      <c r="E405" s="1000"/>
      <c r="F405" s="1000"/>
      <c r="G405" s="1000"/>
      <c r="H405" s="1000"/>
      <c r="I405" s="1000"/>
      <c r="J405" s="1000"/>
      <c r="K405" s="1000"/>
      <c r="L405" s="1000"/>
      <c r="M405" s="1000"/>
      <c r="N405" s="1000"/>
      <c r="O405" s="1000"/>
      <c r="P405" s="1000"/>
      <c r="Q405" s="1000"/>
      <c r="R405" s="1000"/>
      <c r="S405" s="1000"/>
      <c r="T405" s="1000"/>
      <c r="U405" s="1000"/>
      <c r="V405" s="1000"/>
      <c r="W405" s="1000"/>
      <c r="X405" s="1000"/>
      <c r="Y405" s="1000"/>
    </row>
    <row r="406" spans="2:25">
      <c r="B406" s="997"/>
      <c r="C406" s="1000"/>
      <c r="D406" s="1000"/>
      <c r="E406" s="1000"/>
      <c r="F406" s="1000"/>
      <c r="G406" s="1000"/>
      <c r="H406" s="1000"/>
      <c r="I406" s="1000"/>
      <c r="J406" s="1000"/>
      <c r="K406" s="1000"/>
      <c r="L406" s="1000"/>
      <c r="M406" s="1000"/>
      <c r="N406" s="1000"/>
      <c r="O406" s="1000"/>
      <c r="P406" s="1000"/>
      <c r="Q406" s="1000"/>
      <c r="R406" s="1000"/>
      <c r="S406" s="1000"/>
      <c r="T406" s="1000"/>
      <c r="U406" s="1000"/>
      <c r="V406" s="1000"/>
      <c r="W406" s="1000"/>
      <c r="X406" s="1000"/>
      <c r="Y406" s="1000"/>
    </row>
    <row r="407" spans="2:25">
      <c r="B407" s="997"/>
      <c r="C407" s="1000"/>
      <c r="D407" s="1000"/>
      <c r="E407" s="1000"/>
      <c r="F407" s="1000"/>
      <c r="G407" s="1000"/>
      <c r="H407" s="1000"/>
      <c r="I407" s="1000"/>
      <c r="J407" s="1000"/>
      <c r="K407" s="1000"/>
      <c r="L407" s="1000"/>
      <c r="M407" s="1000"/>
      <c r="N407" s="1000"/>
      <c r="O407" s="1000"/>
      <c r="P407" s="1000"/>
      <c r="Q407" s="1000"/>
      <c r="R407" s="1000"/>
      <c r="S407" s="1000"/>
      <c r="T407" s="1000"/>
      <c r="U407" s="1000"/>
      <c r="V407" s="1000"/>
      <c r="W407" s="1000"/>
      <c r="X407" s="1000"/>
      <c r="Y407" s="1000"/>
    </row>
    <row r="408" spans="2:25">
      <c r="B408" s="997"/>
      <c r="C408" s="1000"/>
      <c r="D408" s="1000"/>
      <c r="E408" s="1000"/>
      <c r="F408" s="1000"/>
      <c r="G408" s="1000"/>
      <c r="H408" s="1000"/>
      <c r="I408" s="1000"/>
      <c r="J408" s="1000"/>
      <c r="K408" s="1000"/>
      <c r="L408" s="1000"/>
      <c r="M408" s="1000"/>
      <c r="N408" s="1000"/>
      <c r="O408" s="1000"/>
      <c r="P408" s="1000"/>
      <c r="Q408" s="1000"/>
      <c r="R408" s="1000"/>
      <c r="S408" s="1000"/>
      <c r="T408" s="1000"/>
      <c r="U408" s="1000"/>
      <c r="V408" s="1000"/>
      <c r="W408" s="1000"/>
      <c r="X408" s="1000"/>
      <c r="Y408" s="1000"/>
    </row>
    <row r="409" spans="2:25">
      <c r="B409" s="997"/>
      <c r="C409" s="1000"/>
      <c r="D409" s="1000"/>
      <c r="E409" s="1000"/>
      <c r="F409" s="1000"/>
      <c r="G409" s="1000"/>
      <c r="H409" s="1000"/>
      <c r="I409" s="1000"/>
      <c r="J409" s="1000"/>
      <c r="K409" s="1000"/>
      <c r="L409" s="1000"/>
      <c r="M409" s="1000"/>
      <c r="N409" s="1000"/>
      <c r="O409" s="1000"/>
      <c r="P409" s="1000"/>
      <c r="Q409" s="1000"/>
      <c r="R409" s="1000"/>
      <c r="S409" s="1000"/>
      <c r="T409" s="1000"/>
      <c r="U409" s="1000"/>
      <c r="V409" s="1000"/>
      <c r="W409" s="1000"/>
      <c r="X409" s="1000"/>
      <c r="Y409" s="1000"/>
    </row>
    <row r="410" spans="2:25">
      <c r="B410" s="997"/>
      <c r="C410" s="1000"/>
      <c r="D410" s="1000"/>
      <c r="E410" s="1000"/>
      <c r="F410" s="1000"/>
      <c r="G410" s="1000"/>
      <c r="H410" s="1000"/>
      <c r="I410" s="1000"/>
      <c r="J410" s="1000"/>
      <c r="K410" s="1000"/>
      <c r="L410" s="1000"/>
      <c r="M410" s="1000"/>
      <c r="N410" s="1000"/>
      <c r="O410" s="1000"/>
      <c r="P410" s="1000"/>
      <c r="Q410" s="1000"/>
      <c r="R410" s="1000"/>
      <c r="S410" s="1000"/>
      <c r="T410" s="1000"/>
      <c r="U410" s="1000"/>
      <c r="V410" s="1000"/>
      <c r="W410" s="1000"/>
      <c r="X410" s="1000"/>
      <c r="Y410" s="1000"/>
    </row>
    <row r="411" spans="2:25">
      <c r="B411" s="997"/>
      <c r="C411" s="1000"/>
      <c r="D411" s="1000"/>
      <c r="E411" s="1000"/>
      <c r="F411" s="1000"/>
      <c r="G411" s="1000"/>
      <c r="H411" s="1000"/>
      <c r="I411" s="1000"/>
      <c r="J411" s="1000"/>
      <c r="K411" s="1000"/>
      <c r="L411" s="1000"/>
      <c r="M411" s="1000"/>
      <c r="N411" s="1000"/>
      <c r="O411" s="1000"/>
      <c r="P411" s="1000"/>
      <c r="Q411" s="1000"/>
      <c r="R411" s="1000"/>
      <c r="S411" s="1000"/>
      <c r="T411" s="1000"/>
      <c r="U411" s="1000"/>
      <c r="V411" s="1000"/>
      <c r="W411" s="1000"/>
      <c r="X411" s="1000"/>
      <c r="Y411" s="1000"/>
    </row>
    <row r="412" spans="2:25">
      <c r="B412" s="997"/>
      <c r="C412" s="1000"/>
      <c r="D412" s="1000"/>
      <c r="E412" s="1000"/>
      <c r="F412" s="1000"/>
      <c r="G412" s="1000"/>
      <c r="H412" s="1000"/>
      <c r="I412" s="1000"/>
      <c r="J412" s="1000"/>
      <c r="K412" s="1000"/>
      <c r="L412" s="1000"/>
      <c r="M412" s="1000"/>
      <c r="N412" s="1000"/>
      <c r="O412" s="1000"/>
      <c r="P412" s="1000"/>
      <c r="Q412" s="1000"/>
      <c r="R412" s="1000"/>
      <c r="S412" s="1000"/>
      <c r="T412" s="1000"/>
      <c r="U412" s="1000"/>
      <c r="V412" s="1000"/>
      <c r="W412" s="1000"/>
      <c r="X412" s="1000"/>
      <c r="Y412" s="1000"/>
    </row>
    <row r="413" spans="2:25">
      <c r="B413" s="997"/>
      <c r="C413" s="1000"/>
      <c r="D413" s="1000"/>
      <c r="E413" s="1000"/>
      <c r="F413" s="1000"/>
      <c r="G413" s="1000"/>
      <c r="H413" s="1000"/>
      <c r="I413" s="1000"/>
      <c r="J413" s="1000"/>
      <c r="K413" s="1000"/>
      <c r="L413" s="1000"/>
      <c r="M413" s="1000"/>
      <c r="N413" s="1000"/>
      <c r="O413" s="1000"/>
      <c r="P413" s="1000"/>
      <c r="Q413" s="1000"/>
      <c r="R413" s="1000"/>
      <c r="S413" s="1000"/>
      <c r="T413" s="1000"/>
      <c r="U413" s="1000"/>
      <c r="V413" s="1000"/>
      <c r="W413" s="1000"/>
      <c r="X413" s="1000"/>
      <c r="Y413" s="1000"/>
    </row>
    <row r="414" spans="2:25">
      <c r="B414" s="997"/>
      <c r="C414" s="1000"/>
      <c r="D414" s="1000"/>
      <c r="E414" s="1000"/>
      <c r="F414" s="1000"/>
      <c r="G414" s="1000"/>
      <c r="H414" s="1000"/>
      <c r="I414" s="1000"/>
      <c r="J414" s="1000"/>
      <c r="K414" s="1000"/>
      <c r="L414" s="1000"/>
      <c r="M414" s="1000"/>
      <c r="N414" s="1000"/>
      <c r="O414" s="1000"/>
      <c r="P414" s="1000"/>
      <c r="Q414" s="1000"/>
      <c r="R414" s="1000"/>
      <c r="S414" s="1000"/>
      <c r="T414" s="1000"/>
      <c r="U414" s="1000"/>
      <c r="V414" s="1000"/>
      <c r="W414" s="1000"/>
      <c r="X414" s="1000"/>
      <c r="Y414" s="1000"/>
    </row>
    <row r="415" spans="2:25">
      <c r="B415" s="997"/>
      <c r="C415" s="1000"/>
      <c r="D415" s="1000"/>
      <c r="E415" s="1000"/>
      <c r="F415" s="1000"/>
      <c r="G415" s="1000"/>
      <c r="H415" s="1000"/>
      <c r="I415" s="1000"/>
      <c r="J415" s="1000"/>
      <c r="K415" s="1000"/>
      <c r="L415" s="1000"/>
      <c r="M415" s="1000"/>
      <c r="N415" s="1000"/>
      <c r="O415" s="1000"/>
      <c r="P415" s="1000"/>
      <c r="Q415" s="1000"/>
      <c r="R415" s="1000"/>
      <c r="S415" s="1000"/>
      <c r="T415" s="1000"/>
      <c r="U415" s="1000"/>
      <c r="V415" s="1000"/>
      <c r="W415" s="1000"/>
      <c r="X415" s="1000"/>
      <c r="Y415" s="1000"/>
    </row>
    <row r="416" spans="2:25">
      <c r="B416" s="997"/>
      <c r="C416" s="1000"/>
      <c r="D416" s="1000"/>
      <c r="E416" s="1000"/>
      <c r="F416" s="1000"/>
      <c r="G416" s="1000"/>
      <c r="H416" s="1000"/>
      <c r="I416" s="1000"/>
      <c r="J416" s="1000"/>
      <c r="K416" s="1000"/>
      <c r="L416" s="1000"/>
      <c r="M416" s="1000"/>
      <c r="N416" s="1000"/>
      <c r="O416" s="1000"/>
      <c r="P416" s="1000"/>
      <c r="Q416" s="1000"/>
      <c r="R416" s="1000"/>
      <c r="S416" s="1000"/>
      <c r="T416" s="1000"/>
      <c r="U416" s="1000"/>
      <c r="V416" s="1000"/>
      <c r="W416" s="1000"/>
      <c r="X416" s="1000"/>
      <c r="Y416" s="1000"/>
    </row>
    <row r="417" spans="2:25">
      <c r="B417" s="997"/>
      <c r="C417" s="1000"/>
      <c r="D417" s="1000"/>
      <c r="E417" s="1000"/>
      <c r="F417" s="1000"/>
      <c r="G417" s="1000"/>
      <c r="H417" s="1000"/>
      <c r="I417" s="1000"/>
      <c r="J417" s="1000"/>
      <c r="K417" s="1000"/>
      <c r="L417" s="1000"/>
      <c r="M417" s="1000"/>
      <c r="N417" s="1000"/>
      <c r="O417" s="1000"/>
      <c r="P417" s="1000"/>
      <c r="Q417" s="1000"/>
      <c r="R417" s="1000"/>
      <c r="S417" s="1000"/>
      <c r="T417" s="1000"/>
      <c r="U417" s="1000"/>
      <c r="V417" s="1000"/>
      <c r="W417" s="1000"/>
      <c r="X417" s="1000"/>
      <c r="Y417" s="1000"/>
    </row>
    <row r="418" spans="2:25">
      <c r="B418" s="997"/>
      <c r="C418" s="1000"/>
      <c r="D418" s="1000"/>
      <c r="E418" s="1000"/>
      <c r="F418" s="1000"/>
      <c r="G418" s="1000"/>
      <c r="H418" s="1000"/>
      <c r="I418" s="1000"/>
      <c r="J418" s="1000"/>
      <c r="K418" s="1000"/>
      <c r="L418" s="1000"/>
      <c r="M418" s="1000"/>
      <c r="N418" s="1000"/>
      <c r="O418" s="1000"/>
      <c r="P418" s="1000"/>
      <c r="Q418" s="1000"/>
      <c r="R418" s="1000"/>
      <c r="S418" s="1000"/>
      <c r="T418" s="1000"/>
      <c r="U418" s="1000"/>
      <c r="V418" s="1000"/>
      <c r="W418" s="1000"/>
      <c r="X418" s="1000"/>
      <c r="Y418" s="1000"/>
    </row>
    <row r="419" spans="2:25">
      <c r="B419" s="997"/>
      <c r="C419" s="1000"/>
      <c r="D419" s="1000"/>
      <c r="E419" s="1000"/>
      <c r="F419" s="1000"/>
      <c r="G419" s="1000"/>
      <c r="H419" s="1000"/>
      <c r="I419" s="1000"/>
      <c r="J419" s="1000"/>
      <c r="K419" s="1000"/>
      <c r="L419" s="1000"/>
      <c r="M419" s="1000"/>
      <c r="N419" s="1000"/>
      <c r="O419" s="1000"/>
      <c r="P419" s="1000"/>
      <c r="Q419" s="1000"/>
      <c r="R419" s="1000"/>
      <c r="S419" s="1000"/>
      <c r="T419" s="1000"/>
      <c r="U419" s="1000"/>
      <c r="V419" s="1000"/>
      <c r="W419" s="1000"/>
      <c r="X419" s="1000"/>
      <c r="Y419" s="1000"/>
    </row>
    <row r="420" spans="2:25">
      <c r="B420" s="997"/>
      <c r="C420" s="1000"/>
      <c r="D420" s="1000"/>
      <c r="E420" s="1000"/>
      <c r="F420" s="1000"/>
      <c r="G420" s="1000"/>
      <c r="H420" s="1000"/>
      <c r="I420" s="1000"/>
      <c r="J420" s="1000"/>
      <c r="K420" s="1000"/>
      <c r="L420" s="1000"/>
      <c r="M420" s="1000"/>
      <c r="N420" s="1000"/>
      <c r="O420" s="1000"/>
      <c r="P420" s="1000"/>
      <c r="Q420" s="1000"/>
      <c r="R420" s="1000"/>
      <c r="S420" s="1000"/>
      <c r="T420" s="1000"/>
      <c r="U420" s="1000"/>
      <c r="V420" s="1000"/>
      <c r="W420" s="1000"/>
      <c r="X420" s="1000"/>
      <c r="Y420" s="1000"/>
    </row>
    <row r="421" spans="2:25">
      <c r="B421" s="997"/>
      <c r="C421" s="1000"/>
      <c r="D421" s="1000"/>
      <c r="E421" s="1000"/>
      <c r="F421" s="1000"/>
      <c r="G421" s="1000"/>
      <c r="H421" s="1000"/>
      <c r="I421" s="1000"/>
      <c r="J421" s="1000"/>
      <c r="K421" s="1000"/>
      <c r="L421" s="1000"/>
      <c r="M421" s="1000"/>
      <c r="N421" s="1000"/>
      <c r="O421" s="1000"/>
      <c r="P421" s="1000"/>
      <c r="Q421" s="1000"/>
      <c r="R421" s="1000"/>
      <c r="S421" s="1000"/>
      <c r="T421" s="1000"/>
      <c r="U421" s="1000"/>
      <c r="V421" s="1000"/>
      <c r="W421" s="1000"/>
      <c r="X421" s="1000"/>
      <c r="Y421" s="1000"/>
    </row>
    <row r="422" spans="2:25">
      <c r="B422" s="997"/>
      <c r="C422" s="1000"/>
      <c r="D422" s="1000"/>
      <c r="E422" s="1000"/>
      <c r="F422" s="1000"/>
      <c r="G422" s="1000"/>
      <c r="H422" s="1000"/>
      <c r="I422" s="1000"/>
      <c r="J422" s="1000"/>
      <c r="K422" s="1000"/>
      <c r="L422" s="1000"/>
      <c r="M422" s="1000"/>
      <c r="N422" s="1000"/>
      <c r="O422" s="1000"/>
      <c r="P422" s="1000"/>
      <c r="Q422" s="1000"/>
      <c r="R422" s="1000"/>
      <c r="S422" s="1000"/>
      <c r="T422" s="1000"/>
      <c r="U422" s="1000"/>
      <c r="V422" s="1000"/>
      <c r="W422" s="1000"/>
      <c r="X422" s="1000"/>
      <c r="Y422" s="1000"/>
    </row>
    <row r="423" spans="2:25">
      <c r="B423" s="997"/>
      <c r="C423" s="1000"/>
      <c r="D423" s="1000"/>
      <c r="E423" s="1000"/>
      <c r="F423" s="1000"/>
      <c r="G423" s="1000"/>
      <c r="H423" s="1000"/>
      <c r="I423" s="1000"/>
      <c r="J423" s="1000"/>
      <c r="K423" s="1000"/>
      <c r="L423" s="1000"/>
      <c r="M423" s="1000"/>
      <c r="N423" s="1000"/>
      <c r="O423" s="1000"/>
      <c r="P423" s="1000"/>
      <c r="Q423" s="1000"/>
      <c r="R423" s="1000"/>
      <c r="S423" s="1000"/>
      <c r="T423" s="1000"/>
      <c r="U423" s="1000"/>
      <c r="V423" s="1000"/>
      <c r="W423" s="1000"/>
      <c r="X423" s="1000"/>
      <c r="Y423" s="1000"/>
    </row>
    <row r="424" spans="2:25">
      <c r="B424" s="997"/>
      <c r="C424" s="1000"/>
      <c r="D424" s="1000"/>
      <c r="E424" s="1000"/>
      <c r="F424" s="1000"/>
      <c r="G424" s="1000"/>
      <c r="H424" s="1000"/>
      <c r="I424" s="1000"/>
      <c r="J424" s="1000"/>
      <c r="K424" s="1000"/>
      <c r="L424" s="1000"/>
      <c r="M424" s="1000"/>
      <c r="N424" s="1000"/>
      <c r="O424" s="1000"/>
      <c r="P424" s="1000"/>
      <c r="Q424" s="1000"/>
      <c r="R424" s="1000"/>
      <c r="S424" s="1000"/>
      <c r="T424" s="1000"/>
      <c r="U424" s="1000"/>
      <c r="V424" s="1000"/>
      <c r="W424" s="1000"/>
      <c r="X424" s="1000"/>
      <c r="Y424" s="1000"/>
    </row>
    <row r="425" spans="2:25">
      <c r="B425" s="997"/>
      <c r="C425" s="1000"/>
      <c r="D425" s="1000"/>
      <c r="E425" s="1000"/>
      <c r="F425" s="1000"/>
      <c r="G425" s="1000"/>
      <c r="H425" s="1000"/>
      <c r="I425" s="1000"/>
      <c r="J425" s="1000"/>
      <c r="K425" s="1000"/>
      <c r="L425" s="1000"/>
      <c r="M425" s="1000"/>
      <c r="N425" s="1000"/>
      <c r="O425" s="1000"/>
      <c r="P425" s="1000"/>
      <c r="Q425" s="1000"/>
      <c r="R425" s="1000"/>
      <c r="S425" s="1000"/>
      <c r="T425" s="1000"/>
      <c r="U425" s="1000"/>
      <c r="V425" s="1000"/>
      <c r="W425" s="1000"/>
      <c r="X425" s="1000"/>
      <c r="Y425" s="1000"/>
    </row>
    <row r="426" spans="2:25">
      <c r="B426" s="997"/>
      <c r="C426" s="1000"/>
      <c r="D426" s="1000"/>
      <c r="E426" s="1000"/>
      <c r="F426" s="1000"/>
      <c r="G426" s="1000"/>
      <c r="H426" s="1000"/>
      <c r="I426" s="1000"/>
      <c r="J426" s="1000"/>
      <c r="K426" s="1000"/>
      <c r="L426" s="1000"/>
      <c r="M426" s="1000"/>
      <c r="N426" s="1000"/>
      <c r="O426" s="1000"/>
      <c r="P426" s="1000"/>
      <c r="Q426" s="1000"/>
      <c r="R426" s="1000"/>
      <c r="S426" s="1000"/>
      <c r="T426" s="1000"/>
      <c r="U426" s="1000"/>
      <c r="V426" s="1000"/>
      <c r="W426" s="1000"/>
      <c r="X426" s="1000"/>
      <c r="Y426" s="1000"/>
    </row>
    <row r="427" spans="2:25">
      <c r="B427" s="997"/>
      <c r="C427" s="1000"/>
      <c r="D427" s="1000"/>
      <c r="E427" s="1000"/>
      <c r="F427" s="1000"/>
      <c r="G427" s="1000"/>
      <c r="H427" s="1000"/>
      <c r="I427" s="1000"/>
      <c r="J427" s="1000"/>
      <c r="K427" s="1000"/>
      <c r="L427" s="1000"/>
      <c r="M427" s="1000"/>
      <c r="N427" s="1000"/>
      <c r="O427" s="1000"/>
      <c r="P427" s="1000"/>
      <c r="Q427" s="1000"/>
      <c r="R427" s="1000"/>
      <c r="S427" s="1000"/>
      <c r="T427" s="1000"/>
      <c r="U427" s="1000"/>
      <c r="V427" s="1000"/>
      <c r="W427" s="1000"/>
      <c r="X427" s="1000"/>
      <c r="Y427" s="1000"/>
    </row>
    <row r="428" spans="2:25">
      <c r="B428" s="997"/>
      <c r="C428" s="1000"/>
      <c r="D428" s="1000"/>
      <c r="E428" s="1000"/>
      <c r="F428" s="1000"/>
      <c r="G428" s="1000"/>
      <c r="H428" s="1000"/>
      <c r="I428" s="1000"/>
      <c r="J428" s="1000"/>
      <c r="K428" s="1000"/>
      <c r="L428" s="1000"/>
      <c r="M428" s="1000"/>
      <c r="N428" s="1000"/>
      <c r="O428" s="1000"/>
      <c r="P428" s="1000"/>
      <c r="Q428" s="1000"/>
      <c r="R428" s="1000"/>
      <c r="S428" s="1000"/>
      <c r="T428" s="1000"/>
      <c r="U428" s="1000"/>
      <c r="V428" s="1000"/>
      <c r="W428" s="1000"/>
      <c r="X428" s="1000"/>
      <c r="Y428" s="1000"/>
    </row>
    <row r="429" spans="2:25">
      <c r="B429" s="997"/>
      <c r="C429" s="1000"/>
      <c r="D429" s="1000"/>
      <c r="E429" s="1000"/>
      <c r="F429" s="1000"/>
      <c r="G429" s="1000"/>
      <c r="H429" s="1000"/>
      <c r="I429" s="1000"/>
      <c r="J429" s="1000"/>
      <c r="K429" s="1000"/>
      <c r="L429" s="1000"/>
      <c r="M429" s="1000"/>
      <c r="N429" s="1000"/>
      <c r="O429" s="1000"/>
      <c r="P429" s="1000"/>
      <c r="Q429" s="1000"/>
      <c r="R429" s="1000"/>
      <c r="S429" s="1000"/>
      <c r="T429" s="1000"/>
      <c r="U429" s="1000"/>
      <c r="V429" s="1000"/>
      <c r="W429" s="1000"/>
      <c r="X429" s="1000"/>
      <c r="Y429" s="1000"/>
    </row>
    <row r="430" spans="2:25">
      <c r="B430" s="997"/>
      <c r="C430" s="1000"/>
      <c r="D430" s="1000"/>
      <c r="E430" s="1000"/>
      <c r="F430" s="1000"/>
      <c r="G430" s="1000"/>
      <c r="H430" s="1000"/>
      <c r="I430" s="1000"/>
      <c r="J430" s="1000"/>
      <c r="K430" s="1000"/>
      <c r="L430" s="1000"/>
      <c r="M430" s="1000"/>
      <c r="N430" s="1000"/>
      <c r="O430" s="1000"/>
      <c r="P430" s="1000"/>
      <c r="Q430" s="1000"/>
      <c r="R430" s="1000"/>
      <c r="S430" s="1000"/>
      <c r="T430" s="1000"/>
      <c r="U430" s="1000"/>
      <c r="V430" s="1000"/>
      <c r="W430" s="1000"/>
      <c r="X430" s="1000"/>
      <c r="Y430" s="1000"/>
    </row>
    <row r="431" spans="2:25">
      <c r="B431" s="997"/>
      <c r="C431" s="1000"/>
      <c r="D431" s="1000"/>
      <c r="E431" s="1000"/>
      <c r="F431" s="1000"/>
      <c r="G431" s="1000"/>
      <c r="H431" s="1000"/>
      <c r="I431" s="1000"/>
      <c r="J431" s="1000"/>
      <c r="K431" s="1000"/>
      <c r="L431" s="1000"/>
      <c r="M431" s="1000"/>
      <c r="N431" s="1000"/>
      <c r="O431" s="1000"/>
      <c r="P431" s="1000"/>
      <c r="Q431" s="1000"/>
      <c r="R431" s="1000"/>
      <c r="S431" s="1000"/>
      <c r="T431" s="1000"/>
      <c r="U431" s="1000"/>
      <c r="V431" s="1000"/>
      <c r="W431" s="1000"/>
      <c r="X431" s="1000"/>
      <c r="Y431" s="1000"/>
    </row>
    <row r="432" spans="2:25">
      <c r="B432" s="997"/>
      <c r="C432" s="1000"/>
      <c r="D432" s="1000"/>
      <c r="E432" s="1000"/>
      <c r="F432" s="1000"/>
      <c r="G432" s="1000"/>
      <c r="H432" s="1000"/>
      <c r="I432" s="1000"/>
      <c r="J432" s="1000"/>
      <c r="K432" s="1000"/>
      <c r="L432" s="1000"/>
      <c r="M432" s="1000"/>
      <c r="N432" s="1000"/>
      <c r="O432" s="1000"/>
      <c r="P432" s="1000"/>
      <c r="Q432" s="1000"/>
      <c r="R432" s="1000"/>
      <c r="S432" s="1000"/>
      <c r="T432" s="1000"/>
      <c r="U432" s="1000"/>
      <c r="V432" s="1000"/>
      <c r="W432" s="1000"/>
      <c r="X432" s="1000"/>
      <c r="Y432" s="1000"/>
    </row>
    <row r="433" spans="2:25">
      <c r="B433" s="997"/>
      <c r="C433" s="1000"/>
      <c r="D433" s="1000"/>
      <c r="E433" s="1000"/>
      <c r="F433" s="1000"/>
      <c r="G433" s="1000"/>
      <c r="H433" s="1000"/>
      <c r="I433" s="1000"/>
      <c r="J433" s="1000"/>
      <c r="K433" s="1000"/>
      <c r="L433" s="1000"/>
      <c r="M433" s="1000"/>
      <c r="N433" s="1000"/>
      <c r="O433" s="1000"/>
      <c r="P433" s="1000"/>
      <c r="Q433" s="1000"/>
      <c r="R433" s="1000"/>
      <c r="S433" s="1000"/>
      <c r="T433" s="1000"/>
      <c r="U433" s="1000"/>
      <c r="V433" s="1000"/>
      <c r="W433" s="1000"/>
      <c r="X433" s="1000"/>
      <c r="Y433" s="1000"/>
    </row>
    <row r="434" spans="2:25">
      <c r="B434" s="997"/>
      <c r="C434" s="1000"/>
      <c r="D434" s="1000"/>
      <c r="E434" s="1000"/>
      <c r="F434" s="1000"/>
      <c r="G434" s="1000"/>
      <c r="H434" s="1000"/>
      <c r="I434" s="1000"/>
      <c r="J434" s="1000"/>
      <c r="K434" s="1000"/>
      <c r="L434" s="1000"/>
      <c r="M434" s="1000"/>
      <c r="N434" s="1000"/>
      <c r="O434" s="1000"/>
      <c r="P434" s="1000"/>
      <c r="Q434" s="1000"/>
      <c r="R434" s="1000"/>
      <c r="S434" s="1000"/>
      <c r="T434" s="1000"/>
      <c r="U434" s="1000"/>
      <c r="V434" s="1000"/>
      <c r="W434" s="1000"/>
      <c r="X434" s="1000"/>
      <c r="Y434" s="1000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autoPageBreaks="0" fitToPage="1"/>
  </sheetPr>
  <dimension ref="A3:R191"/>
  <sheetViews>
    <sheetView showGridLines="0" showRowColHeaders="0" zoomScale="87" zoomScaleNormal="87" workbookViewId="0">
      <selection activeCell="C11" sqref="C11"/>
    </sheetView>
  </sheetViews>
  <sheetFormatPr baseColWidth="10" defaultRowHeight="12.75"/>
  <cols>
    <col min="1" max="1" width="3.5703125" style="21" customWidth="1"/>
    <col min="2" max="2" width="11.42578125" style="21"/>
    <col min="3" max="3" width="3.140625" style="21" customWidth="1"/>
    <col min="4" max="4" width="11.42578125" style="21"/>
    <col min="5" max="5" width="3.140625" style="21" customWidth="1"/>
    <col min="6" max="6" width="11.42578125" style="21"/>
    <col min="7" max="7" width="3.28515625" style="21" customWidth="1"/>
    <col min="8" max="8" width="11.42578125" style="21" customWidth="1"/>
    <col min="9" max="9" width="3.140625" style="21" customWidth="1"/>
    <col min="10" max="10" width="13.140625" style="21" customWidth="1"/>
    <col min="11" max="11" width="11.42578125" style="21"/>
    <col min="12" max="12" width="3.5703125" style="21" customWidth="1"/>
    <col min="13" max="21" width="11.42578125" style="21"/>
    <col min="22" max="22" width="11.42578125" style="21" customWidth="1"/>
    <col min="23" max="16384" width="11.42578125" style="21"/>
  </cols>
  <sheetData>
    <row r="3" spans="2:18" ht="5.25" customHeight="1">
      <c r="M3" s="876"/>
      <c r="N3" s="876"/>
      <c r="O3" s="876"/>
      <c r="P3" s="876"/>
      <c r="Q3" s="876"/>
      <c r="R3" s="876"/>
    </row>
    <row r="4" spans="2:18" hidden="1">
      <c r="M4" s="876"/>
      <c r="N4" s="876"/>
      <c r="O4" s="876"/>
      <c r="P4" s="876"/>
      <c r="Q4" s="876"/>
      <c r="R4" s="876"/>
    </row>
    <row r="5" spans="2:18" ht="55.5" customHeight="1">
      <c r="B5" s="1136" t="s">
        <v>399</v>
      </c>
      <c r="C5" s="1136"/>
      <c r="D5" s="1136"/>
      <c r="E5" s="1136"/>
      <c r="F5" s="1136"/>
      <c r="G5" s="1136"/>
      <c r="H5" s="1136"/>
      <c r="I5" s="1136"/>
      <c r="J5" s="1136"/>
      <c r="K5" s="1136"/>
      <c r="M5" s="876"/>
      <c r="N5" s="876"/>
      <c r="O5" s="877"/>
      <c r="P5" s="876"/>
      <c r="Q5" s="876"/>
      <c r="R5" s="876"/>
    </row>
    <row r="6" spans="2:18" ht="10.5" customHeight="1">
      <c r="M6" s="876"/>
      <c r="N6" s="876"/>
      <c r="O6" s="876"/>
      <c r="P6" s="876"/>
      <c r="Q6" s="876"/>
      <c r="R6" s="876"/>
    </row>
    <row r="7" spans="2:18" ht="12.75" customHeight="1">
      <c r="B7" s="1141" t="s">
        <v>14</v>
      </c>
      <c r="C7" s="1141"/>
      <c r="D7" s="1141"/>
      <c r="F7" s="1137">
        <v>18624336.681818172</v>
      </c>
      <c r="G7" s="1137"/>
      <c r="H7" s="1137"/>
      <c r="I7" s="1137"/>
      <c r="J7" s="1137"/>
      <c r="K7" s="1137"/>
      <c r="M7" s="876"/>
      <c r="N7" s="876"/>
      <c r="O7" s="876"/>
      <c r="P7" s="876"/>
      <c r="Q7" s="876"/>
      <c r="R7" s="876"/>
    </row>
    <row r="8" spans="2:18" ht="12.75" customHeight="1">
      <c r="B8" s="1141"/>
      <c r="C8" s="1141"/>
      <c r="D8" s="1141"/>
      <c r="E8" s="22"/>
      <c r="F8" s="1137"/>
      <c r="G8" s="1137"/>
      <c r="H8" s="1137"/>
      <c r="I8" s="1137"/>
      <c r="J8" s="1137"/>
      <c r="K8" s="1137"/>
      <c r="M8" s="876"/>
      <c r="N8" s="876"/>
      <c r="O8" s="876"/>
      <c r="P8" s="876"/>
      <c r="Q8" s="876"/>
      <c r="R8" s="876"/>
    </row>
    <row r="9" spans="2:18" ht="12.75" customHeight="1">
      <c r="B9" s="1141"/>
      <c r="C9" s="1141"/>
      <c r="D9" s="1141"/>
      <c r="E9" s="22"/>
      <c r="F9" s="1137"/>
      <c r="G9" s="1137"/>
      <c r="H9" s="1137"/>
      <c r="I9" s="1137"/>
      <c r="J9" s="1137"/>
      <c r="K9" s="1137"/>
      <c r="M9" s="876"/>
      <c r="N9" s="876"/>
      <c r="O9" s="876"/>
      <c r="P9" s="876"/>
      <c r="Q9" s="876"/>
      <c r="R9" s="876"/>
    </row>
    <row r="10" spans="2:18" ht="12.75" customHeight="1">
      <c r="B10" s="1141"/>
      <c r="C10" s="1141"/>
      <c r="D10" s="1141"/>
      <c r="E10" s="22"/>
      <c r="F10" s="1137"/>
      <c r="G10" s="1137"/>
      <c r="H10" s="1137"/>
      <c r="I10" s="1137"/>
      <c r="J10" s="1137"/>
      <c r="K10" s="1137"/>
      <c r="M10" s="876"/>
      <c r="N10" s="876"/>
      <c r="O10" s="876"/>
      <c r="P10" s="878"/>
      <c r="Q10" s="876"/>
      <c r="R10" s="876"/>
    </row>
    <row r="11" spans="2:18" ht="12.75" customHeight="1">
      <c r="B11" s="1141"/>
      <c r="C11" s="1141"/>
      <c r="D11" s="1141"/>
      <c r="F11" s="1137"/>
      <c r="G11" s="1137"/>
      <c r="H11" s="1137"/>
      <c r="I11" s="1137"/>
      <c r="J11" s="1137"/>
      <c r="K11" s="1137"/>
      <c r="M11" s="876"/>
      <c r="N11" s="876"/>
      <c r="O11" s="876"/>
      <c r="P11" s="876"/>
      <c r="Q11" s="876"/>
      <c r="R11" s="876"/>
    </row>
    <row r="12" spans="2:18" ht="69" customHeight="1">
      <c r="B12" s="1141"/>
      <c r="C12" s="1141"/>
      <c r="D12" s="1141"/>
      <c r="F12" s="1137"/>
      <c r="G12" s="1137"/>
      <c r="H12" s="1137"/>
      <c r="I12" s="1137"/>
      <c r="J12" s="1137"/>
      <c r="K12" s="1137"/>
      <c r="M12" s="876"/>
      <c r="N12" s="876"/>
      <c r="O12" s="876"/>
      <c r="P12" s="876"/>
      <c r="Q12" s="876"/>
      <c r="R12" s="876"/>
    </row>
    <row r="13" spans="2:18" ht="17.100000000000001" customHeight="1">
      <c r="M13" s="876"/>
      <c r="N13" s="876"/>
      <c r="O13" s="876"/>
      <c r="P13" s="876"/>
      <c r="Q13" s="876"/>
      <c r="R13" s="876"/>
    </row>
    <row r="14" spans="2:18" ht="17.100000000000001" customHeight="1">
      <c r="M14" s="876"/>
      <c r="N14" s="876"/>
      <c r="O14" s="876"/>
      <c r="P14" s="876"/>
      <c r="Q14" s="876"/>
      <c r="R14" s="876"/>
    </row>
    <row r="15" spans="2:18" ht="12.75" customHeight="1">
      <c r="B15" s="1142">
        <v>68207.631818175316</v>
      </c>
      <c r="C15" s="1142"/>
      <c r="D15" s="1142"/>
      <c r="E15" s="1142"/>
      <c r="F15" s="1142"/>
      <c r="G15" s="1142"/>
      <c r="H15" s="1142"/>
      <c r="I15" s="23"/>
      <c r="J15" s="1143" t="s">
        <v>391</v>
      </c>
      <c r="K15" s="1143"/>
      <c r="M15" s="876"/>
      <c r="N15" s="876"/>
      <c r="O15" s="876"/>
      <c r="P15" s="876"/>
      <c r="Q15" s="876"/>
      <c r="R15" s="876"/>
    </row>
    <row r="16" spans="2:18" ht="12.75" customHeight="1">
      <c r="B16" s="1142"/>
      <c r="C16" s="1142"/>
      <c r="D16" s="1142"/>
      <c r="E16" s="1142"/>
      <c r="F16" s="1142"/>
      <c r="G16" s="1142"/>
      <c r="H16" s="1142"/>
      <c r="I16" s="19"/>
      <c r="J16" s="1143"/>
      <c r="K16" s="1143"/>
      <c r="M16" s="876"/>
      <c r="N16" s="876"/>
      <c r="O16" s="876"/>
      <c r="P16" s="878"/>
      <c r="Q16" s="876"/>
      <c r="R16" s="876"/>
    </row>
    <row r="17" spans="2:18" ht="12.75" customHeight="1">
      <c r="B17" s="1142"/>
      <c r="C17" s="1142"/>
      <c r="D17" s="1142"/>
      <c r="E17" s="1142"/>
      <c r="F17" s="1142"/>
      <c r="G17" s="1142"/>
      <c r="H17" s="1142"/>
      <c r="I17" s="19"/>
      <c r="J17" s="1143"/>
      <c r="K17" s="1143"/>
      <c r="M17" s="876"/>
      <c r="N17" s="876"/>
      <c r="O17" s="876"/>
      <c r="P17" s="876"/>
      <c r="Q17" s="876"/>
      <c r="R17" s="876"/>
    </row>
    <row r="18" spans="2:18" ht="12.75" customHeight="1">
      <c r="B18" s="1142"/>
      <c r="C18" s="1142"/>
      <c r="D18" s="1142"/>
      <c r="E18" s="1142"/>
      <c r="F18" s="1142"/>
      <c r="G18" s="1142"/>
      <c r="H18" s="1142"/>
      <c r="I18" s="19"/>
      <c r="J18" s="1143"/>
      <c r="K18" s="1143"/>
      <c r="M18" s="876"/>
      <c r="N18" s="876"/>
      <c r="O18" s="876"/>
      <c r="P18" s="879"/>
      <c r="Q18" s="880"/>
      <c r="R18" s="876"/>
    </row>
    <row r="19" spans="2:18" ht="12.75" customHeight="1">
      <c r="B19" s="1144">
        <v>3.6757467914987352E-3</v>
      </c>
      <c r="C19" s="1144"/>
      <c r="D19" s="1144"/>
      <c r="E19" s="1144"/>
      <c r="F19" s="1144"/>
      <c r="G19" s="1144"/>
      <c r="H19" s="1144"/>
      <c r="I19" s="19"/>
      <c r="J19" s="1143"/>
      <c r="K19" s="1143"/>
      <c r="M19" s="876"/>
      <c r="N19" s="876"/>
      <c r="O19" s="876"/>
      <c r="P19" s="876"/>
      <c r="Q19" s="876"/>
      <c r="R19" s="876"/>
    </row>
    <row r="20" spans="2:18" ht="12.75" customHeight="1">
      <c r="B20" s="1144"/>
      <c r="C20" s="1144"/>
      <c r="D20" s="1144"/>
      <c r="E20" s="1144"/>
      <c r="F20" s="1144"/>
      <c r="G20" s="1144"/>
      <c r="H20" s="1144"/>
      <c r="I20" s="19"/>
      <c r="J20" s="1143"/>
      <c r="K20" s="1143"/>
      <c r="M20" s="876"/>
      <c r="N20" s="876"/>
      <c r="O20" s="876"/>
      <c r="P20" s="876"/>
      <c r="Q20" s="876"/>
      <c r="R20" s="876"/>
    </row>
    <row r="21" spans="2:18" ht="36" customHeight="1">
      <c r="B21" s="1144"/>
      <c r="C21" s="1144"/>
      <c r="D21" s="1144"/>
      <c r="E21" s="1144"/>
      <c r="F21" s="1144"/>
      <c r="G21" s="1144"/>
      <c r="H21" s="1144"/>
      <c r="I21" s="19"/>
      <c r="J21" s="1143"/>
      <c r="K21" s="1143"/>
      <c r="M21" s="876"/>
      <c r="N21" s="876"/>
      <c r="O21" s="876"/>
      <c r="P21" s="876"/>
      <c r="Q21" s="876"/>
      <c r="R21" s="876"/>
    </row>
    <row r="22" spans="2:18" ht="12.75" customHeight="1">
      <c r="B22" s="1144"/>
      <c r="C22" s="1144"/>
      <c r="D22" s="1144"/>
      <c r="E22" s="1144"/>
      <c r="F22" s="1144"/>
      <c r="G22" s="1144"/>
      <c r="H22" s="1144"/>
      <c r="I22" s="19"/>
      <c r="J22" s="1143"/>
      <c r="K22" s="1143"/>
      <c r="M22" s="876"/>
      <c r="N22" s="876"/>
      <c r="O22" s="876"/>
      <c r="P22" s="876"/>
      <c r="Q22" s="876"/>
      <c r="R22" s="876"/>
    </row>
    <row r="23" spans="2:18" ht="17.100000000000001" customHeight="1">
      <c r="M23" s="876"/>
      <c r="N23" s="876"/>
      <c r="O23" s="876"/>
      <c r="P23" s="876"/>
      <c r="Q23" s="876"/>
      <c r="R23" s="876"/>
    </row>
    <row r="24" spans="2:18" ht="12.75" customHeight="1">
      <c r="B24" s="1143" t="s">
        <v>392</v>
      </c>
      <c r="C24" s="1143"/>
      <c r="D24" s="1143"/>
      <c r="F24" s="1142">
        <v>-893360.31818182394</v>
      </c>
      <c r="G24" s="1142"/>
      <c r="H24" s="1142"/>
      <c r="I24" s="1142"/>
      <c r="J24" s="1142"/>
      <c r="K24" s="1142"/>
      <c r="M24" s="876"/>
      <c r="N24" s="876"/>
      <c r="O24" s="876"/>
      <c r="P24" s="876"/>
      <c r="Q24" s="876"/>
      <c r="R24" s="876"/>
    </row>
    <row r="25" spans="2:18" ht="12.75" customHeight="1">
      <c r="B25" s="1143"/>
      <c r="C25" s="1143"/>
      <c r="D25" s="1143"/>
      <c r="F25" s="1142"/>
      <c r="G25" s="1142"/>
      <c r="H25" s="1142"/>
      <c r="I25" s="1142"/>
      <c r="J25" s="1142"/>
      <c r="K25" s="1142"/>
      <c r="M25" s="876"/>
      <c r="N25" s="876"/>
      <c r="O25" s="876"/>
      <c r="P25" s="876"/>
      <c r="Q25" s="876"/>
      <c r="R25" s="876"/>
    </row>
    <row r="26" spans="2:18" ht="12.75" customHeight="1">
      <c r="B26" s="1143"/>
      <c r="C26" s="1143"/>
      <c r="D26" s="1143"/>
      <c r="F26" s="1142"/>
      <c r="G26" s="1142"/>
      <c r="H26" s="1142"/>
      <c r="I26" s="1142"/>
      <c r="J26" s="1142"/>
      <c r="K26" s="1142"/>
      <c r="M26" s="876"/>
      <c r="N26" s="876"/>
      <c r="O26" s="876"/>
      <c r="P26" s="878"/>
      <c r="Q26" s="876"/>
      <c r="R26" s="876"/>
    </row>
    <row r="27" spans="2:18" ht="12.75" customHeight="1">
      <c r="B27" s="1143"/>
      <c r="C27" s="1143"/>
      <c r="D27" s="1143"/>
      <c r="F27" s="1142"/>
      <c r="G27" s="1142"/>
      <c r="H27" s="1142"/>
      <c r="I27" s="1142"/>
      <c r="J27" s="1142"/>
      <c r="K27" s="1142"/>
      <c r="M27" s="876"/>
      <c r="N27" s="876"/>
      <c r="O27" s="876"/>
      <c r="P27" s="879"/>
      <c r="Q27" s="880"/>
      <c r="R27" s="876"/>
    </row>
    <row r="28" spans="2:18" ht="12.75" customHeight="1">
      <c r="B28" s="1143"/>
      <c r="C28" s="1143"/>
      <c r="D28" s="1143"/>
      <c r="F28" s="1144">
        <v>-4.5771809972345867E-2</v>
      </c>
      <c r="G28" s="1144"/>
      <c r="H28" s="1144"/>
      <c r="I28" s="1144"/>
      <c r="J28" s="1144"/>
      <c r="K28" s="1144"/>
      <c r="M28" s="876"/>
      <c r="N28" s="876"/>
      <c r="O28" s="876"/>
      <c r="P28" s="876"/>
      <c r="Q28" s="876"/>
      <c r="R28" s="876"/>
    </row>
    <row r="29" spans="2:18" ht="12.75" customHeight="1">
      <c r="B29" s="1143"/>
      <c r="C29" s="1143"/>
      <c r="D29" s="1143"/>
      <c r="F29" s="1144"/>
      <c r="G29" s="1144"/>
      <c r="H29" s="1144"/>
      <c r="I29" s="1144"/>
      <c r="J29" s="1144"/>
      <c r="K29" s="1144"/>
      <c r="M29" s="876"/>
      <c r="N29" s="876"/>
      <c r="O29" s="876"/>
      <c r="P29" s="876"/>
      <c r="Q29" s="876"/>
      <c r="R29" s="876"/>
    </row>
    <row r="30" spans="2:18" ht="12.75" customHeight="1">
      <c r="B30" s="1143"/>
      <c r="C30" s="1143"/>
      <c r="D30" s="1143"/>
      <c r="F30" s="1144"/>
      <c r="G30" s="1144"/>
      <c r="H30" s="1144"/>
      <c r="I30" s="1144"/>
      <c r="J30" s="1144"/>
      <c r="K30" s="1144"/>
      <c r="M30" s="876"/>
      <c r="N30" s="876"/>
      <c r="O30" s="876"/>
      <c r="P30" s="876"/>
      <c r="Q30" s="876"/>
      <c r="R30" s="876"/>
    </row>
    <row r="31" spans="2:18" ht="34.5" customHeight="1">
      <c r="B31" s="1143"/>
      <c r="C31" s="1143"/>
      <c r="D31" s="1143"/>
      <c r="F31" s="1144"/>
      <c r="G31" s="1144"/>
      <c r="H31" s="1144"/>
      <c r="I31" s="1144"/>
      <c r="J31" s="1144"/>
      <c r="K31" s="1144"/>
      <c r="M31" s="876"/>
      <c r="N31" s="876"/>
      <c r="O31" s="876"/>
      <c r="P31" s="876"/>
      <c r="Q31" s="876"/>
      <c r="R31" s="876"/>
    </row>
    <row r="32" spans="2:18" ht="16.5" customHeight="1" thickBot="1"/>
    <row r="33" spans="1:12" ht="16.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12.75" customHeight="1">
      <c r="B34" s="1138"/>
      <c r="D34" s="25"/>
      <c r="E34" s="25"/>
      <c r="F34" s="25"/>
      <c r="G34" s="25"/>
      <c r="H34" s="25"/>
      <c r="I34" s="25"/>
      <c r="J34" s="25"/>
      <c r="K34" s="25"/>
    </row>
    <row r="35" spans="1:12" ht="12.75" customHeight="1">
      <c r="B35" s="1138"/>
      <c r="D35" s="25"/>
      <c r="E35" s="25"/>
      <c r="F35" s="25"/>
      <c r="G35" s="25"/>
      <c r="H35" s="25"/>
      <c r="I35" s="25"/>
      <c r="J35" s="25"/>
      <c r="K35" s="25"/>
    </row>
    <row r="36" spans="1:12" ht="12.75" customHeight="1">
      <c r="B36" s="1138"/>
      <c r="D36" s="25"/>
      <c r="E36" s="25"/>
      <c r="F36" s="25"/>
      <c r="G36" s="25"/>
      <c r="H36" s="25"/>
      <c r="I36" s="25"/>
      <c r="J36" s="25"/>
      <c r="K36" s="25"/>
    </row>
    <row r="37" spans="1:12" ht="12.75" customHeight="1">
      <c r="B37" s="1138"/>
      <c r="D37" s="25"/>
      <c r="E37" s="25"/>
      <c r="F37" s="25"/>
      <c r="G37" s="25"/>
      <c r="H37" s="25"/>
      <c r="I37" s="25"/>
      <c r="J37" s="25"/>
      <c r="K37" s="25"/>
    </row>
    <row r="38" spans="1:12" ht="12.75" customHeight="1">
      <c r="B38" s="1138"/>
      <c r="D38" s="25"/>
      <c r="E38" s="25"/>
      <c r="F38" s="25"/>
      <c r="G38" s="25"/>
      <c r="H38" s="25"/>
      <c r="I38" s="25"/>
      <c r="J38" s="25"/>
      <c r="K38" s="25"/>
    </row>
    <row r="39" spans="1:12" ht="12.75" customHeight="1"/>
    <row r="40" spans="1:12" ht="17.25" customHeight="1">
      <c r="B40" s="1138"/>
      <c r="D40" s="20"/>
      <c r="I40" s="1139"/>
      <c r="J40" s="1139"/>
    </row>
    <row r="41" spans="1:12" ht="8.25" customHeight="1">
      <c r="B41" s="1138"/>
    </row>
    <row r="42" spans="1:12" ht="12.75" customHeight="1">
      <c r="B42" s="1138"/>
    </row>
    <row r="43" spans="1:12" ht="12.75" customHeight="1">
      <c r="B43" s="1138"/>
    </row>
    <row r="44" spans="1:12" ht="12.75" customHeight="1">
      <c r="B44" s="1138"/>
    </row>
    <row r="45" spans="1:12" ht="12.75" customHeight="1">
      <c r="B45" s="1138"/>
    </row>
    <row r="46" spans="1:12" ht="12.75" customHeight="1">
      <c r="B46" s="1138"/>
    </row>
    <row r="47" spans="1:12" ht="12.75" customHeight="1">
      <c r="B47" s="1138"/>
    </row>
    <row r="48" spans="1:12" ht="18.75" customHeight="1">
      <c r="D48" s="20"/>
      <c r="I48" s="1140"/>
      <c r="J48" s="1140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</sheetData>
  <mergeCells count="13">
    <mergeCell ref="I48:J48"/>
    <mergeCell ref="B7:D12"/>
    <mergeCell ref="B15:H18"/>
    <mergeCell ref="J15:K22"/>
    <mergeCell ref="B19:H22"/>
    <mergeCell ref="B24:D31"/>
    <mergeCell ref="F24:K27"/>
    <mergeCell ref="F28:K31"/>
    <mergeCell ref="B5:K5"/>
    <mergeCell ref="F7:K12"/>
    <mergeCell ref="B34:B38"/>
    <mergeCell ref="B40:B47"/>
    <mergeCell ref="I40:J40"/>
  </mergeCells>
  <conditionalFormatting sqref="D34:K38">
    <cfRule type="dataBar" priority="1">
      <dataBar>
        <cfvo type="percent" val="0"/>
        <cfvo type="percent" val="$E$34"/>
        <color rgb="FF638EC6"/>
      </dataBar>
      <extLst>
        <ext xmlns:x14="http://schemas.microsoft.com/office/spreadsheetml/2009/9/main" uri="{B025F937-C7B1-47D3-B67F-A62EFF666E3E}">
          <x14:id>{60F67725-5B49-4F3C-AFA9-5610E77D40FC}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{A3D9F892-22B2-41AB-A6B7-8F6A57512AB1}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77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67725-5B49-4F3C-AFA9-5610E77D40FC}">
            <x14:dataBar minLength="0" maxLength="100" gradient="0">
              <x14:cfvo type="percent">
                <xm:f>0</xm:f>
              </x14:cfvo>
              <x14:cfvo type="percent">
                <xm:f>$E$34</xm:f>
              </x14:cfvo>
              <x14:negativeFillColor rgb="FFFF0000"/>
              <x14:axisColor rgb="FF000000"/>
            </x14:dataBar>
          </x14:cfRule>
          <x14:cfRule type="dataBar" id="{A3D9F892-22B2-41AB-A6B7-8F6A57512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D34:K38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zoomScaleNormal="100" workbookViewId="0">
      <pane ySplit="5" topLeftCell="A59" activePane="bottomLeft" state="frozen"/>
      <selection activeCell="C11" sqref="C11"/>
      <selection pane="bottomLeft" activeCell="C11" sqref="C11"/>
    </sheetView>
  </sheetViews>
  <sheetFormatPr baseColWidth="10" defaultColWidth="11.42578125" defaultRowHeight="15"/>
  <cols>
    <col min="1" max="1" width="2.85546875" style="757" customWidth="1"/>
    <col min="2" max="2" width="38.140625" style="648" customWidth="1"/>
    <col min="3" max="3" width="13" style="649" customWidth="1"/>
    <col min="4" max="4" width="12.42578125" style="649" customWidth="1"/>
    <col min="5" max="5" width="10.85546875" style="649" customWidth="1"/>
    <col min="6" max="6" width="11.85546875" style="649" customWidth="1"/>
    <col min="7" max="7" width="9.85546875" style="650" customWidth="1"/>
    <col min="8" max="8" width="11.85546875" style="651" customWidth="1"/>
    <col min="9" max="16384" width="11.42578125" style="649"/>
  </cols>
  <sheetData>
    <row r="1" spans="1:215" hidden="1">
      <c r="C1" s="648"/>
      <c r="E1" s="648"/>
    </row>
    <row r="2" spans="1:215" hidden="1">
      <c r="C2" s="648"/>
      <c r="E2" s="648"/>
    </row>
    <row r="3" spans="1:215" ht="28.5" customHeight="1">
      <c r="B3" s="1208" t="s">
        <v>314</v>
      </c>
      <c r="C3" s="1209"/>
      <c r="D3" s="1209"/>
      <c r="E3" s="1209"/>
      <c r="F3" s="1209"/>
      <c r="G3" s="1210"/>
    </row>
    <row r="4" spans="1:215" ht="24" customHeight="1">
      <c r="B4" s="1211" t="s">
        <v>248</v>
      </c>
      <c r="C4" s="1212"/>
      <c r="D4" s="1212"/>
      <c r="E4" s="1212"/>
      <c r="F4" s="1212"/>
      <c r="G4" s="1213"/>
    </row>
    <row r="5" spans="1:215" s="654" customFormat="1" ht="19.5">
      <c r="A5" s="653"/>
      <c r="B5" s="1214" t="s">
        <v>139</v>
      </c>
      <c r="C5" s="1217" t="s">
        <v>596</v>
      </c>
      <c r="D5" s="1214" t="s">
        <v>199</v>
      </c>
      <c r="E5" s="1221"/>
      <c r="F5" s="1214" t="s">
        <v>141</v>
      </c>
      <c r="G5" s="1221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  <c r="X5" s="653"/>
      <c r="Y5" s="653"/>
      <c r="Z5" s="653"/>
      <c r="AA5" s="653"/>
      <c r="AB5" s="653"/>
      <c r="AC5" s="653"/>
      <c r="AD5" s="653"/>
      <c r="AE5" s="653"/>
      <c r="AF5" s="653"/>
      <c r="AG5" s="653"/>
      <c r="AH5" s="653"/>
      <c r="AI5" s="653"/>
      <c r="AJ5" s="653"/>
      <c r="AK5" s="653"/>
      <c r="AL5" s="653"/>
      <c r="AM5" s="653"/>
      <c r="AN5" s="653"/>
      <c r="AO5" s="653"/>
      <c r="AP5" s="653"/>
      <c r="AQ5" s="653"/>
      <c r="AR5" s="653"/>
      <c r="AS5" s="653"/>
      <c r="AT5" s="653"/>
      <c r="AU5" s="653"/>
      <c r="AV5" s="653"/>
      <c r="AW5" s="653"/>
      <c r="AX5" s="653"/>
      <c r="AY5" s="653"/>
      <c r="AZ5" s="653"/>
      <c r="BA5" s="653"/>
      <c r="BB5" s="653"/>
      <c r="BC5" s="653"/>
      <c r="BD5" s="653"/>
      <c r="BE5" s="653"/>
      <c r="BF5" s="653"/>
      <c r="BG5" s="653"/>
      <c r="BH5" s="653"/>
      <c r="BI5" s="653"/>
      <c r="BJ5" s="653"/>
      <c r="BK5" s="653"/>
      <c r="BL5" s="653"/>
      <c r="BM5" s="653"/>
      <c r="BN5" s="653"/>
      <c r="BO5" s="653"/>
      <c r="BP5" s="653"/>
      <c r="BQ5" s="653"/>
      <c r="BR5" s="653"/>
      <c r="BS5" s="653"/>
      <c r="BT5" s="653"/>
      <c r="BU5" s="653"/>
      <c r="BV5" s="653"/>
      <c r="BW5" s="653"/>
      <c r="BX5" s="653"/>
      <c r="BY5" s="653"/>
      <c r="BZ5" s="653"/>
      <c r="CA5" s="653"/>
      <c r="CB5" s="653"/>
      <c r="CC5" s="653"/>
      <c r="CD5" s="653"/>
      <c r="CE5" s="653"/>
      <c r="CF5" s="653"/>
      <c r="CG5" s="653"/>
      <c r="CH5" s="653"/>
      <c r="CI5" s="653"/>
      <c r="CJ5" s="653"/>
      <c r="CK5" s="653"/>
      <c r="CL5" s="653"/>
      <c r="CM5" s="653"/>
      <c r="CN5" s="653"/>
      <c r="CO5" s="653"/>
      <c r="CP5" s="653"/>
      <c r="CQ5" s="653"/>
      <c r="CR5" s="653"/>
      <c r="CS5" s="653"/>
      <c r="CT5" s="653"/>
      <c r="CU5" s="653"/>
      <c r="CV5" s="653"/>
      <c r="CW5" s="653"/>
      <c r="CX5" s="653"/>
      <c r="CY5" s="653"/>
      <c r="CZ5" s="653"/>
      <c r="DA5" s="653"/>
      <c r="DB5" s="653"/>
      <c r="DC5" s="653"/>
      <c r="DD5" s="653"/>
      <c r="DE5" s="653"/>
      <c r="DF5" s="653"/>
      <c r="DG5" s="653"/>
      <c r="DH5" s="653"/>
      <c r="DI5" s="653"/>
      <c r="DJ5" s="653"/>
      <c r="DK5" s="653"/>
      <c r="DL5" s="653"/>
      <c r="DM5" s="653"/>
      <c r="DN5" s="653"/>
      <c r="DO5" s="653"/>
      <c r="DP5" s="653"/>
      <c r="DQ5" s="653"/>
      <c r="DR5" s="653"/>
      <c r="DS5" s="653"/>
      <c r="DT5" s="653"/>
      <c r="DU5" s="653"/>
      <c r="DV5" s="653"/>
      <c r="DW5" s="653"/>
      <c r="DX5" s="653"/>
      <c r="DY5" s="653"/>
      <c r="DZ5" s="653"/>
      <c r="EA5" s="653"/>
      <c r="EB5" s="653"/>
      <c r="EC5" s="653"/>
      <c r="ED5" s="653"/>
      <c r="EE5" s="653"/>
      <c r="EF5" s="653"/>
      <c r="EG5" s="653"/>
      <c r="EH5" s="653"/>
      <c r="EI5" s="653"/>
      <c r="EJ5" s="653"/>
      <c r="EK5" s="653"/>
      <c r="EL5" s="653"/>
      <c r="EM5" s="653"/>
      <c r="EN5" s="653"/>
      <c r="EO5" s="653"/>
      <c r="EP5" s="653"/>
      <c r="EQ5" s="653"/>
      <c r="ER5" s="653"/>
      <c r="ES5" s="653"/>
      <c r="ET5" s="653"/>
      <c r="EU5" s="653"/>
      <c r="EV5" s="653"/>
      <c r="EW5" s="653"/>
      <c r="EX5" s="653"/>
      <c r="EY5" s="653"/>
      <c r="EZ5" s="653"/>
      <c r="FA5" s="653"/>
      <c r="FB5" s="653"/>
      <c r="FC5" s="653"/>
      <c r="FD5" s="653"/>
      <c r="FE5" s="653"/>
      <c r="FF5" s="653"/>
      <c r="FG5" s="653"/>
      <c r="FH5" s="653"/>
      <c r="FI5" s="653"/>
      <c r="FJ5" s="653"/>
      <c r="FK5" s="653"/>
      <c r="FL5" s="653"/>
      <c r="FM5" s="653"/>
      <c r="FN5" s="653"/>
      <c r="FO5" s="653"/>
      <c r="FP5" s="653"/>
      <c r="FQ5" s="653"/>
      <c r="FR5" s="653"/>
      <c r="FS5" s="653"/>
      <c r="FT5" s="653"/>
      <c r="FU5" s="653"/>
      <c r="FV5" s="653"/>
      <c r="FW5" s="653"/>
      <c r="FX5" s="653"/>
      <c r="FY5" s="653"/>
      <c r="FZ5" s="653"/>
      <c r="GA5" s="653"/>
      <c r="GB5" s="653"/>
      <c r="GC5" s="653"/>
      <c r="GD5" s="653"/>
      <c r="GE5" s="653"/>
      <c r="GF5" s="653"/>
      <c r="GG5" s="653"/>
      <c r="GH5" s="653"/>
      <c r="GI5" s="653"/>
      <c r="GJ5" s="653"/>
      <c r="GK5" s="653"/>
      <c r="GL5" s="653"/>
      <c r="GM5" s="653"/>
      <c r="GN5" s="653"/>
      <c r="GO5" s="653"/>
      <c r="GP5" s="653"/>
      <c r="GQ5" s="653"/>
      <c r="GR5" s="653"/>
      <c r="GS5" s="653"/>
      <c r="GT5" s="653"/>
      <c r="GU5" s="653"/>
      <c r="GV5" s="653"/>
      <c r="GW5" s="653"/>
      <c r="GX5" s="653"/>
      <c r="GY5" s="653"/>
      <c r="GZ5" s="653"/>
      <c r="HA5" s="653"/>
      <c r="HB5" s="653"/>
      <c r="HC5" s="653"/>
      <c r="HD5" s="653"/>
      <c r="HE5" s="653"/>
      <c r="HF5" s="653"/>
      <c r="HG5" s="653"/>
    </row>
    <row r="6" spans="1:215" s="654" customFormat="1" ht="14.45" customHeight="1">
      <c r="A6" s="653"/>
      <c r="B6" s="1215"/>
      <c r="C6" s="1218"/>
      <c r="D6" s="1216"/>
      <c r="E6" s="1222"/>
      <c r="F6" s="1216"/>
      <c r="G6" s="1222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  <c r="X6" s="653"/>
      <c r="Y6" s="653"/>
      <c r="Z6" s="653"/>
      <c r="AA6" s="653"/>
      <c r="AB6" s="653"/>
      <c r="AC6" s="653"/>
      <c r="AD6" s="653"/>
      <c r="AE6" s="653"/>
      <c r="AF6" s="653"/>
      <c r="AG6" s="653"/>
      <c r="AH6" s="653"/>
      <c r="AI6" s="653"/>
      <c r="AJ6" s="653"/>
      <c r="AK6" s="653"/>
      <c r="AL6" s="653"/>
      <c r="AM6" s="653"/>
      <c r="AN6" s="653"/>
      <c r="AO6" s="653"/>
      <c r="AP6" s="653"/>
      <c r="AQ6" s="653"/>
      <c r="AR6" s="653"/>
      <c r="AS6" s="653"/>
      <c r="AT6" s="653"/>
      <c r="AU6" s="653"/>
      <c r="AV6" s="653"/>
      <c r="AW6" s="653"/>
      <c r="AX6" s="653"/>
      <c r="AY6" s="653"/>
      <c r="AZ6" s="653"/>
      <c r="BA6" s="653"/>
      <c r="BB6" s="653"/>
      <c r="BC6" s="653"/>
      <c r="BD6" s="653"/>
      <c r="BE6" s="653"/>
      <c r="BF6" s="653"/>
      <c r="BG6" s="653"/>
      <c r="BH6" s="653"/>
      <c r="BI6" s="653"/>
      <c r="BJ6" s="653"/>
      <c r="BK6" s="653"/>
      <c r="BL6" s="653"/>
      <c r="BM6" s="653"/>
      <c r="BN6" s="653"/>
      <c r="BO6" s="653"/>
      <c r="BP6" s="653"/>
      <c r="BQ6" s="653"/>
      <c r="BR6" s="653"/>
      <c r="BS6" s="653"/>
      <c r="BT6" s="653"/>
      <c r="BU6" s="653"/>
      <c r="BV6" s="653"/>
      <c r="BW6" s="653"/>
      <c r="BX6" s="653"/>
      <c r="BY6" s="653"/>
      <c r="BZ6" s="653"/>
      <c r="CA6" s="653"/>
      <c r="CB6" s="653"/>
      <c r="CC6" s="653"/>
      <c r="CD6" s="653"/>
      <c r="CE6" s="653"/>
      <c r="CF6" s="653"/>
      <c r="CG6" s="653"/>
      <c r="CH6" s="653"/>
      <c r="CI6" s="653"/>
      <c r="CJ6" s="653"/>
      <c r="CK6" s="653"/>
      <c r="CL6" s="653"/>
      <c r="CM6" s="653"/>
      <c r="CN6" s="653"/>
      <c r="CO6" s="653"/>
      <c r="CP6" s="653"/>
      <c r="CQ6" s="653"/>
      <c r="CR6" s="653"/>
      <c r="CS6" s="653"/>
      <c r="CT6" s="653"/>
      <c r="CU6" s="653"/>
      <c r="CV6" s="653"/>
      <c r="CW6" s="653"/>
      <c r="CX6" s="653"/>
      <c r="CY6" s="653"/>
      <c r="CZ6" s="653"/>
      <c r="DA6" s="653"/>
      <c r="DB6" s="653"/>
      <c r="DC6" s="653"/>
      <c r="DD6" s="653"/>
      <c r="DE6" s="653"/>
      <c r="DF6" s="653"/>
      <c r="DG6" s="653"/>
      <c r="DH6" s="653"/>
      <c r="DI6" s="653"/>
      <c r="DJ6" s="653"/>
      <c r="DK6" s="653"/>
      <c r="DL6" s="653"/>
      <c r="DM6" s="653"/>
      <c r="DN6" s="653"/>
      <c r="DO6" s="653"/>
      <c r="DP6" s="653"/>
      <c r="DQ6" s="653"/>
      <c r="DR6" s="653"/>
      <c r="DS6" s="653"/>
      <c r="DT6" s="653"/>
      <c r="DU6" s="653"/>
      <c r="DV6" s="653"/>
      <c r="DW6" s="653"/>
      <c r="DX6" s="653"/>
      <c r="DY6" s="653"/>
      <c r="DZ6" s="653"/>
      <c r="EA6" s="653"/>
      <c r="EB6" s="653"/>
      <c r="EC6" s="653"/>
      <c r="ED6" s="653"/>
      <c r="EE6" s="653"/>
      <c r="EF6" s="653"/>
      <c r="EG6" s="653"/>
      <c r="EH6" s="653"/>
      <c r="EI6" s="653"/>
      <c r="EJ6" s="653"/>
      <c r="EK6" s="653"/>
      <c r="EL6" s="653"/>
      <c r="EM6" s="653"/>
      <c r="EN6" s="653"/>
      <c r="EO6" s="653"/>
      <c r="EP6" s="653"/>
      <c r="EQ6" s="653"/>
      <c r="ER6" s="653"/>
      <c r="ES6" s="653"/>
      <c r="ET6" s="653"/>
      <c r="EU6" s="653"/>
      <c r="EV6" s="653"/>
      <c r="EW6" s="653"/>
      <c r="EX6" s="653"/>
      <c r="EY6" s="653"/>
      <c r="EZ6" s="653"/>
      <c r="FA6" s="653"/>
      <c r="FB6" s="653"/>
      <c r="FC6" s="653"/>
      <c r="FD6" s="653"/>
      <c r="FE6" s="653"/>
      <c r="FF6" s="653"/>
      <c r="FG6" s="653"/>
      <c r="FH6" s="653"/>
      <c r="FI6" s="653"/>
      <c r="FJ6" s="653"/>
      <c r="FK6" s="653"/>
      <c r="FL6" s="653"/>
      <c r="FM6" s="653"/>
      <c r="FN6" s="653"/>
      <c r="FO6" s="653"/>
      <c r="FP6" s="653"/>
      <c r="FQ6" s="653"/>
      <c r="FR6" s="653"/>
      <c r="FS6" s="653"/>
      <c r="FT6" s="653"/>
      <c r="FU6" s="653"/>
      <c r="FV6" s="653"/>
      <c r="FW6" s="653"/>
      <c r="FX6" s="653"/>
      <c r="FY6" s="653"/>
      <c r="FZ6" s="653"/>
      <c r="GA6" s="653"/>
      <c r="GB6" s="653"/>
      <c r="GC6" s="653"/>
      <c r="GD6" s="653"/>
      <c r="GE6" s="653"/>
      <c r="GF6" s="653"/>
      <c r="GG6" s="653"/>
      <c r="GH6" s="653"/>
      <c r="GI6" s="653"/>
      <c r="GJ6" s="653"/>
      <c r="GK6" s="653"/>
      <c r="GL6" s="653"/>
      <c r="GM6" s="653"/>
      <c r="GN6" s="653"/>
      <c r="GO6" s="653"/>
      <c r="GP6" s="653"/>
      <c r="GQ6" s="653"/>
      <c r="GR6" s="653"/>
      <c r="GS6" s="653"/>
      <c r="GT6" s="653"/>
      <c r="GU6" s="653"/>
      <c r="GV6" s="653"/>
      <c r="GW6" s="653"/>
      <c r="GX6" s="653"/>
      <c r="GY6" s="653"/>
      <c r="GZ6" s="653"/>
      <c r="HA6" s="653"/>
      <c r="HB6" s="653"/>
      <c r="HC6" s="653"/>
      <c r="HD6" s="653"/>
      <c r="HE6" s="653"/>
      <c r="HF6" s="653"/>
      <c r="HG6" s="653"/>
    </row>
    <row r="7" spans="1:215" s="654" customFormat="1" ht="28.5" customHeight="1">
      <c r="A7" s="653"/>
      <c r="B7" s="1216"/>
      <c r="C7" s="1219"/>
      <c r="D7" s="655" t="s">
        <v>11</v>
      </c>
      <c r="E7" s="656" t="s">
        <v>8</v>
      </c>
      <c r="F7" s="655" t="s">
        <v>11</v>
      </c>
      <c r="G7" s="656" t="s">
        <v>8</v>
      </c>
      <c r="H7" s="653"/>
      <c r="I7" s="653"/>
      <c r="J7" s="653"/>
      <c r="K7" s="653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53"/>
      <c r="Y7" s="653"/>
      <c r="Z7" s="653"/>
      <c r="AA7" s="653"/>
      <c r="AB7" s="653"/>
      <c r="AC7" s="653"/>
      <c r="AD7" s="653"/>
      <c r="AE7" s="653"/>
      <c r="AF7" s="653"/>
      <c r="AG7" s="653"/>
      <c r="AH7" s="653"/>
      <c r="AI7" s="653"/>
      <c r="AJ7" s="653"/>
      <c r="AK7" s="653"/>
      <c r="AL7" s="653"/>
      <c r="AM7" s="653"/>
      <c r="AN7" s="653"/>
      <c r="AO7" s="653"/>
      <c r="AP7" s="653"/>
      <c r="AQ7" s="653"/>
      <c r="AR7" s="653"/>
      <c r="AS7" s="653"/>
      <c r="AT7" s="653"/>
      <c r="AU7" s="653"/>
      <c r="AV7" s="653"/>
      <c r="AW7" s="653"/>
      <c r="AX7" s="653"/>
      <c r="AY7" s="653"/>
      <c r="AZ7" s="653"/>
      <c r="BA7" s="653"/>
      <c r="BB7" s="653"/>
      <c r="BC7" s="653"/>
      <c r="BD7" s="653"/>
      <c r="BE7" s="653"/>
      <c r="BF7" s="653"/>
      <c r="BG7" s="653"/>
      <c r="BH7" s="653"/>
      <c r="BI7" s="653"/>
      <c r="BJ7" s="653"/>
      <c r="BK7" s="653"/>
      <c r="BL7" s="653"/>
      <c r="BM7" s="653"/>
      <c r="BN7" s="653"/>
      <c r="BO7" s="653"/>
      <c r="BP7" s="653"/>
      <c r="BQ7" s="653"/>
      <c r="BR7" s="653"/>
      <c r="BS7" s="653"/>
      <c r="BT7" s="653"/>
      <c r="BU7" s="653"/>
      <c r="BV7" s="653"/>
      <c r="BW7" s="653"/>
      <c r="BX7" s="653"/>
      <c r="BY7" s="653"/>
      <c r="BZ7" s="653"/>
      <c r="CA7" s="653"/>
      <c r="CB7" s="653"/>
      <c r="CC7" s="653"/>
      <c r="CD7" s="653"/>
      <c r="CE7" s="653"/>
      <c r="CF7" s="653"/>
      <c r="CG7" s="653"/>
      <c r="CH7" s="653"/>
      <c r="CI7" s="653"/>
      <c r="CJ7" s="653"/>
      <c r="CK7" s="653"/>
      <c r="CL7" s="653"/>
      <c r="CM7" s="653"/>
      <c r="CN7" s="653"/>
      <c r="CO7" s="653"/>
      <c r="CP7" s="653"/>
      <c r="CQ7" s="653"/>
      <c r="CR7" s="653"/>
      <c r="CS7" s="653"/>
      <c r="CT7" s="653"/>
      <c r="CU7" s="653"/>
      <c r="CV7" s="653"/>
      <c r="CW7" s="653"/>
      <c r="CX7" s="653"/>
      <c r="CY7" s="653"/>
      <c r="CZ7" s="653"/>
      <c r="DA7" s="653"/>
      <c r="DB7" s="653"/>
      <c r="DC7" s="653"/>
      <c r="DD7" s="653"/>
      <c r="DE7" s="653"/>
      <c r="DF7" s="653"/>
      <c r="DG7" s="653"/>
      <c r="DH7" s="653"/>
      <c r="DI7" s="653"/>
      <c r="DJ7" s="653"/>
      <c r="DK7" s="653"/>
      <c r="DL7" s="653"/>
      <c r="DM7" s="653"/>
      <c r="DN7" s="653"/>
      <c r="DO7" s="653"/>
      <c r="DP7" s="653"/>
      <c r="DQ7" s="653"/>
      <c r="DR7" s="653"/>
      <c r="DS7" s="653"/>
      <c r="DT7" s="653"/>
      <c r="DU7" s="653"/>
      <c r="DV7" s="653"/>
      <c r="DW7" s="653"/>
      <c r="DX7" s="653"/>
      <c r="DY7" s="653"/>
      <c r="DZ7" s="653"/>
      <c r="EA7" s="653"/>
      <c r="EB7" s="653"/>
      <c r="EC7" s="653"/>
      <c r="ED7" s="653"/>
      <c r="EE7" s="653"/>
      <c r="EF7" s="653"/>
      <c r="EG7" s="653"/>
      <c r="EH7" s="653"/>
      <c r="EI7" s="653"/>
      <c r="EJ7" s="653"/>
      <c r="EK7" s="653"/>
      <c r="EL7" s="653"/>
      <c r="EM7" s="653"/>
      <c r="EN7" s="653"/>
      <c r="EO7" s="653"/>
      <c r="EP7" s="653"/>
      <c r="EQ7" s="653"/>
      <c r="ER7" s="653"/>
      <c r="ES7" s="653"/>
      <c r="ET7" s="653"/>
      <c r="EU7" s="653"/>
      <c r="EV7" s="653"/>
      <c r="EW7" s="653"/>
      <c r="EX7" s="653"/>
      <c r="EY7" s="653"/>
      <c r="EZ7" s="653"/>
      <c r="FA7" s="653"/>
      <c r="FB7" s="653"/>
      <c r="FC7" s="653"/>
      <c r="FD7" s="653"/>
      <c r="FE7" s="653"/>
      <c r="FF7" s="653"/>
      <c r="FG7" s="653"/>
      <c r="FH7" s="653"/>
      <c r="FI7" s="653"/>
      <c r="FJ7" s="653"/>
      <c r="FK7" s="653"/>
      <c r="FL7" s="653"/>
      <c r="FM7" s="653"/>
      <c r="FN7" s="653"/>
      <c r="FO7" s="653"/>
      <c r="FP7" s="653"/>
      <c r="FQ7" s="653"/>
      <c r="FR7" s="653"/>
      <c r="FS7" s="653"/>
      <c r="FT7" s="653"/>
      <c r="FU7" s="653"/>
      <c r="FV7" s="653"/>
      <c r="FW7" s="653"/>
      <c r="FX7" s="653"/>
      <c r="FY7" s="653"/>
      <c r="FZ7" s="653"/>
      <c r="GA7" s="653"/>
      <c r="GB7" s="653"/>
      <c r="GC7" s="653"/>
      <c r="GD7" s="653"/>
      <c r="GE7" s="653"/>
      <c r="GF7" s="653"/>
      <c r="GG7" s="653"/>
      <c r="GH7" s="653"/>
      <c r="GI7" s="653"/>
      <c r="GJ7" s="653"/>
      <c r="GK7" s="653"/>
      <c r="GL7" s="653"/>
      <c r="GM7" s="653"/>
      <c r="GN7" s="653"/>
      <c r="GO7" s="653"/>
      <c r="GP7" s="653"/>
      <c r="GQ7" s="653"/>
      <c r="GR7" s="653"/>
      <c r="GS7" s="653"/>
      <c r="GT7" s="653"/>
      <c r="GU7" s="653"/>
      <c r="GV7" s="653"/>
      <c r="GW7" s="653"/>
      <c r="GX7" s="653"/>
      <c r="GY7" s="653"/>
      <c r="GZ7" s="653"/>
      <c r="HA7" s="653"/>
      <c r="HB7" s="653"/>
      <c r="HC7" s="653"/>
      <c r="HD7" s="653"/>
      <c r="HE7" s="653"/>
      <c r="HF7" s="653"/>
      <c r="HG7" s="653"/>
    </row>
    <row r="8" spans="1:215" s="661" customFormat="1" ht="27.2" customHeight="1">
      <c r="A8" s="657"/>
      <c r="B8" s="658" t="s">
        <v>142</v>
      </c>
      <c r="C8" s="8">
        <v>267384.363636364</v>
      </c>
      <c r="D8" s="659">
        <v>378.06363636400783</v>
      </c>
      <c r="E8" s="660">
        <v>1.4159352658120739E-3</v>
      </c>
      <c r="F8" s="659">
        <v>136.91363636398455</v>
      </c>
      <c r="G8" s="660">
        <v>5.1231035642795852E-4</v>
      </c>
    </row>
    <row r="9" spans="1:215" s="661" customFormat="1" ht="21.6" customHeight="1">
      <c r="A9" s="657"/>
      <c r="B9" s="658" t="s">
        <v>143</v>
      </c>
      <c r="C9" s="8">
        <v>1579.6818181818201</v>
      </c>
      <c r="D9" s="659">
        <v>21.581818181820154</v>
      </c>
      <c r="E9" s="660">
        <v>1.3851369091727239E-2</v>
      </c>
      <c r="F9" s="659">
        <v>35.981818181820017</v>
      </c>
      <c r="G9" s="660">
        <v>2.3308815302079511E-2</v>
      </c>
    </row>
    <row r="10" spans="1:215" s="661" customFormat="1" ht="24.2" customHeight="1">
      <c r="A10" s="657"/>
      <c r="B10" s="658" t="s">
        <v>144</v>
      </c>
      <c r="C10" s="8">
        <v>211133.318181818</v>
      </c>
      <c r="D10" s="659">
        <v>584.11818181799026</v>
      </c>
      <c r="E10" s="660">
        <v>2.7742598015949582E-3</v>
      </c>
      <c r="F10" s="659">
        <v>-7681.5318181820039</v>
      </c>
      <c r="G10" s="660">
        <v>-3.5105166848511393E-2</v>
      </c>
    </row>
    <row r="11" spans="1:215" s="661" customFormat="1" ht="30.95" customHeight="1">
      <c r="A11" s="657"/>
      <c r="B11" s="658" t="s">
        <v>145</v>
      </c>
      <c r="C11" s="8">
        <v>1654.5909090909099</v>
      </c>
      <c r="D11" s="659">
        <v>6.2409090909100087</v>
      </c>
      <c r="E11" s="660">
        <v>3.7861553013074367E-3</v>
      </c>
      <c r="F11" s="659">
        <v>39.740909090910009</v>
      </c>
      <c r="G11" s="660">
        <v>2.4609659777013349E-2</v>
      </c>
    </row>
    <row r="12" spans="1:215" s="661" customFormat="1" ht="42" customHeight="1">
      <c r="A12" s="657"/>
      <c r="B12" s="658" t="s">
        <v>146</v>
      </c>
      <c r="C12" s="8">
        <v>2404.3636363636401</v>
      </c>
      <c r="D12" s="659">
        <v>11.863636363640126</v>
      </c>
      <c r="E12" s="660">
        <v>4.9586776859520398E-3</v>
      </c>
      <c r="F12" s="659">
        <v>-53.686363636360056</v>
      </c>
      <c r="G12" s="660">
        <v>-2.1841038073415975E-2</v>
      </c>
    </row>
    <row r="13" spans="1:215" s="661" customFormat="1" ht="22.7" customHeight="1">
      <c r="A13" s="657"/>
      <c r="B13" s="658" t="s">
        <v>100</v>
      </c>
      <c r="C13" s="8">
        <v>386481.727272727</v>
      </c>
      <c r="D13" s="659">
        <v>3800.6272727270261</v>
      </c>
      <c r="E13" s="660">
        <v>9.9315782063107427E-3</v>
      </c>
      <c r="F13" s="659">
        <v>1500.4272727270145</v>
      </c>
      <c r="G13" s="660">
        <v>3.8974029978262603E-3</v>
      </c>
      <c r="H13" s="758"/>
    </row>
    <row r="14" spans="1:215" s="661" customFormat="1" ht="30.95" customHeight="1">
      <c r="A14" s="657"/>
      <c r="B14" s="658" t="s">
        <v>166</v>
      </c>
      <c r="C14" s="8">
        <v>766048.59090909106</v>
      </c>
      <c r="D14" s="659">
        <v>5090.8409090910573</v>
      </c>
      <c r="E14" s="660">
        <v>6.6900441044079884E-3</v>
      </c>
      <c r="F14" s="659">
        <v>-23758.109090908896</v>
      </c>
      <c r="G14" s="660">
        <v>-3.0080916116448364E-2</v>
      </c>
    </row>
    <row r="15" spans="1:215" s="661" customFormat="1" ht="22.7" customHeight="1">
      <c r="A15" s="657"/>
      <c r="B15" s="658" t="s">
        <v>147</v>
      </c>
      <c r="C15" s="8">
        <v>206724.409090909</v>
      </c>
      <c r="D15" s="659">
        <v>1543.1090909090126</v>
      </c>
      <c r="E15" s="660">
        <v>7.5207101763612449E-3</v>
      </c>
      <c r="F15" s="659">
        <v>3570.2590909090068</v>
      </c>
      <c r="G15" s="660">
        <v>1.757413811585451E-2</v>
      </c>
    </row>
    <row r="16" spans="1:215" s="661" customFormat="1" ht="20.85" customHeight="1">
      <c r="A16" s="657"/>
      <c r="B16" s="658" t="s">
        <v>148</v>
      </c>
      <c r="C16" s="8">
        <v>322417.363636364</v>
      </c>
      <c r="D16" s="659">
        <v>6521.6136363630067</v>
      </c>
      <c r="E16" s="660">
        <v>2.0644828670100868E-2</v>
      </c>
      <c r="F16" s="659">
        <v>-8528.7863636370166</v>
      </c>
      <c r="G16" s="660">
        <v>-2.5770918814547294E-2</v>
      </c>
    </row>
    <row r="17" spans="1:8" s="661" customFormat="1" ht="26.25" customHeight="1">
      <c r="A17" s="657"/>
      <c r="B17" s="658" t="s">
        <v>149</v>
      </c>
      <c r="C17" s="8">
        <v>65471.136363636397</v>
      </c>
      <c r="D17" s="659">
        <v>444.0863636363938</v>
      </c>
      <c r="E17" s="660">
        <v>6.8292558809970316E-3</v>
      </c>
      <c r="F17" s="659">
        <v>-334.01363636359747</v>
      </c>
      <c r="G17" s="660">
        <v>-5.0757978116241498E-3</v>
      </c>
    </row>
    <row r="18" spans="1:8" s="661" customFormat="1" ht="21.95" customHeight="1">
      <c r="A18" s="657"/>
      <c r="B18" s="658" t="s">
        <v>158</v>
      </c>
      <c r="C18" s="8">
        <v>59160.590909090897</v>
      </c>
      <c r="D18" s="659">
        <v>157.04090909089427</v>
      </c>
      <c r="E18" s="660">
        <v>2.6615501794535756E-3</v>
      </c>
      <c r="F18" s="659">
        <v>-948.05909090900241</v>
      </c>
      <c r="G18" s="660">
        <v>-1.5772423618048426E-2</v>
      </c>
    </row>
    <row r="19" spans="1:8" s="661" customFormat="1" ht="21.95" customHeight="1">
      <c r="A19" s="657"/>
      <c r="B19" s="658" t="s">
        <v>150</v>
      </c>
      <c r="C19" s="8">
        <v>48031.5</v>
      </c>
      <c r="D19" s="659">
        <v>227.94999999999709</v>
      </c>
      <c r="E19" s="660">
        <v>4.7684743078704184E-3</v>
      </c>
      <c r="F19" s="659">
        <v>44.05000000000291</v>
      </c>
      <c r="G19" s="660">
        <v>9.1794833857616887E-4</v>
      </c>
    </row>
    <row r="20" spans="1:8" s="661" customFormat="1" ht="30.95" customHeight="1">
      <c r="A20" s="657"/>
      <c r="B20" s="658" t="s">
        <v>159</v>
      </c>
      <c r="C20" s="8">
        <v>287620.409090909</v>
      </c>
      <c r="D20" s="659">
        <v>1482.909090909001</v>
      </c>
      <c r="E20" s="660">
        <v>5.1825052323062337E-3</v>
      </c>
      <c r="F20" s="659">
        <v>-1965.6909090909758</v>
      </c>
      <c r="G20" s="660">
        <v>-6.7879325322969253E-3</v>
      </c>
    </row>
    <row r="21" spans="1:8" s="661" customFormat="1" ht="30.95" customHeight="1">
      <c r="A21" s="657"/>
      <c r="B21" s="658" t="s">
        <v>160</v>
      </c>
      <c r="C21" s="8">
        <v>130817.5</v>
      </c>
      <c r="D21" s="659">
        <v>731.60000000000582</v>
      </c>
      <c r="E21" s="660">
        <v>5.6239761572929314E-3</v>
      </c>
      <c r="F21" s="659">
        <v>-2405.8500000000058</v>
      </c>
      <c r="G21" s="660">
        <v>-1.8058771228917525E-2</v>
      </c>
    </row>
    <row r="22" spans="1:8" s="661" customFormat="1" ht="30.95" customHeight="1">
      <c r="A22" s="657"/>
      <c r="B22" s="658" t="s">
        <v>161</v>
      </c>
      <c r="C22" s="8">
        <v>1125.3636363636399</v>
      </c>
      <c r="D22" s="659">
        <v>1.9136363636398528</v>
      </c>
      <c r="E22" s="660">
        <v>1.7033569483642097E-3</v>
      </c>
      <c r="F22" s="659">
        <v>12.713636363639807</v>
      </c>
      <c r="G22" s="660">
        <v>1.1426447098044967E-2</v>
      </c>
    </row>
    <row r="23" spans="1:8" s="661" customFormat="1" ht="22.7" customHeight="1">
      <c r="A23" s="657"/>
      <c r="B23" s="658" t="s">
        <v>151</v>
      </c>
      <c r="C23" s="8">
        <v>91467.409090909103</v>
      </c>
      <c r="D23" s="659">
        <v>136.00909090890491</v>
      </c>
      <c r="E23" s="660">
        <v>1.4891821532234673E-3</v>
      </c>
      <c r="F23" s="659">
        <v>202.45909090910573</v>
      </c>
      <c r="G23" s="660">
        <v>2.218366315974496E-3</v>
      </c>
    </row>
    <row r="24" spans="1:8" s="661" customFormat="1" ht="23.85" customHeight="1">
      <c r="A24" s="657"/>
      <c r="B24" s="658" t="s">
        <v>162</v>
      </c>
      <c r="C24" s="8">
        <v>116314.5</v>
      </c>
      <c r="D24" s="659">
        <v>993.89999999999418</v>
      </c>
      <c r="E24" s="660">
        <v>8.6185815890655881E-3</v>
      </c>
      <c r="F24" s="659">
        <v>999.60000000000582</v>
      </c>
      <c r="G24" s="660">
        <v>8.668437469919299E-3</v>
      </c>
    </row>
    <row r="25" spans="1:8" s="661" customFormat="1" ht="30.95" customHeight="1">
      <c r="A25" s="657"/>
      <c r="B25" s="658" t="s">
        <v>163</v>
      </c>
      <c r="C25" s="8">
        <v>69998.363636363603</v>
      </c>
      <c r="D25" s="659">
        <v>708.21363636360911</v>
      </c>
      <c r="E25" s="660">
        <v>1.0220985758633949E-2</v>
      </c>
      <c r="F25" s="659">
        <v>-2149.3363636362919</v>
      </c>
      <c r="G25" s="660">
        <v>-2.9790781461311977E-2</v>
      </c>
    </row>
    <row r="26" spans="1:8" s="661" customFormat="1" ht="24.95" customHeight="1">
      <c r="A26" s="657"/>
      <c r="B26" s="658" t="s">
        <v>152</v>
      </c>
      <c r="C26" s="8">
        <v>208813.454545455</v>
      </c>
      <c r="D26" s="659">
        <v>1501.1045454549894</v>
      </c>
      <c r="E26" s="660">
        <v>7.240786887298345E-3</v>
      </c>
      <c r="F26" s="659">
        <v>-21.345454544993117</v>
      </c>
      <c r="G26" s="660">
        <v>-1.0221215307504306E-4</v>
      </c>
    </row>
    <row r="27" spans="1:8" s="661" customFormat="1" ht="47.25" customHeight="1">
      <c r="A27" s="657"/>
      <c r="B27" s="658" t="s">
        <v>153</v>
      </c>
      <c r="C27" s="8">
        <v>363.40909090909099</v>
      </c>
      <c r="D27" s="659">
        <v>0.50909090909101451</v>
      </c>
      <c r="E27" s="660">
        <v>1.4028407525241704E-3</v>
      </c>
      <c r="F27" s="659">
        <v>0.25909090909101451</v>
      </c>
      <c r="G27" s="660">
        <v>7.1345424505309119E-4</v>
      </c>
    </row>
    <row r="28" spans="1:8" s="661" customFormat="1" ht="27.2" customHeight="1">
      <c r="A28" s="657"/>
      <c r="B28" s="658" t="s">
        <v>154</v>
      </c>
      <c r="C28" s="8">
        <v>240.40909090909099</v>
      </c>
      <c r="D28" s="659">
        <v>2.4090909090909918</v>
      </c>
      <c r="E28" s="660">
        <v>1.0122230710466251E-2</v>
      </c>
      <c r="F28" s="659">
        <v>-43.540909090908997</v>
      </c>
      <c r="G28" s="660">
        <v>-0.15334005666810702</v>
      </c>
    </row>
    <row r="29" spans="1:8" s="666" customFormat="1" ht="20.100000000000001" customHeight="1">
      <c r="B29" s="663" t="s">
        <v>12</v>
      </c>
      <c r="C29" s="9">
        <v>3245252.4545454555</v>
      </c>
      <c r="D29" s="9">
        <v>24345.704545454588</v>
      </c>
      <c r="E29" s="665">
        <v>7.5586492981998266E-3</v>
      </c>
      <c r="F29" s="9">
        <v>-41347.545454544947</v>
      </c>
      <c r="G29" s="665">
        <v>-1.2580644269015062E-2</v>
      </c>
    </row>
    <row r="30" spans="1:8" s="761" customFormat="1" ht="17.25" customHeight="1">
      <c r="A30" s="759"/>
      <c r="B30" s="760"/>
      <c r="G30" s="650"/>
      <c r="H30" s="672"/>
    </row>
  </sheetData>
  <mergeCells count="6">
    <mergeCell ref="F5:G6"/>
    <mergeCell ref="B3:G3"/>
    <mergeCell ref="B5:B7"/>
    <mergeCell ref="D5:E6"/>
    <mergeCell ref="C5:C7"/>
    <mergeCell ref="B4:G4"/>
  </mergeCells>
  <phoneticPr fontId="9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P360"/>
  <sheetViews>
    <sheetView showGridLines="0" showRowColHeaders="0" topLeftCell="A3" zoomScaleNormal="100" workbookViewId="0">
      <pane ySplit="5" topLeftCell="A8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" style="757" customWidth="1"/>
    <col min="2" max="2" width="17.7109375" style="288" customWidth="1"/>
    <col min="3" max="3" width="17" style="287" customWidth="1"/>
    <col min="4" max="4" width="20.42578125" style="287" customWidth="1"/>
    <col min="5" max="5" width="17.85546875" style="287" customWidth="1"/>
    <col min="6" max="6" width="13.42578125" style="287" customWidth="1"/>
    <col min="7" max="7" width="17.140625" style="287" customWidth="1"/>
    <col min="8" max="8" width="11.85546875" style="2" customWidth="1"/>
    <col min="9" max="9" width="14" style="2" bestFit="1" customWidth="1"/>
    <col min="10" max="16384" width="11.5703125" style="2"/>
  </cols>
  <sheetData>
    <row r="1" spans="1:12" hidden="1"/>
    <row r="2" spans="1:12" ht="21.75" hidden="1" customHeight="1"/>
    <row r="3" spans="1:12" ht="18" customHeight="1">
      <c r="B3" s="1199" t="s">
        <v>243</v>
      </c>
      <c r="C3" s="1200"/>
      <c r="D3" s="1200"/>
      <c r="E3" s="1200"/>
      <c r="F3" s="1200"/>
      <c r="G3" s="1200"/>
    </row>
    <row r="4" spans="1:12" ht="18" customHeight="1">
      <c r="B4" s="1199" t="s">
        <v>245</v>
      </c>
      <c r="C4" s="1200"/>
      <c r="D4" s="1200"/>
      <c r="E4" s="1200"/>
      <c r="F4" s="1200"/>
      <c r="G4" s="1200"/>
    </row>
    <row r="5" spans="1:12" s="529" customFormat="1" ht="8.25" customHeight="1">
      <c r="A5" s="653"/>
      <c r="B5" s="530"/>
      <c r="C5" s="762"/>
      <c r="D5" s="532"/>
      <c r="E5" s="532"/>
      <c r="F5" s="532"/>
      <c r="G5" s="532"/>
      <c r="H5" s="2"/>
    </row>
    <row r="6" spans="1:12" ht="19.5">
      <c r="A6" s="653"/>
      <c r="B6" s="1203" t="s">
        <v>393</v>
      </c>
      <c r="C6" s="1204" t="s">
        <v>89</v>
      </c>
      <c r="D6" s="533" t="s">
        <v>261</v>
      </c>
      <c r="E6" s="534"/>
      <c r="F6" s="533" t="s">
        <v>219</v>
      </c>
      <c r="G6" s="534"/>
    </row>
    <row r="7" spans="1:12" ht="20.45" customHeight="1">
      <c r="A7" s="653"/>
      <c r="B7" s="1203"/>
      <c r="C7" s="1205"/>
      <c r="D7" s="535" t="s">
        <v>7</v>
      </c>
      <c r="E7" s="536" t="s">
        <v>265</v>
      </c>
      <c r="F7" s="537" t="s">
        <v>7</v>
      </c>
      <c r="G7" s="538" t="s">
        <v>265</v>
      </c>
    </row>
    <row r="8" spans="1:12" s="554" customFormat="1" ht="38.1" hidden="1" customHeight="1">
      <c r="A8" s="657"/>
      <c r="B8" s="540"/>
      <c r="C8" s="541"/>
      <c r="D8" s="544"/>
      <c r="E8" s="543"/>
      <c r="F8" s="544"/>
      <c r="G8" s="543"/>
      <c r="I8" s="763"/>
      <c r="J8" s="613"/>
    </row>
    <row r="9" spans="1:12" s="554" customFormat="1" ht="15" hidden="1" customHeight="1">
      <c r="A9" s="657"/>
      <c r="B9" s="545">
        <v>36800</v>
      </c>
      <c r="C9" s="541">
        <v>80018.2</v>
      </c>
      <c r="D9" s="544"/>
      <c r="E9" s="543"/>
      <c r="F9" s="544"/>
      <c r="G9" s="543"/>
      <c r="I9" s="763"/>
      <c r="J9" s="613"/>
    </row>
    <row r="10" spans="1:12" s="554" customFormat="1" ht="15" hidden="1" customHeight="1">
      <c r="A10" s="657"/>
      <c r="B10" s="545">
        <v>36831</v>
      </c>
      <c r="C10" s="541">
        <v>79287.5</v>
      </c>
      <c r="D10" s="544">
        <f>C10-C9</f>
        <v>-730.69999999999709</v>
      </c>
      <c r="E10" s="543">
        <f>C10/C9*100-100</f>
        <v>-0.91316725444960412</v>
      </c>
      <c r="F10" s="544"/>
      <c r="G10" s="543"/>
      <c r="I10" s="763"/>
      <c r="J10" s="613"/>
    </row>
    <row r="11" spans="1:12" s="554" customFormat="1" ht="15" hidden="1" customHeight="1">
      <c r="A11" s="657"/>
      <c r="B11" s="545">
        <v>36861</v>
      </c>
      <c r="C11" s="541">
        <v>76737.5</v>
      </c>
      <c r="D11" s="544">
        <f>C11-C10</f>
        <v>-2550</v>
      </c>
      <c r="E11" s="543">
        <f>C11/C10*100-100</f>
        <v>-3.2161437805454938</v>
      </c>
      <c r="F11" s="544"/>
      <c r="G11" s="543"/>
      <c r="I11" s="763"/>
      <c r="J11" s="613"/>
    </row>
    <row r="12" spans="1:12" s="554" customFormat="1" ht="15" hidden="1" customHeight="1">
      <c r="A12" s="657"/>
      <c r="B12" s="10" t="s">
        <v>229</v>
      </c>
      <c r="C12" s="599"/>
      <c r="D12" s="549"/>
      <c r="E12" s="550"/>
      <c r="F12" s="549"/>
      <c r="G12" s="550"/>
      <c r="I12" s="763"/>
      <c r="J12" s="763"/>
      <c r="K12" s="600"/>
      <c r="L12" s="600"/>
    </row>
    <row r="13" spans="1:12" s="554" customFormat="1" ht="15" hidden="1" customHeight="1">
      <c r="A13" s="657"/>
      <c r="B13" s="551">
        <v>2001</v>
      </c>
      <c r="C13" s="541">
        <v>75369.17</v>
      </c>
      <c r="D13" s="544">
        <f>C13-C11</f>
        <v>-1368.3300000000017</v>
      </c>
      <c r="E13" s="543">
        <f>C13/C11*100-100</f>
        <v>-1.7831308030623916</v>
      </c>
      <c r="F13" s="544"/>
      <c r="G13" s="543"/>
      <c r="I13" s="763"/>
      <c r="J13" s="613"/>
    </row>
    <row r="14" spans="1:12" s="554" customFormat="1" ht="15" hidden="1" customHeight="1">
      <c r="A14" s="657"/>
      <c r="B14" s="551">
        <v>2001</v>
      </c>
      <c r="C14" s="546">
        <v>76477.95</v>
      </c>
      <c r="D14" s="544">
        <f>C14-C13</f>
        <v>1108.7799999999988</v>
      </c>
      <c r="E14" s="543">
        <f t="shared" ref="E14:E19" si="0">C14/C13*100-100</f>
        <v>1.4711320291838064</v>
      </c>
      <c r="F14" s="544"/>
      <c r="G14" s="543"/>
      <c r="I14" s="763"/>
      <c r="J14" s="613"/>
    </row>
    <row r="15" spans="1:12" s="554" customFormat="1" ht="15" hidden="1" customHeight="1">
      <c r="A15" s="657"/>
      <c r="B15" s="551">
        <v>2001</v>
      </c>
      <c r="C15" s="546">
        <v>77560.490000000005</v>
      </c>
      <c r="D15" s="544">
        <f t="shared" ref="D15:D24" si="1">C15-C14</f>
        <v>1082.5400000000081</v>
      </c>
      <c r="E15" s="543">
        <f t="shared" si="0"/>
        <v>1.4154929623505978</v>
      </c>
      <c r="F15" s="544"/>
      <c r="G15" s="543"/>
      <c r="I15" s="763"/>
      <c r="J15" s="613"/>
    </row>
    <row r="16" spans="1:12" s="554" customFormat="1" ht="15" hidden="1" customHeight="1">
      <c r="A16" s="657"/>
      <c r="B16" s="551">
        <v>2001</v>
      </c>
      <c r="C16" s="546">
        <v>78373.67</v>
      </c>
      <c r="D16" s="544">
        <f t="shared" si="1"/>
        <v>813.17999999999302</v>
      </c>
      <c r="E16" s="543">
        <f t="shared" si="0"/>
        <v>1.0484461869696702</v>
      </c>
      <c r="F16" s="544"/>
      <c r="G16" s="543"/>
      <c r="I16" s="763"/>
      <c r="J16" s="613"/>
    </row>
    <row r="17" spans="1:12" s="554" customFormat="1" ht="15" hidden="1" customHeight="1">
      <c r="A17" s="657"/>
      <c r="B17" s="551">
        <v>2001</v>
      </c>
      <c r="C17" s="546">
        <v>78144.179999999993</v>
      </c>
      <c r="D17" s="544">
        <f t="shared" si="1"/>
        <v>-229.49000000000524</v>
      </c>
      <c r="E17" s="543">
        <f t="shared" si="0"/>
        <v>-0.29281517632134069</v>
      </c>
      <c r="F17" s="544"/>
      <c r="G17" s="543"/>
      <c r="I17" s="763"/>
      <c r="J17" s="613"/>
    </row>
    <row r="18" spans="1:12" s="554" customFormat="1" ht="15" hidden="1" customHeight="1">
      <c r="A18" s="657"/>
      <c r="B18" s="551">
        <v>2001</v>
      </c>
      <c r="C18" s="546">
        <v>79407.45</v>
      </c>
      <c r="D18" s="544">
        <f t="shared" si="1"/>
        <v>1263.2700000000041</v>
      </c>
      <c r="E18" s="543">
        <f t="shared" si="0"/>
        <v>1.6165887210026568</v>
      </c>
      <c r="F18" s="544"/>
      <c r="G18" s="543"/>
      <c r="I18" s="763"/>
      <c r="J18" s="613"/>
    </row>
    <row r="19" spans="1:12" s="554" customFormat="1" ht="15" hidden="1" customHeight="1">
      <c r="A19" s="657"/>
      <c r="B19" s="551">
        <v>2001</v>
      </c>
      <c r="C19" s="546">
        <v>80940.86</v>
      </c>
      <c r="D19" s="544">
        <f t="shared" si="1"/>
        <v>1533.4100000000035</v>
      </c>
      <c r="E19" s="543">
        <f t="shared" si="0"/>
        <v>1.9310656619750546</v>
      </c>
      <c r="F19" s="544"/>
      <c r="G19" s="543"/>
      <c r="I19" s="763"/>
      <c r="J19" s="613"/>
    </row>
    <row r="20" spans="1:12" s="554" customFormat="1" ht="15" hidden="1" customHeight="1">
      <c r="A20" s="657"/>
      <c r="B20" s="551">
        <v>2001</v>
      </c>
      <c r="C20" s="546">
        <v>80713.94</v>
      </c>
      <c r="D20" s="544">
        <f t="shared" si="1"/>
        <v>-226.91999999999825</v>
      </c>
      <c r="E20" s="543">
        <f>C20/C19*100-100</f>
        <v>-0.28035284033305174</v>
      </c>
      <c r="F20" s="544"/>
      <c r="G20" s="543"/>
      <c r="I20" s="763"/>
      <c r="J20" s="613"/>
    </row>
    <row r="21" spans="1:12" s="554" customFormat="1" ht="15" hidden="1" customHeight="1">
      <c r="A21" s="657"/>
      <c r="B21" s="551">
        <v>2001</v>
      </c>
      <c r="C21" s="546">
        <v>79980.350000000006</v>
      </c>
      <c r="D21" s="544">
        <f t="shared" si="1"/>
        <v>-733.58999999999651</v>
      </c>
      <c r="E21" s="543">
        <f>C21/C20*100-100</f>
        <v>-0.90887645925845106</v>
      </c>
      <c r="F21" s="544"/>
      <c r="G21" s="543"/>
      <c r="I21" s="763"/>
      <c r="J21" s="613"/>
    </row>
    <row r="22" spans="1:12" s="554" customFormat="1" ht="15" hidden="1" customHeight="1">
      <c r="A22" s="657"/>
      <c r="B22" s="551">
        <v>2001</v>
      </c>
      <c r="C22" s="546">
        <v>79023.540000000008</v>
      </c>
      <c r="D22" s="544">
        <f t="shared" si="1"/>
        <v>-956.80999999999767</v>
      </c>
      <c r="E22" s="543">
        <f>C22/C21*100-100</f>
        <v>-1.1963063427454301</v>
      </c>
      <c r="F22" s="544">
        <f>C22-C9</f>
        <v>-994.65999999998894</v>
      </c>
      <c r="G22" s="543">
        <f>C22/C9*100-100</f>
        <v>-1.2430422078976875</v>
      </c>
      <c r="I22" s="763"/>
      <c r="J22" s="613"/>
    </row>
    <row r="23" spans="1:12" s="554" customFormat="1" ht="19.7" hidden="1" customHeight="1">
      <c r="A23" s="657"/>
      <c r="B23" s="551">
        <v>2001</v>
      </c>
      <c r="C23" s="546">
        <v>78369.7</v>
      </c>
      <c r="D23" s="544">
        <f t="shared" si="1"/>
        <v>-653.84000000001106</v>
      </c>
      <c r="E23" s="543">
        <f>C23/C22*100-100</f>
        <v>-0.82739902565742796</v>
      </c>
      <c r="F23" s="544">
        <f>C23-C10</f>
        <v>-917.80000000000291</v>
      </c>
      <c r="G23" s="543">
        <f>C23/C10*100-100</f>
        <v>-1.1575595144253583</v>
      </c>
      <c r="I23" s="763"/>
      <c r="J23" s="613"/>
    </row>
    <row r="24" spans="1:12" s="554" customFormat="1" ht="15" hidden="1" customHeight="1">
      <c r="A24" s="657"/>
      <c r="B24" s="551">
        <v>2001</v>
      </c>
      <c r="C24" s="546">
        <v>76156.75</v>
      </c>
      <c r="D24" s="544">
        <f t="shared" si="1"/>
        <v>-2212.9499999999971</v>
      </c>
      <c r="E24" s="543">
        <f>C24/C23*100-100</f>
        <v>-2.8237316207666936</v>
      </c>
      <c r="F24" s="544">
        <f>C24-C11</f>
        <v>-580.75</v>
      </c>
      <c r="G24" s="543">
        <f>C24/C11*100-100</f>
        <v>-0.75680078188629807</v>
      </c>
      <c r="I24" s="763"/>
      <c r="J24" s="613"/>
    </row>
    <row r="25" spans="1:12" s="554" customFormat="1" ht="15" hidden="1" customHeight="1">
      <c r="A25" s="657"/>
      <c r="B25" s="553" t="s">
        <v>228</v>
      </c>
      <c r="C25" s="599"/>
      <c r="D25" s="549"/>
      <c r="E25" s="550"/>
      <c r="F25" s="549"/>
      <c r="G25" s="550"/>
      <c r="I25" s="763"/>
      <c r="J25" s="763"/>
      <c r="K25" s="600"/>
      <c r="L25" s="600"/>
    </row>
    <row r="26" spans="1:12" s="554" customFormat="1" ht="15" hidden="1" customHeight="1">
      <c r="A26" s="657"/>
      <c r="B26" s="551">
        <v>2002</v>
      </c>
      <c r="C26" s="541">
        <v>73904.72</v>
      </c>
      <c r="D26" s="544">
        <f>C26-C24</f>
        <v>-2252.0299999999988</v>
      </c>
      <c r="E26" s="543">
        <f>C26/C24*100-100</f>
        <v>-2.957098353067849</v>
      </c>
      <c r="F26" s="544">
        <f t="shared" ref="F26:F32" si="2">C26-C13</f>
        <v>-1464.4499999999971</v>
      </c>
      <c r="G26" s="543">
        <f t="shared" ref="G26:G32" si="3">C26/C13*100-100</f>
        <v>-1.9430358593573516</v>
      </c>
      <c r="I26" s="763"/>
      <c r="J26" s="613"/>
    </row>
    <row r="27" spans="1:12" s="554" customFormat="1" ht="15" hidden="1" customHeight="1">
      <c r="A27" s="657"/>
      <c r="B27" s="551">
        <v>2002</v>
      </c>
      <c r="C27" s="546">
        <v>74972.2</v>
      </c>
      <c r="D27" s="544">
        <f>C27-C26</f>
        <v>1067.4799999999959</v>
      </c>
      <c r="E27" s="543">
        <f t="shared" ref="E27:E32" si="4">C27/C26*100-100</f>
        <v>1.4444003035259527</v>
      </c>
      <c r="F27" s="544">
        <f t="shared" si="2"/>
        <v>-1505.75</v>
      </c>
      <c r="G27" s="543">
        <f t="shared" si="3"/>
        <v>-1.9688681508853136</v>
      </c>
      <c r="I27" s="763"/>
      <c r="J27" s="613"/>
    </row>
    <row r="28" spans="1:12" s="554" customFormat="1" ht="15" hidden="1" customHeight="1">
      <c r="A28" s="657"/>
      <c r="B28" s="551">
        <v>2002</v>
      </c>
      <c r="C28" s="546">
        <v>75968.42</v>
      </c>
      <c r="D28" s="544">
        <f t="shared" ref="D28:D37" si="5">C28-C27</f>
        <v>996.22000000000116</v>
      </c>
      <c r="E28" s="543">
        <f t="shared" si="4"/>
        <v>1.3287858699624593</v>
      </c>
      <c r="F28" s="544">
        <f t="shared" si="2"/>
        <v>-1592.070000000007</v>
      </c>
      <c r="G28" s="543">
        <f t="shared" si="3"/>
        <v>-2.052681719777695</v>
      </c>
      <c r="I28" s="763"/>
      <c r="J28" s="613"/>
    </row>
    <row r="29" spans="1:12" s="554" customFormat="1" ht="15" hidden="1" customHeight="1">
      <c r="A29" s="666"/>
      <c r="B29" s="551">
        <v>2002</v>
      </c>
      <c r="C29" s="546">
        <v>76229.63</v>
      </c>
      <c r="D29" s="544">
        <f t="shared" si="5"/>
        <v>261.2100000000064</v>
      </c>
      <c r="E29" s="543">
        <f t="shared" si="4"/>
        <v>0.343840243090483</v>
      </c>
      <c r="F29" s="544">
        <f t="shared" si="2"/>
        <v>-2144.0399999999936</v>
      </c>
      <c r="G29" s="543">
        <f t="shared" si="3"/>
        <v>-2.7356636482634968</v>
      </c>
      <c r="I29" s="763"/>
      <c r="J29" s="613"/>
    </row>
    <row r="30" spans="1:12" s="554" customFormat="1" ht="15" hidden="1" customHeight="1">
      <c r="A30" s="759"/>
      <c r="B30" s="551">
        <v>2002</v>
      </c>
      <c r="C30" s="546">
        <v>76348.19</v>
      </c>
      <c r="D30" s="544">
        <f t="shared" si="5"/>
        <v>118.55999999999767</v>
      </c>
      <c r="E30" s="543">
        <f t="shared" si="4"/>
        <v>0.15553007406698782</v>
      </c>
      <c r="F30" s="544">
        <f t="shared" si="2"/>
        <v>-1795.9899999999907</v>
      </c>
      <c r="G30" s="543">
        <f t="shared" si="3"/>
        <v>-2.2983029574307352</v>
      </c>
      <c r="I30" s="763"/>
      <c r="J30" s="613"/>
    </row>
    <row r="31" spans="1:12" s="554" customFormat="1" ht="15" customHeight="1">
      <c r="A31" s="757"/>
      <c r="B31" s="551">
        <v>2002</v>
      </c>
      <c r="C31" s="546">
        <v>77707.179999999993</v>
      </c>
      <c r="D31" s="544">
        <f t="shared" si="5"/>
        <v>1358.9899999999907</v>
      </c>
      <c r="E31" s="543">
        <f t="shared" si="4"/>
        <v>1.7799898072239841</v>
      </c>
      <c r="F31" s="544">
        <f t="shared" si="2"/>
        <v>-1700.2700000000041</v>
      </c>
      <c r="G31" s="543">
        <f t="shared" si="3"/>
        <v>-2.141197079115372</v>
      </c>
      <c r="I31" s="763"/>
      <c r="J31" s="613"/>
    </row>
    <row r="32" spans="1:12" s="554" customFormat="1" ht="15" hidden="1" customHeight="1">
      <c r="A32" s="757"/>
      <c r="B32" s="551">
        <v>2002</v>
      </c>
      <c r="C32" s="546">
        <v>79065.08</v>
      </c>
      <c r="D32" s="544">
        <f t="shared" si="5"/>
        <v>1357.9000000000087</v>
      </c>
      <c r="E32" s="543">
        <f t="shared" si="4"/>
        <v>1.7474575708448299</v>
      </c>
      <c r="F32" s="544">
        <f t="shared" si="2"/>
        <v>-1875.7799999999988</v>
      </c>
      <c r="G32" s="543">
        <f t="shared" si="3"/>
        <v>-2.3174698168514567</v>
      </c>
      <c r="I32" s="763"/>
      <c r="J32" s="613"/>
    </row>
    <row r="33" spans="1:12" s="554" customFormat="1" ht="15" hidden="1" customHeight="1">
      <c r="A33" s="757"/>
      <c r="B33" s="551">
        <v>2002</v>
      </c>
      <c r="C33" s="546">
        <v>78809.75</v>
      </c>
      <c r="D33" s="544">
        <f t="shared" si="5"/>
        <v>-255.33000000000175</v>
      </c>
      <c r="E33" s="543">
        <f>C33/C32*100-100</f>
        <v>-0.32293649737658825</v>
      </c>
      <c r="F33" s="544">
        <f>C33-C20</f>
        <v>-1904.1900000000023</v>
      </c>
      <c r="G33" s="543">
        <f>C33/C20*100-100</f>
        <v>-2.3591835561490342</v>
      </c>
      <c r="I33" s="763"/>
      <c r="J33" s="613"/>
    </row>
    <row r="34" spans="1:12" s="554" customFormat="1" ht="15" hidden="1" customHeight="1">
      <c r="A34" s="757"/>
      <c r="B34" s="551">
        <v>2002</v>
      </c>
      <c r="C34" s="546">
        <v>77924.7</v>
      </c>
      <c r="D34" s="544">
        <f t="shared" si="5"/>
        <v>-885.05000000000291</v>
      </c>
      <c r="E34" s="543">
        <f>C34/C33*100-100</f>
        <v>-1.123020946012403</v>
      </c>
      <c r="F34" s="544">
        <f>C34-C21</f>
        <v>-2055.6500000000087</v>
      </c>
      <c r="G34" s="543">
        <f>C34/C21*100-100</f>
        <v>-2.5701938038530869</v>
      </c>
      <c r="I34" s="763"/>
      <c r="J34" s="613"/>
    </row>
    <row r="35" spans="1:12" s="554" customFormat="1" ht="15" hidden="1" customHeight="1">
      <c r="A35" s="757"/>
      <c r="B35" s="551">
        <v>2002</v>
      </c>
      <c r="C35" s="546">
        <v>77115.679999999993</v>
      </c>
      <c r="D35" s="544">
        <f t="shared" si="5"/>
        <v>-809.02000000000407</v>
      </c>
      <c r="E35" s="543">
        <f>C35/C34*100-100</f>
        <v>-1.0382073976544177</v>
      </c>
      <c r="F35" s="544">
        <f>C35-C22</f>
        <v>-1907.8600000000151</v>
      </c>
      <c r="G35" s="543">
        <f>C35/C22*100-100</f>
        <v>-2.4142932599577449</v>
      </c>
      <c r="I35" s="763"/>
      <c r="J35" s="613"/>
    </row>
    <row r="36" spans="1:12" s="554" customFormat="1" ht="15" hidden="1" customHeight="1">
      <c r="A36" s="757"/>
      <c r="B36" s="551">
        <v>2002</v>
      </c>
      <c r="C36" s="546">
        <v>75972.66</v>
      </c>
      <c r="D36" s="544">
        <f t="shared" si="5"/>
        <v>-1143.0199999999895</v>
      </c>
      <c r="E36" s="543">
        <f>C36/C35*100-100</f>
        <v>-1.4822147713668556</v>
      </c>
      <c r="F36" s="544">
        <f>C36-C23</f>
        <v>-2397.0399999999936</v>
      </c>
      <c r="G36" s="543">
        <f>C36/C23*100-100</f>
        <v>-3.0586310780824704</v>
      </c>
      <c r="I36" s="763"/>
      <c r="J36" s="613"/>
    </row>
    <row r="37" spans="1:12" s="554" customFormat="1" ht="15" hidden="1" customHeight="1">
      <c r="A37" s="757"/>
      <c r="B37" s="551">
        <v>2002</v>
      </c>
      <c r="C37" s="546">
        <v>74939.210000000006</v>
      </c>
      <c r="D37" s="544">
        <f t="shared" si="5"/>
        <v>-1033.4499999999971</v>
      </c>
      <c r="E37" s="543">
        <f>C37/C36*100-100</f>
        <v>-1.360291978719701</v>
      </c>
      <c r="F37" s="544">
        <f>C37-C24</f>
        <v>-1217.5399999999936</v>
      </c>
      <c r="G37" s="543">
        <f>C37/C24*100-100</f>
        <v>-1.5987289373561708</v>
      </c>
      <c r="I37" s="763"/>
      <c r="J37" s="613"/>
    </row>
    <row r="38" spans="1:12" s="554" customFormat="1" ht="15" hidden="1" customHeight="1">
      <c r="A38" s="757"/>
      <c r="B38" s="553" t="s">
        <v>227</v>
      </c>
      <c r="C38" s="599"/>
      <c r="D38" s="549"/>
      <c r="E38" s="550"/>
      <c r="F38" s="549"/>
      <c r="G38" s="550"/>
      <c r="I38" s="763"/>
      <c r="J38" s="763"/>
      <c r="K38" s="600"/>
      <c r="L38" s="600"/>
    </row>
    <row r="39" spans="1:12" s="554" customFormat="1" ht="15" hidden="1" customHeight="1">
      <c r="A39" s="757"/>
      <c r="B39" s="551">
        <v>2003</v>
      </c>
      <c r="C39" s="541">
        <v>74443.89</v>
      </c>
      <c r="D39" s="544">
        <f>C39-C37</f>
        <v>-495.32000000000698</v>
      </c>
      <c r="E39" s="543">
        <f>C39/C37*100-100</f>
        <v>-0.66096239872291562</v>
      </c>
      <c r="F39" s="544">
        <f t="shared" ref="F39:F45" si="6">C39-C26</f>
        <v>539.16999999999825</v>
      </c>
      <c r="G39" s="543">
        <f t="shared" ref="G39:G45" si="7">C39/C26*100-100</f>
        <v>0.72954744974340713</v>
      </c>
      <c r="I39" s="763"/>
      <c r="J39" s="613"/>
    </row>
    <row r="40" spans="1:12" s="554" customFormat="1" ht="15" hidden="1" customHeight="1">
      <c r="A40" s="757"/>
      <c r="B40" s="551">
        <v>2003</v>
      </c>
      <c r="C40" s="546">
        <v>75647.199999999997</v>
      </c>
      <c r="D40" s="544">
        <f>C40-C39</f>
        <v>1203.3099999999977</v>
      </c>
      <c r="E40" s="543">
        <f t="shared" ref="E40:E45" si="8">C40/C39*100-100</f>
        <v>1.6163986057149913</v>
      </c>
      <c r="F40" s="544">
        <f t="shared" si="6"/>
        <v>675</v>
      </c>
      <c r="G40" s="543">
        <f t="shared" si="7"/>
        <v>0.90033372370024267</v>
      </c>
      <c r="I40" s="763"/>
      <c r="J40" s="613"/>
    </row>
    <row r="41" spans="1:12" s="554" customFormat="1" ht="15" hidden="1" customHeight="1">
      <c r="A41" s="757"/>
      <c r="B41" s="551">
        <v>2003</v>
      </c>
      <c r="C41" s="546">
        <v>76014.37</v>
      </c>
      <c r="D41" s="544">
        <f t="shared" ref="D41:D50" si="9">C41-C40</f>
        <v>367.16999999999825</v>
      </c>
      <c r="E41" s="543">
        <f t="shared" si="8"/>
        <v>0.48537156695820727</v>
      </c>
      <c r="F41" s="544">
        <f t="shared" si="6"/>
        <v>45.94999999999709</v>
      </c>
      <c r="G41" s="543">
        <f t="shared" si="7"/>
        <v>6.0485659699111238E-2</v>
      </c>
      <c r="I41" s="763"/>
      <c r="J41" s="613"/>
    </row>
    <row r="42" spans="1:12" s="554" customFormat="1" ht="15" hidden="1" customHeight="1">
      <c r="A42" s="757"/>
      <c r="B42" s="551">
        <v>2003</v>
      </c>
      <c r="C42" s="546">
        <v>76139.83</v>
      </c>
      <c r="D42" s="544">
        <f t="shared" si="9"/>
        <v>125.4600000000064</v>
      </c>
      <c r="E42" s="543">
        <f t="shared" si="8"/>
        <v>0.16504774031542979</v>
      </c>
      <c r="F42" s="544">
        <f t="shared" si="6"/>
        <v>-89.80000000000291</v>
      </c>
      <c r="G42" s="543">
        <f t="shared" si="7"/>
        <v>-0.11780196230783702</v>
      </c>
      <c r="I42" s="763"/>
      <c r="J42" s="613"/>
    </row>
    <row r="43" spans="1:12" s="554" customFormat="1" ht="15" hidden="1" customHeight="1">
      <c r="A43" s="757"/>
      <c r="B43" s="551">
        <v>2003</v>
      </c>
      <c r="C43" s="546">
        <v>76330.259999999995</v>
      </c>
      <c r="D43" s="544">
        <f t="shared" si="9"/>
        <v>190.42999999999302</v>
      </c>
      <c r="E43" s="543">
        <f t="shared" si="8"/>
        <v>0.25010562802674485</v>
      </c>
      <c r="F43" s="544">
        <f t="shared" si="6"/>
        <v>-17.930000000007567</v>
      </c>
      <c r="G43" s="543">
        <f t="shared" si="7"/>
        <v>-2.3484512206522368E-2</v>
      </c>
      <c r="I43" s="763"/>
      <c r="J43" s="613"/>
    </row>
    <row r="44" spans="1:12" s="554" customFormat="1" ht="15" customHeight="1">
      <c r="A44" s="757"/>
      <c r="B44" s="551">
        <v>2003</v>
      </c>
      <c r="C44" s="546">
        <v>77556.570000000007</v>
      </c>
      <c r="D44" s="544">
        <f t="shared" si="9"/>
        <v>1226.3100000000122</v>
      </c>
      <c r="E44" s="543">
        <f t="shared" si="8"/>
        <v>1.6065843349675646</v>
      </c>
      <c r="F44" s="544">
        <f t="shared" si="6"/>
        <v>-150.60999999998603</v>
      </c>
      <c r="G44" s="543">
        <f t="shared" si="7"/>
        <v>-0.19381735381465148</v>
      </c>
      <c r="I44" s="763"/>
      <c r="J44" s="613"/>
    </row>
    <row r="45" spans="1:12" s="554" customFormat="1" ht="16.350000000000001" hidden="1" customHeight="1">
      <c r="A45" s="757"/>
      <c r="B45" s="551">
        <v>2003</v>
      </c>
      <c r="C45" s="546">
        <v>78488.47</v>
      </c>
      <c r="D45" s="544">
        <f t="shared" si="9"/>
        <v>931.89999999999418</v>
      </c>
      <c r="E45" s="543">
        <f t="shared" si="8"/>
        <v>1.2015745410092222</v>
      </c>
      <c r="F45" s="544">
        <f t="shared" si="6"/>
        <v>-576.61000000000058</v>
      </c>
      <c r="G45" s="543">
        <f t="shared" si="7"/>
        <v>-0.72928529257163177</v>
      </c>
      <c r="I45" s="763"/>
      <c r="J45" s="613"/>
    </row>
    <row r="46" spans="1:12" s="554" customFormat="1" ht="15" hidden="1" customHeight="1">
      <c r="A46" s="757"/>
      <c r="B46" s="551">
        <v>2003</v>
      </c>
      <c r="C46" s="546">
        <v>77966.28</v>
      </c>
      <c r="D46" s="544">
        <f t="shared" si="9"/>
        <v>-522.19000000000233</v>
      </c>
      <c r="E46" s="543">
        <f>C46/C45*100-100</f>
        <v>-0.66530791083071961</v>
      </c>
      <c r="F46" s="544">
        <f>C46-C33</f>
        <v>-843.47000000000116</v>
      </c>
      <c r="G46" s="543">
        <f>C46/C33*100-100</f>
        <v>-1.0702609765923654</v>
      </c>
      <c r="I46" s="763"/>
      <c r="J46" s="613"/>
    </row>
    <row r="47" spans="1:12" s="554" customFormat="1" ht="15" hidden="1" customHeight="1">
      <c r="A47" s="757"/>
      <c r="B47" s="551">
        <v>2003</v>
      </c>
      <c r="C47" s="546">
        <v>77267.31</v>
      </c>
      <c r="D47" s="544">
        <f t="shared" si="9"/>
        <v>-698.97000000000116</v>
      </c>
      <c r="E47" s="543">
        <f>C47/C46*100-100</f>
        <v>-0.89650294973672828</v>
      </c>
      <c r="F47" s="544">
        <f>C47-C34</f>
        <v>-657.38999999999942</v>
      </c>
      <c r="G47" s="543">
        <f>C47/C34*100-100</f>
        <v>-0.84362211211592353</v>
      </c>
      <c r="I47" s="763"/>
      <c r="J47" s="613"/>
    </row>
    <row r="48" spans="1:12" s="554" customFormat="1" ht="15" hidden="1" customHeight="1">
      <c r="A48" s="757"/>
      <c r="B48" s="551">
        <v>2003</v>
      </c>
      <c r="C48" s="546">
        <v>76527.899999999994</v>
      </c>
      <c r="D48" s="544">
        <f t="shared" si="9"/>
        <v>-739.41000000000349</v>
      </c>
      <c r="E48" s="543">
        <f>C48/C47*100-100</f>
        <v>-0.95695061727916197</v>
      </c>
      <c r="F48" s="544">
        <f>C48-C35</f>
        <v>-587.77999999999884</v>
      </c>
      <c r="G48" s="543">
        <f>C48/C35*100-100</f>
        <v>-0.76220555923256939</v>
      </c>
      <c r="I48" s="763"/>
      <c r="J48" s="613"/>
    </row>
    <row r="49" spans="1:15" s="554" customFormat="1" ht="15" hidden="1" customHeight="1">
      <c r="A49" s="757"/>
      <c r="B49" s="551">
        <v>2003</v>
      </c>
      <c r="C49" s="546">
        <v>75092.399999999994</v>
      </c>
      <c r="D49" s="544">
        <f t="shared" si="9"/>
        <v>-1435.5</v>
      </c>
      <c r="E49" s="543">
        <f>C49/C48*100-100</f>
        <v>-1.8757864778727793</v>
      </c>
      <c r="F49" s="544">
        <f>C49-C36</f>
        <v>-880.26000000000931</v>
      </c>
      <c r="G49" s="543">
        <f>C49/C36*100-100</f>
        <v>-1.1586536525113189</v>
      </c>
      <c r="I49" s="763"/>
      <c r="J49" s="613"/>
    </row>
    <row r="50" spans="1:15" s="554" customFormat="1" ht="15" hidden="1" customHeight="1">
      <c r="A50" s="757"/>
      <c r="B50" s="551">
        <v>2003</v>
      </c>
      <c r="C50" s="546">
        <v>72667.990000000005</v>
      </c>
      <c r="D50" s="544">
        <f t="shared" si="9"/>
        <v>-2424.4099999999889</v>
      </c>
      <c r="E50" s="543">
        <f>C50/C49*100-100</f>
        <v>-3.2285690695729414</v>
      </c>
      <c r="F50" s="544">
        <f>C50-C37</f>
        <v>-2271.2200000000012</v>
      </c>
      <c r="G50" s="543">
        <f>C50/C37*100-100</f>
        <v>-3.0307498571175273</v>
      </c>
      <c r="I50" s="763"/>
      <c r="J50" s="613"/>
    </row>
    <row r="51" spans="1:15" s="554" customFormat="1" ht="15" hidden="1" customHeight="1">
      <c r="A51" s="757"/>
      <c r="B51" s="553" t="s">
        <v>186</v>
      </c>
      <c r="C51" s="599"/>
      <c r="D51" s="549"/>
      <c r="E51" s="550"/>
      <c r="F51" s="549"/>
      <c r="G51" s="550"/>
      <c r="I51" s="763"/>
      <c r="J51" s="763"/>
      <c r="K51" s="600"/>
      <c r="L51" s="600"/>
    </row>
    <row r="52" spans="1:15" s="554" customFormat="1" ht="15" hidden="1" customHeight="1">
      <c r="A52" s="757"/>
      <c r="B52" s="551">
        <v>2004</v>
      </c>
      <c r="C52" s="541">
        <v>71914</v>
      </c>
      <c r="D52" s="544">
        <f>C52-C50</f>
        <v>-753.99000000000524</v>
      </c>
      <c r="E52" s="543">
        <f>C52/C50*100-100</f>
        <v>-1.037582022015485</v>
      </c>
      <c r="F52" s="544">
        <f t="shared" ref="F52:F58" si="10">C52-C39</f>
        <v>-2529.8899999999994</v>
      </c>
      <c r="G52" s="543">
        <f t="shared" ref="G52:G58" si="11">C52/C39*100-100</f>
        <v>-3.3983850118525396</v>
      </c>
      <c r="I52" s="763"/>
      <c r="J52" s="613"/>
    </row>
    <row r="53" spans="1:15" s="554" customFormat="1" ht="15" hidden="1" customHeight="1">
      <c r="A53" s="757"/>
      <c r="B53" s="551">
        <v>2004</v>
      </c>
      <c r="C53" s="546">
        <v>73494.100000000006</v>
      </c>
      <c r="D53" s="544">
        <f>C53-C52</f>
        <v>1580.1000000000058</v>
      </c>
      <c r="E53" s="543">
        <f t="shared" ref="E53:E58" si="12">C53/C52*100-100</f>
        <v>2.1972077759546238</v>
      </c>
      <c r="F53" s="544">
        <f t="shared" si="10"/>
        <v>-2153.0999999999913</v>
      </c>
      <c r="G53" s="543">
        <f t="shared" si="11"/>
        <v>-2.8462388561638647</v>
      </c>
      <c r="I53" s="763"/>
      <c r="J53" s="613"/>
    </row>
    <row r="54" spans="1:15" s="556" customFormat="1" ht="15" hidden="1" customHeight="1">
      <c r="A54" s="757"/>
      <c r="B54" s="551">
        <v>2004</v>
      </c>
      <c r="C54" s="546">
        <v>74893.86</v>
      </c>
      <c r="D54" s="544">
        <f t="shared" ref="D54:D63" si="13">C54-C53</f>
        <v>1399.7599999999948</v>
      </c>
      <c r="E54" s="543">
        <f t="shared" si="12"/>
        <v>1.9045882594657115</v>
      </c>
      <c r="F54" s="544">
        <f t="shared" si="10"/>
        <v>-1120.5099999999948</v>
      </c>
      <c r="G54" s="543">
        <f t="shared" si="11"/>
        <v>-1.4740765463161694</v>
      </c>
      <c r="I54" s="764"/>
      <c r="J54" s="764"/>
      <c r="K54" s="765"/>
    </row>
    <row r="55" spans="1:15" s="556" customFormat="1" ht="15" hidden="1" customHeight="1">
      <c r="A55" s="757"/>
      <c r="B55" s="551">
        <v>2004</v>
      </c>
      <c r="C55" s="546">
        <v>75458.2</v>
      </c>
      <c r="D55" s="544">
        <f t="shared" si="13"/>
        <v>564.33999999999651</v>
      </c>
      <c r="E55" s="543">
        <f t="shared" si="12"/>
        <v>0.7535197144332102</v>
      </c>
      <c r="F55" s="544">
        <f t="shared" si="10"/>
        <v>-681.63000000000466</v>
      </c>
      <c r="G55" s="543">
        <f t="shared" si="11"/>
        <v>-0.89523446532518847</v>
      </c>
      <c r="I55" s="764"/>
      <c r="J55" s="764"/>
    </row>
    <row r="56" spans="1:15" s="554" customFormat="1" ht="15" hidden="1" customHeight="1">
      <c r="A56" s="757"/>
      <c r="B56" s="551">
        <v>2004</v>
      </c>
      <c r="C56" s="546">
        <v>76180.45</v>
      </c>
      <c r="D56" s="544">
        <f t="shared" si="13"/>
        <v>722.25</v>
      </c>
      <c r="E56" s="543">
        <f t="shared" si="12"/>
        <v>0.95715243671330086</v>
      </c>
      <c r="F56" s="544">
        <f t="shared" si="10"/>
        <v>-149.80999999999767</v>
      </c>
      <c r="G56" s="543">
        <f t="shared" si="11"/>
        <v>-0.19626554396644735</v>
      </c>
      <c r="I56" s="763"/>
      <c r="J56" s="763"/>
    </row>
    <row r="57" spans="1:15" s="529" customFormat="1" ht="15" customHeight="1">
      <c r="A57" s="757"/>
      <c r="B57" s="551">
        <v>2004</v>
      </c>
      <c r="C57" s="546">
        <v>76532.040000000008</v>
      </c>
      <c r="D57" s="544">
        <f t="shared" si="13"/>
        <v>351.59000000001106</v>
      </c>
      <c r="E57" s="543">
        <f t="shared" si="12"/>
        <v>0.46152260849076754</v>
      </c>
      <c r="F57" s="544">
        <f t="shared" si="10"/>
        <v>-1024.5299999999988</v>
      </c>
      <c r="G57" s="543">
        <f t="shared" si="11"/>
        <v>-1.3210099415175307</v>
      </c>
      <c r="I57" s="766"/>
      <c r="J57" s="767"/>
    </row>
    <row r="58" spans="1:15" ht="15" hidden="1" customHeight="1">
      <c r="B58" s="551">
        <v>2004</v>
      </c>
      <c r="C58" s="546">
        <v>77555.899999999994</v>
      </c>
      <c r="D58" s="544">
        <f t="shared" si="13"/>
        <v>1023.859999999986</v>
      </c>
      <c r="E58" s="543">
        <f t="shared" si="12"/>
        <v>1.3378187749862462</v>
      </c>
      <c r="F58" s="544">
        <f t="shared" si="10"/>
        <v>-932.57000000000698</v>
      </c>
      <c r="G58" s="543">
        <f t="shared" si="11"/>
        <v>-1.1881617771374664</v>
      </c>
      <c r="I58" s="768"/>
      <c r="J58" s="769"/>
    </row>
    <row r="59" spans="1:15" ht="15" hidden="1" customHeight="1">
      <c r="B59" s="551">
        <v>2004</v>
      </c>
      <c r="C59" s="546">
        <v>77096.94</v>
      </c>
      <c r="D59" s="544">
        <f t="shared" si="13"/>
        <v>-458.95999999999185</v>
      </c>
      <c r="E59" s="543">
        <f>C59/C58*100-100</f>
        <v>-0.59177960670947982</v>
      </c>
      <c r="F59" s="544">
        <f>C59-C46</f>
        <v>-869.33999999999651</v>
      </c>
      <c r="G59" s="543">
        <f>C59/C46*100-100</f>
        <v>-1.1150204934748729</v>
      </c>
      <c r="I59" s="770"/>
      <c r="J59" s="770"/>
    </row>
    <row r="60" spans="1:15" ht="15" hidden="1" customHeight="1">
      <c r="B60" s="551">
        <v>2004</v>
      </c>
      <c r="C60" s="546">
        <v>76490.080000000002</v>
      </c>
      <c r="D60" s="544">
        <f t="shared" si="13"/>
        <v>-606.86000000000058</v>
      </c>
      <c r="E60" s="543">
        <f>C60/C59*100-100</f>
        <v>-0.78713889293140937</v>
      </c>
      <c r="F60" s="544">
        <f>C60-C47</f>
        <v>-777.22999999999593</v>
      </c>
      <c r="G60" s="543">
        <f>C60/C47*100-100</f>
        <v>-1.0058975781607984</v>
      </c>
      <c r="I60" s="770"/>
      <c r="J60" s="770"/>
    </row>
    <row r="61" spans="1:15" s="554" customFormat="1" ht="15" hidden="1" customHeight="1">
      <c r="A61" s="757"/>
      <c r="B61" s="551">
        <v>2004</v>
      </c>
      <c r="C61" s="546">
        <v>75393.040000000008</v>
      </c>
      <c r="D61" s="544">
        <f t="shared" si="13"/>
        <v>-1097.0399999999936</v>
      </c>
      <c r="E61" s="543">
        <f>C61/C60*100-100</f>
        <v>-1.4342251962607264</v>
      </c>
      <c r="F61" s="544">
        <f>C61-C48</f>
        <v>-1134.859999999986</v>
      </c>
      <c r="G61" s="543">
        <f>C61/C48*100-100</f>
        <v>-1.4829362885953827</v>
      </c>
      <c r="I61" s="600"/>
      <c r="J61" s="614"/>
    </row>
    <row r="62" spans="1:15" s="539" customFormat="1" ht="15" hidden="1" customHeight="1">
      <c r="A62" s="757"/>
      <c r="B62" s="551">
        <v>2004</v>
      </c>
      <c r="C62" s="546">
        <v>73582.37</v>
      </c>
      <c r="D62" s="544">
        <f t="shared" si="13"/>
        <v>-1810.6700000000128</v>
      </c>
      <c r="E62" s="543">
        <f>C62/C61*100-100</f>
        <v>-2.4016407880621529</v>
      </c>
      <c r="F62" s="544">
        <f>C62-C49</f>
        <v>-1510.0299999999988</v>
      </c>
      <c r="G62" s="543">
        <f>C62/C49*100-100</f>
        <v>-2.0108959095727386</v>
      </c>
      <c r="I62" s="763"/>
      <c r="J62" s="770"/>
      <c r="K62" s="613"/>
      <c r="L62" s="614"/>
      <c r="M62" s="613"/>
      <c r="N62" s="614"/>
      <c r="O62" s="613"/>
    </row>
    <row r="63" spans="1:15" s="539" customFormat="1" ht="15" hidden="1" customHeight="1">
      <c r="A63" s="757"/>
      <c r="B63" s="551">
        <v>2004</v>
      </c>
      <c r="C63" s="546">
        <v>71264.649999999994</v>
      </c>
      <c r="D63" s="544">
        <f t="shared" si="13"/>
        <v>-2317.7200000000012</v>
      </c>
      <c r="E63" s="543">
        <f>C63/C62*100-100</f>
        <v>-3.1498305912136288</v>
      </c>
      <c r="F63" s="544">
        <f>C63-C50</f>
        <v>-1403.3400000000111</v>
      </c>
      <c r="G63" s="543">
        <f>C63/C50*100-100</f>
        <v>-1.9311666663685259</v>
      </c>
      <c r="I63" s="763"/>
      <c r="J63" s="770"/>
      <c r="K63" s="613"/>
      <c r="L63" s="614"/>
      <c r="M63" s="613"/>
      <c r="N63" s="614"/>
      <c r="O63" s="613"/>
    </row>
    <row r="64" spans="1:15" s="554" customFormat="1" ht="15" hidden="1" customHeight="1">
      <c r="A64" s="757"/>
      <c r="B64" s="553" t="s">
        <v>185</v>
      </c>
      <c r="C64" s="599"/>
      <c r="D64" s="549"/>
      <c r="E64" s="550"/>
      <c r="F64" s="549"/>
      <c r="G64" s="550"/>
      <c r="I64" s="763"/>
      <c r="J64" s="763"/>
      <c r="K64" s="600"/>
      <c r="L64" s="600"/>
    </row>
    <row r="65" spans="1:15" s="554" customFormat="1" ht="15" hidden="1" customHeight="1">
      <c r="A65" s="757"/>
      <c r="B65" s="551">
        <v>2005</v>
      </c>
      <c r="C65" s="541">
        <v>70825.149999999994</v>
      </c>
      <c r="D65" s="544">
        <f>C65-C63</f>
        <v>-439.5</v>
      </c>
      <c r="E65" s="543">
        <f>C65/C63*100-100</f>
        <v>-0.61671529994184482</v>
      </c>
      <c r="F65" s="544">
        <f t="shared" ref="F65:F71" si="14">C65-C52</f>
        <v>-1088.8500000000058</v>
      </c>
      <c r="G65" s="543">
        <f t="shared" ref="G65:G71" si="15">C65/C52*100-100</f>
        <v>-1.5141001752092933</v>
      </c>
      <c r="I65" s="763"/>
      <c r="J65" s="613"/>
    </row>
    <row r="66" spans="1:15" s="554" customFormat="1" ht="15" hidden="1" customHeight="1">
      <c r="A66" s="757"/>
      <c r="B66" s="551">
        <v>2005</v>
      </c>
      <c r="C66" s="546">
        <v>72291.149999999994</v>
      </c>
      <c r="D66" s="544">
        <f t="shared" ref="D66:D71" si="16">C66-C65</f>
        <v>1466</v>
      </c>
      <c r="E66" s="543">
        <f t="shared" ref="E66:E71" si="17">C66/C65*100-100</f>
        <v>2.0698861915576572</v>
      </c>
      <c r="F66" s="544">
        <f t="shared" si="14"/>
        <v>-1202.9500000000116</v>
      </c>
      <c r="G66" s="543">
        <f t="shared" si="15"/>
        <v>-1.6367980558983817</v>
      </c>
      <c r="I66" s="763"/>
      <c r="J66" s="613"/>
    </row>
    <row r="67" spans="1:15" s="556" customFormat="1" ht="15" hidden="1" customHeight="1">
      <c r="A67" s="757"/>
      <c r="B67" s="551">
        <v>2005</v>
      </c>
      <c r="C67" s="546">
        <v>72972.89</v>
      </c>
      <c r="D67" s="544">
        <f t="shared" si="16"/>
        <v>681.74000000000524</v>
      </c>
      <c r="E67" s="543">
        <f t="shared" si="17"/>
        <v>0.943047662127384</v>
      </c>
      <c r="F67" s="544">
        <f t="shared" si="14"/>
        <v>-1920.9700000000012</v>
      </c>
      <c r="G67" s="543">
        <f t="shared" si="15"/>
        <v>-2.5649232126638992</v>
      </c>
      <c r="I67" s="764"/>
      <c r="J67" s="764"/>
      <c r="K67" s="765"/>
    </row>
    <row r="68" spans="1:15" s="556" customFormat="1" ht="15" hidden="1" customHeight="1">
      <c r="A68" s="757"/>
      <c r="B68" s="551">
        <v>2005</v>
      </c>
      <c r="C68" s="546">
        <v>73275.13</v>
      </c>
      <c r="D68" s="544">
        <f t="shared" si="16"/>
        <v>302.24000000000524</v>
      </c>
      <c r="E68" s="543">
        <f t="shared" si="17"/>
        <v>0.41418121168013045</v>
      </c>
      <c r="F68" s="544">
        <f t="shared" si="14"/>
        <v>-2183.0699999999924</v>
      </c>
      <c r="G68" s="543">
        <f t="shared" si="15"/>
        <v>-2.8930851782841245</v>
      </c>
      <c r="I68" s="764"/>
      <c r="J68" s="764"/>
    </row>
    <row r="69" spans="1:15" s="554" customFormat="1" ht="15" hidden="1" customHeight="1">
      <c r="A69" s="757"/>
      <c r="B69" s="551">
        <v>2005</v>
      </c>
      <c r="C69" s="546">
        <v>73604.31</v>
      </c>
      <c r="D69" s="544">
        <f t="shared" si="16"/>
        <v>329.17999999999302</v>
      </c>
      <c r="E69" s="543">
        <f t="shared" si="17"/>
        <v>0.44923837050852455</v>
      </c>
      <c r="F69" s="544">
        <f t="shared" si="14"/>
        <v>-2576.1399999999994</v>
      </c>
      <c r="G69" s="543">
        <f t="shared" si="15"/>
        <v>-3.3816287512084813</v>
      </c>
      <c r="I69" s="763"/>
      <c r="J69" s="763"/>
    </row>
    <row r="70" spans="1:15" s="529" customFormat="1" ht="15" customHeight="1">
      <c r="A70" s="757"/>
      <c r="B70" s="551">
        <v>2005</v>
      </c>
      <c r="C70" s="546">
        <v>74810.679999999993</v>
      </c>
      <c r="D70" s="544">
        <f t="shared" si="16"/>
        <v>1206.3699999999953</v>
      </c>
      <c r="E70" s="543">
        <f t="shared" si="17"/>
        <v>1.6389936947985575</v>
      </c>
      <c r="F70" s="544">
        <f t="shared" si="14"/>
        <v>-1721.3600000000151</v>
      </c>
      <c r="G70" s="543">
        <f t="shared" si="15"/>
        <v>-2.2492017722250921</v>
      </c>
      <c r="I70" s="766"/>
      <c r="J70" s="767"/>
    </row>
    <row r="71" spans="1:15" ht="15" hidden="1" customHeight="1">
      <c r="B71" s="551">
        <v>2005</v>
      </c>
      <c r="C71" s="546">
        <v>75946.12</v>
      </c>
      <c r="D71" s="544">
        <f t="shared" si="16"/>
        <v>1135.4400000000023</v>
      </c>
      <c r="E71" s="543">
        <f t="shared" si="17"/>
        <v>1.517751208784631</v>
      </c>
      <c r="F71" s="544">
        <f t="shared" si="14"/>
        <v>-1609.7799999999988</v>
      </c>
      <c r="G71" s="543">
        <f t="shared" si="15"/>
        <v>-2.0756383460188061</v>
      </c>
      <c r="I71" s="768"/>
      <c r="J71" s="769"/>
    </row>
    <row r="72" spans="1:15" ht="15" hidden="1" customHeight="1">
      <c r="B72" s="551">
        <v>2005</v>
      </c>
      <c r="C72" s="546">
        <v>75605.040000000008</v>
      </c>
      <c r="D72" s="544">
        <f>C72-C71</f>
        <v>-341.07999999998719</v>
      </c>
      <c r="E72" s="543">
        <f>C72/C71*100-100</f>
        <v>-0.44910786752501508</v>
      </c>
      <c r="F72" s="544">
        <f>C72-C59</f>
        <v>-1491.8999999999942</v>
      </c>
      <c r="G72" s="543">
        <f>C72/C59*100-100</f>
        <v>-1.9350962567385892</v>
      </c>
      <c r="I72" s="770"/>
      <c r="J72" s="770"/>
    </row>
    <row r="73" spans="1:15" ht="15" hidden="1" customHeight="1">
      <c r="B73" s="551">
        <v>2005</v>
      </c>
      <c r="C73" s="546">
        <v>74796.95</v>
      </c>
      <c r="D73" s="544">
        <f>C73-C72</f>
        <v>-808.09000000001106</v>
      </c>
      <c r="E73" s="543">
        <f>C73/C72*100-100</f>
        <v>-1.0688308610113921</v>
      </c>
      <c r="F73" s="544">
        <f>C73-C60</f>
        <v>-1693.1300000000047</v>
      </c>
      <c r="G73" s="543">
        <f>C73/C60*100-100</f>
        <v>-2.2135288654424272</v>
      </c>
      <c r="I73" s="770"/>
      <c r="J73" s="770"/>
    </row>
    <row r="74" spans="1:15" s="554" customFormat="1" ht="15" hidden="1" customHeight="1">
      <c r="A74" s="757"/>
      <c r="B74" s="551">
        <v>2005</v>
      </c>
      <c r="C74" s="546">
        <v>72815.350000000006</v>
      </c>
      <c r="D74" s="544">
        <f>C74-C73</f>
        <v>-1981.5999999999913</v>
      </c>
      <c r="E74" s="543">
        <f>C74/C73*100-100</f>
        <v>-2.6493058874726785</v>
      </c>
      <c r="F74" s="544">
        <f>C74-C61</f>
        <v>-2577.6900000000023</v>
      </c>
      <c r="G74" s="543">
        <f>C74/C61*100-100</f>
        <v>-3.4190026028927889</v>
      </c>
      <c r="I74" s="600"/>
      <c r="J74" s="614"/>
    </row>
    <row r="75" spans="1:15" s="539" customFormat="1" ht="15" hidden="1" customHeight="1">
      <c r="A75" s="757"/>
      <c r="B75" s="551">
        <v>2005</v>
      </c>
      <c r="C75" s="546">
        <v>72270.89</v>
      </c>
      <c r="D75" s="544">
        <f>C75-C74</f>
        <v>-544.4600000000064</v>
      </c>
      <c r="E75" s="543">
        <f>C75/C74*100-100</f>
        <v>-0.74772695592345428</v>
      </c>
      <c r="F75" s="544">
        <f>C75-C62</f>
        <v>-1311.4799999999959</v>
      </c>
      <c r="G75" s="543">
        <f>C75/C62*100-100</f>
        <v>-1.7823291095407683</v>
      </c>
      <c r="I75" s="763"/>
      <c r="J75" s="770"/>
      <c r="K75" s="613"/>
      <c r="L75" s="614"/>
      <c r="M75" s="613"/>
      <c r="N75" s="614"/>
      <c r="O75" s="613"/>
    </row>
    <row r="76" spans="1:15" s="539" customFormat="1" ht="15" hidden="1" customHeight="1">
      <c r="A76" s="757"/>
      <c r="B76" s="551">
        <v>2005</v>
      </c>
      <c r="C76" s="546">
        <v>70229</v>
      </c>
      <c r="D76" s="544">
        <f>C76-C75</f>
        <v>-2041.8899999999994</v>
      </c>
      <c r="E76" s="543">
        <f>C76/C75*100-100</f>
        <v>-2.8253284275314741</v>
      </c>
      <c r="F76" s="544">
        <f>C76-C63</f>
        <v>-1035.6499999999942</v>
      </c>
      <c r="G76" s="543">
        <f>C76/C63*100-100</f>
        <v>-1.4532450520699882</v>
      </c>
      <c r="I76" s="763"/>
      <c r="J76" s="770"/>
      <c r="K76" s="613"/>
      <c r="L76" s="614"/>
      <c r="M76" s="613"/>
      <c r="N76" s="614"/>
      <c r="O76" s="613"/>
    </row>
    <row r="77" spans="1:15" s="554" customFormat="1" ht="15" hidden="1" customHeight="1">
      <c r="A77" s="757"/>
      <c r="B77" s="553" t="s">
        <v>78</v>
      </c>
      <c r="C77" s="599"/>
      <c r="D77" s="549"/>
      <c r="E77" s="550"/>
      <c r="F77" s="549"/>
      <c r="G77" s="550"/>
      <c r="I77" s="763"/>
      <c r="J77" s="763"/>
      <c r="K77" s="600"/>
      <c r="L77" s="600"/>
    </row>
    <row r="78" spans="1:15" s="554" customFormat="1" ht="15" hidden="1" customHeight="1">
      <c r="A78" s="757"/>
      <c r="B78" s="551">
        <v>2006</v>
      </c>
      <c r="C78" s="541">
        <v>69375.56</v>
      </c>
      <c r="D78" s="544">
        <f>C78-C76</f>
        <v>-853.44000000000233</v>
      </c>
      <c r="E78" s="543">
        <f>C78/C76*100-100</f>
        <v>-1.2152244799157046</v>
      </c>
      <c r="F78" s="544">
        <f t="shared" ref="F78:F84" si="18">C78-C65</f>
        <v>-1449.5899999999965</v>
      </c>
      <c r="G78" s="543">
        <f t="shared" ref="G78:G84" si="19">C78/C65*100-100</f>
        <v>-2.0467164559482001</v>
      </c>
      <c r="I78" s="763"/>
      <c r="J78" s="613"/>
    </row>
    <row r="79" spans="1:15" s="554" customFormat="1" ht="15" hidden="1" customHeight="1">
      <c r="A79" s="757"/>
      <c r="B79" s="551">
        <v>2006</v>
      </c>
      <c r="C79" s="546">
        <v>70804.95</v>
      </c>
      <c r="D79" s="544">
        <f t="shared" ref="D79:D84" si="20">C79-C78</f>
        <v>1429.3899999999994</v>
      </c>
      <c r="E79" s="543">
        <f t="shared" ref="E79:E84" si="21">C79/C78*100-100</f>
        <v>2.060365350564382</v>
      </c>
      <c r="F79" s="544">
        <f t="shared" si="18"/>
        <v>-1486.1999999999971</v>
      </c>
      <c r="G79" s="543">
        <f t="shared" si="19"/>
        <v>-2.0558533098449772</v>
      </c>
      <c r="I79" s="763"/>
      <c r="J79" s="613"/>
    </row>
    <row r="80" spans="1:15" s="556" customFormat="1" ht="15" hidden="1" customHeight="1">
      <c r="A80" s="757"/>
      <c r="B80" s="551">
        <v>2006</v>
      </c>
      <c r="C80" s="546">
        <v>71713.3</v>
      </c>
      <c r="D80" s="544">
        <f t="shared" si="20"/>
        <v>908.35000000000582</v>
      </c>
      <c r="E80" s="543">
        <f t="shared" si="21"/>
        <v>1.2828905323709847</v>
      </c>
      <c r="F80" s="544">
        <f t="shared" si="18"/>
        <v>-1259.5899999999965</v>
      </c>
      <c r="G80" s="543">
        <f t="shared" si="19"/>
        <v>-1.7261067774621495</v>
      </c>
      <c r="I80" s="764"/>
      <c r="J80" s="764"/>
      <c r="K80" s="765"/>
    </row>
    <row r="81" spans="1:15" s="556" customFormat="1" ht="15" hidden="1" customHeight="1">
      <c r="A81" s="757"/>
      <c r="B81" s="551">
        <v>2006</v>
      </c>
      <c r="C81" s="546">
        <v>72395.929999999993</v>
      </c>
      <c r="D81" s="544">
        <f t="shared" si="20"/>
        <v>682.6299999999901</v>
      </c>
      <c r="E81" s="543">
        <f t="shared" si="21"/>
        <v>0.95188758570583332</v>
      </c>
      <c r="F81" s="544">
        <f t="shared" si="18"/>
        <v>-879.20000000001164</v>
      </c>
      <c r="G81" s="543">
        <f t="shared" si="19"/>
        <v>-1.1998613990859042</v>
      </c>
      <c r="I81" s="764"/>
      <c r="J81" s="764"/>
    </row>
    <row r="82" spans="1:15" s="554" customFormat="1" ht="15" hidden="1" customHeight="1">
      <c r="A82" s="757"/>
      <c r="B82" s="551">
        <v>2006</v>
      </c>
      <c r="C82" s="546">
        <v>73141.31</v>
      </c>
      <c r="D82" s="544">
        <f t="shared" si="20"/>
        <v>745.38000000000466</v>
      </c>
      <c r="E82" s="543">
        <f t="shared" si="21"/>
        <v>1.02958826552819</v>
      </c>
      <c r="F82" s="544">
        <f t="shared" si="18"/>
        <v>-463</v>
      </c>
      <c r="G82" s="543">
        <f t="shared" si="19"/>
        <v>-0.6290392505547544</v>
      </c>
      <c r="I82" s="763"/>
      <c r="J82" s="763"/>
    </row>
    <row r="83" spans="1:15" s="529" customFormat="1" ht="15" customHeight="1">
      <c r="A83" s="757"/>
      <c r="B83" s="551">
        <v>2006</v>
      </c>
      <c r="C83" s="546">
        <v>73475.210000000006</v>
      </c>
      <c r="D83" s="544">
        <f t="shared" si="20"/>
        <v>333.90000000000873</v>
      </c>
      <c r="E83" s="543">
        <f t="shared" si="21"/>
        <v>0.45651356258180442</v>
      </c>
      <c r="F83" s="544">
        <f t="shared" si="18"/>
        <v>-1335.4699999999866</v>
      </c>
      <c r="G83" s="543">
        <f t="shared" si="19"/>
        <v>-1.7851328179345387</v>
      </c>
      <c r="I83" s="766"/>
      <c r="J83" s="767"/>
    </row>
    <row r="84" spans="1:15" ht="15" hidden="1" customHeight="1">
      <c r="B84" s="551">
        <v>2006</v>
      </c>
      <c r="C84" s="546">
        <v>74616.180000000008</v>
      </c>
      <c r="D84" s="544">
        <f t="shared" si="20"/>
        <v>1140.9700000000012</v>
      </c>
      <c r="E84" s="543">
        <f t="shared" si="21"/>
        <v>1.552863884295121</v>
      </c>
      <c r="F84" s="544">
        <f t="shared" si="18"/>
        <v>-1329.9399999999878</v>
      </c>
      <c r="G84" s="543">
        <f t="shared" si="19"/>
        <v>-1.7511625347022175</v>
      </c>
      <c r="I84" s="768"/>
      <c r="J84" s="769"/>
    </row>
    <row r="85" spans="1:15" ht="15" hidden="1" customHeight="1">
      <c r="B85" s="551">
        <v>2006</v>
      </c>
      <c r="C85" s="546">
        <v>74240.81</v>
      </c>
      <c r="D85" s="544">
        <f>C85-C84</f>
        <v>-375.3700000000099</v>
      </c>
      <c r="E85" s="543">
        <f>C85/C84*100-100</f>
        <v>-0.50306783327692983</v>
      </c>
      <c r="F85" s="544">
        <f>C85-C72</f>
        <v>-1364.2300000000105</v>
      </c>
      <c r="G85" s="543">
        <f>C85/C72*100-100</f>
        <v>-1.8044167425875486</v>
      </c>
      <c r="I85" s="770"/>
      <c r="J85" s="770"/>
    </row>
    <row r="86" spans="1:15" ht="15" hidden="1" customHeight="1">
      <c r="B86" s="551">
        <v>2006</v>
      </c>
      <c r="C86" s="546">
        <v>72964.75</v>
      </c>
      <c r="D86" s="544">
        <f>C86-C85</f>
        <v>-1276.0599999999977</v>
      </c>
      <c r="E86" s="543">
        <f>C86/C85*100-100</f>
        <v>-1.7188120657627479</v>
      </c>
      <c r="F86" s="544">
        <f>C86-C73</f>
        <v>-1832.1999999999971</v>
      </c>
      <c r="G86" s="543">
        <f>C86/C73*100-100</f>
        <v>-2.4495651226420279</v>
      </c>
      <c r="I86" s="770"/>
      <c r="J86" s="770"/>
    </row>
    <row r="87" spans="1:15" s="554" customFormat="1" ht="15" hidden="1" customHeight="1">
      <c r="A87" s="757"/>
      <c r="B87" s="551">
        <v>2006</v>
      </c>
      <c r="C87" s="546">
        <v>72254.42</v>
      </c>
      <c r="D87" s="544">
        <f>C87-C86</f>
        <v>-710.33000000000175</v>
      </c>
      <c r="E87" s="543">
        <f>C87/C86*100-100</f>
        <v>-0.97352488701736206</v>
      </c>
      <c r="F87" s="544">
        <f>C87-C74</f>
        <v>-560.93000000000757</v>
      </c>
      <c r="G87" s="543">
        <f>C87/C74*100-100</f>
        <v>-0.77034581307377437</v>
      </c>
      <c r="I87" s="600"/>
      <c r="J87" s="614"/>
    </row>
    <row r="88" spans="1:15" s="539" customFormat="1" ht="15" hidden="1" customHeight="1">
      <c r="A88" s="757"/>
      <c r="B88" s="551">
        <v>2006</v>
      </c>
      <c r="C88" s="546">
        <v>71077.13</v>
      </c>
      <c r="D88" s="544">
        <f>C88-C87</f>
        <v>-1177.2899999999936</v>
      </c>
      <c r="E88" s="543">
        <f>C88/C87*100-100</f>
        <v>-1.6293674490778471</v>
      </c>
      <c r="F88" s="544">
        <f>C88-C75</f>
        <v>-1193.7599999999948</v>
      </c>
      <c r="G88" s="543">
        <f>C88/C75*100-100</f>
        <v>-1.6517853868964352</v>
      </c>
      <c r="I88" s="763"/>
      <c r="J88" s="770"/>
      <c r="K88" s="613"/>
      <c r="L88" s="614"/>
      <c r="M88" s="613"/>
      <c r="N88" s="614"/>
      <c r="O88" s="613"/>
    </row>
    <row r="89" spans="1:15" s="539" customFormat="1" ht="15" hidden="1" customHeight="1">
      <c r="A89" s="757"/>
      <c r="B89" s="551">
        <v>2006</v>
      </c>
      <c r="C89" s="546">
        <v>69066.77</v>
      </c>
      <c r="D89" s="544">
        <f>C89-C88</f>
        <v>-2010.3600000000006</v>
      </c>
      <c r="E89" s="543">
        <f>C89/C88*100-100</f>
        <v>-2.8284203371745633</v>
      </c>
      <c r="F89" s="544">
        <f>C89-C76</f>
        <v>-1162.2299999999959</v>
      </c>
      <c r="G89" s="543">
        <f>C89/C76*100-100</f>
        <v>-1.6549146364037597</v>
      </c>
      <c r="I89" s="763"/>
      <c r="J89" s="770"/>
      <c r="K89" s="613"/>
      <c r="L89" s="614"/>
      <c r="M89" s="613"/>
      <c r="N89" s="614"/>
      <c r="O89" s="613"/>
    </row>
    <row r="90" spans="1:15" s="556" customFormat="1" ht="15" hidden="1" customHeight="1">
      <c r="A90" s="757"/>
      <c r="B90" s="553" t="s">
        <v>83</v>
      </c>
      <c r="C90" s="557"/>
      <c r="D90" s="549"/>
      <c r="E90" s="615"/>
      <c r="F90" s="549"/>
      <c r="G90" s="615"/>
      <c r="I90" s="764"/>
      <c r="J90" s="771"/>
      <c r="K90" s="772"/>
      <c r="L90" s="773"/>
      <c r="M90" s="772"/>
      <c r="N90" s="773"/>
      <c r="O90" s="772"/>
    </row>
    <row r="91" spans="1:15" s="554" customFormat="1" ht="15" hidden="1" customHeight="1">
      <c r="A91" s="757"/>
      <c r="B91" s="551">
        <v>2007</v>
      </c>
      <c r="C91" s="541">
        <v>68445.210000000006</v>
      </c>
      <c r="D91" s="544">
        <f>C91-C89</f>
        <v>-621.55999999999767</v>
      </c>
      <c r="E91" s="543">
        <f>C91/C89*100-100</f>
        <v>-0.8999407385056486</v>
      </c>
      <c r="F91" s="544">
        <f t="shared" ref="F91:F97" si="22">C91-C78</f>
        <v>-930.34999999999127</v>
      </c>
      <c r="G91" s="543">
        <f t="shared" ref="G91:G97" si="23">C91/C78*100-100</f>
        <v>-1.3410342201201502</v>
      </c>
      <c r="I91" s="763"/>
      <c r="J91" s="770"/>
      <c r="K91" s="613"/>
      <c r="L91" s="614"/>
      <c r="M91" s="613"/>
      <c r="N91" s="614"/>
      <c r="O91" s="613"/>
    </row>
    <row r="92" spans="1:15" s="554" customFormat="1" ht="15" hidden="1" customHeight="1">
      <c r="A92" s="757"/>
      <c r="B92" s="551">
        <v>2007</v>
      </c>
      <c r="C92" s="546">
        <v>70099.55</v>
      </c>
      <c r="D92" s="544">
        <f t="shared" ref="D92:D97" si="24">C92-C91</f>
        <v>1654.3399999999965</v>
      </c>
      <c r="E92" s="543">
        <f t="shared" ref="E92:E97" si="25">C92/C91*100-100</f>
        <v>2.4170281601882664</v>
      </c>
      <c r="F92" s="544">
        <f t="shared" si="22"/>
        <v>-705.39999999999418</v>
      </c>
      <c r="G92" s="543">
        <f t="shared" si="23"/>
        <v>-0.99625802998235713</v>
      </c>
      <c r="I92" s="763"/>
      <c r="J92" s="770"/>
      <c r="K92" s="613"/>
      <c r="L92" s="614"/>
      <c r="M92" s="613"/>
      <c r="N92" s="614"/>
      <c r="O92" s="613"/>
    </row>
    <row r="93" spans="1:15" s="554" customFormat="1" ht="15" hidden="1" customHeight="1">
      <c r="A93" s="757"/>
      <c r="B93" s="551">
        <v>2007</v>
      </c>
      <c r="C93" s="546">
        <v>70861.759999999995</v>
      </c>
      <c r="D93" s="544">
        <f t="shared" si="24"/>
        <v>762.20999999999185</v>
      </c>
      <c r="E93" s="543">
        <f t="shared" si="25"/>
        <v>1.0873250969514032</v>
      </c>
      <c r="F93" s="544">
        <f t="shared" si="22"/>
        <v>-851.54000000000815</v>
      </c>
      <c r="G93" s="543">
        <f t="shared" si="23"/>
        <v>-1.1874226956506106</v>
      </c>
      <c r="I93" s="763"/>
      <c r="J93" s="770"/>
      <c r="K93" s="613"/>
      <c r="L93" s="614"/>
      <c r="M93" s="613"/>
      <c r="N93" s="614"/>
      <c r="O93" s="613"/>
    </row>
    <row r="94" spans="1:15" s="556" customFormat="1" ht="15" hidden="1" customHeight="1">
      <c r="A94" s="757"/>
      <c r="B94" s="551">
        <v>2007</v>
      </c>
      <c r="C94" s="546">
        <v>70991.570000000007</v>
      </c>
      <c r="D94" s="544">
        <f t="shared" si="24"/>
        <v>129.81000000001222</v>
      </c>
      <c r="E94" s="543">
        <f t="shared" si="25"/>
        <v>0.18318766002991538</v>
      </c>
      <c r="F94" s="544">
        <f t="shared" si="22"/>
        <v>-1404.359999999986</v>
      </c>
      <c r="G94" s="543">
        <f t="shared" si="23"/>
        <v>-1.9398328055181935</v>
      </c>
      <c r="I94" s="764"/>
      <c r="J94" s="771"/>
      <c r="K94" s="772"/>
      <c r="L94" s="773"/>
      <c r="M94" s="772"/>
      <c r="N94" s="773"/>
      <c r="O94" s="772"/>
    </row>
    <row r="95" spans="1:15" s="554" customFormat="1" ht="15" hidden="1" customHeight="1">
      <c r="A95" s="757"/>
      <c r="B95" s="551">
        <v>2007</v>
      </c>
      <c r="C95" s="546">
        <v>71854.95</v>
      </c>
      <c r="D95" s="544">
        <f t="shared" si="24"/>
        <v>863.3799999999901</v>
      </c>
      <c r="E95" s="543">
        <f t="shared" si="25"/>
        <v>1.2161725680950468</v>
      </c>
      <c r="F95" s="544">
        <f t="shared" si="22"/>
        <v>-1286.3600000000006</v>
      </c>
      <c r="G95" s="543">
        <f t="shared" si="23"/>
        <v>-1.7587325138146923</v>
      </c>
      <c r="I95" s="763"/>
      <c r="J95" s="770"/>
      <c r="K95" s="613"/>
    </row>
    <row r="96" spans="1:15" s="554" customFormat="1" ht="15" customHeight="1">
      <c r="A96" s="757"/>
      <c r="B96" s="551">
        <v>2007</v>
      </c>
      <c r="C96" s="546">
        <v>72580.42</v>
      </c>
      <c r="D96" s="544">
        <f t="shared" si="24"/>
        <v>725.47000000000116</v>
      </c>
      <c r="E96" s="543">
        <f t="shared" si="25"/>
        <v>1.0096312084275354</v>
      </c>
      <c r="F96" s="544">
        <f t="shared" si="22"/>
        <v>-894.79000000000815</v>
      </c>
      <c r="G96" s="543">
        <f t="shared" si="23"/>
        <v>-1.2178121028847784</v>
      </c>
      <c r="I96" s="763"/>
      <c r="J96" s="770"/>
      <c r="K96" s="613"/>
    </row>
    <row r="97" spans="1:16" ht="15" hidden="1" customHeight="1">
      <c r="B97" s="551">
        <v>2007</v>
      </c>
      <c r="C97" s="546">
        <v>73777.81</v>
      </c>
      <c r="D97" s="544">
        <f t="shared" si="24"/>
        <v>1197.3899999999994</v>
      </c>
      <c r="E97" s="543">
        <f t="shared" si="25"/>
        <v>1.6497424512010213</v>
      </c>
      <c r="F97" s="544">
        <f t="shared" si="22"/>
        <v>-838.3700000000099</v>
      </c>
      <c r="G97" s="543">
        <f t="shared" si="23"/>
        <v>-1.123576682698058</v>
      </c>
      <c r="I97" s="763"/>
      <c r="J97" s="770"/>
      <c r="K97" s="613"/>
    </row>
    <row r="98" spans="1:16" ht="15" hidden="1" customHeight="1">
      <c r="B98" s="551">
        <v>2007</v>
      </c>
      <c r="C98" s="546">
        <v>73100.72</v>
      </c>
      <c r="D98" s="544">
        <f>C98-C97</f>
        <v>-677.08999999999651</v>
      </c>
      <c r="E98" s="543">
        <f>C98/C97*100-100</f>
        <v>-0.91774206905841993</v>
      </c>
      <c r="F98" s="544">
        <f>C98-C85</f>
        <v>-1140.0899999999965</v>
      </c>
      <c r="G98" s="543">
        <f>C98/C85*100-100</f>
        <v>-1.5356648183121848</v>
      </c>
      <c r="I98" s="763"/>
      <c r="J98" s="770"/>
      <c r="K98" s="613"/>
    </row>
    <row r="99" spans="1:16" s="459" customFormat="1" ht="15" hidden="1" customHeight="1">
      <c r="A99" s="757"/>
      <c r="B99" s="551">
        <v>2007</v>
      </c>
      <c r="C99" s="546">
        <v>72749.399999999994</v>
      </c>
      <c r="D99" s="544">
        <f>C99-C98</f>
        <v>-351.32000000000698</v>
      </c>
      <c r="E99" s="543">
        <f>C99/C98*100-100</f>
        <v>-0.48059718153255915</v>
      </c>
      <c r="F99" s="544">
        <f>C99-C86</f>
        <v>-215.35000000000582</v>
      </c>
      <c r="G99" s="543">
        <f>C99/C86*100-100</f>
        <v>-0.29514251744849673</v>
      </c>
      <c r="I99" s="771"/>
      <c r="J99" s="771"/>
    </row>
    <row r="100" spans="1:16" ht="15" hidden="1" customHeight="1">
      <c r="B100" s="551">
        <v>2007</v>
      </c>
      <c r="C100" s="546">
        <v>71448.08</v>
      </c>
      <c r="D100" s="544">
        <f>C100-C99</f>
        <v>-1301.3199999999924</v>
      </c>
      <c r="E100" s="543">
        <f>C100/C99*100-100</f>
        <v>-1.7887707664942809</v>
      </c>
      <c r="F100" s="544">
        <f>C100-C87</f>
        <v>-806.33999999999651</v>
      </c>
      <c r="G100" s="543">
        <f>C100/C87*100-100</f>
        <v>-1.1159732511865599</v>
      </c>
    </row>
    <row r="101" spans="1:16" ht="15" hidden="1" customHeight="1">
      <c r="B101" s="551">
        <v>2007</v>
      </c>
      <c r="C101" s="546">
        <v>69707.37</v>
      </c>
      <c r="D101" s="544">
        <f>C101-C100</f>
        <v>-1740.7100000000064</v>
      </c>
      <c r="E101" s="543">
        <f>C101/C100*100-100</f>
        <v>-2.4363285899355276</v>
      </c>
      <c r="F101" s="544">
        <f>C101-C88</f>
        <v>-1369.7600000000093</v>
      </c>
      <c r="G101" s="543">
        <f>C101/C88*100-100</f>
        <v>-1.9271459047375856</v>
      </c>
    </row>
    <row r="102" spans="1:16" ht="15" hidden="1" customHeight="1">
      <c r="B102" s="551">
        <v>2007</v>
      </c>
      <c r="C102" s="546">
        <v>67825.64</v>
      </c>
      <c r="D102" s="544">
        <f>C102-C101</f>
        <v>-1881.7299999999959</v>
      </c>
      <c r="E102" s="543">
        <f>C102/C101*100-100</f>
        <v>-2.6994706585544606</v>
      </c>
      <c r="F102" s="544">
        <f>C102-C89</f>
        <v>-1241.1300000000047</v>
      </c>
      <c r="G102" s="543">
        <f>C102/C89*100-100</f>
        <v>-1.7970002071908198</v>
      </c>
    </row>
    <row r="103" spans="1:16" s="539" customFormat="1" ht="15" hidden="1" customHeight="1">
      <c r="A103" s="757"/>
      <c r="B103" s="553" t="s">
        <v>90</v>
      </c>
      <c r="C103" s="557"/>
      <c r="D103" s="560"/>
      <c r="E103" s="561"/>
      <c r="F103" s="549"/>
      <c r="G103" s="550"/>
      <c r="H103" s="459"/>
      <c r="I103" s="547"/>
      <c r="J103" s="547"/>
      <c r="K103" s="547"/>
      <c r="L103" s="547"/>
      <c r="M103" s="547"/>
      <c r="N103" s="547"/>
      <c r="O103" s="614"/>
      <c r="P103" s="613"/>
    </row>
    <row r="104" spans="1:16" s="558" customFormat="1" ht="15" hidden="1" customHeight="1">
      <c r="A104" s="757"/>
      <c r="B104" s="551">
        <v>2008</v>
      </c>
      <c r="C104" s="541">
        <v>66826</v>
      </c>
      <c r="D104" s="544">
        <f>C104-C102</f>
        <v>-999.63999999999942</v>
      </c>
      <c r="E104" s="543">
        <f>C104/C102*100-100</f>
        <v>-1.4738379173421663</v>
      </c>
      <c r="F104" s="544">
        <f t="shared" ref="F104:F110" si="26">C104-C91</f>
        <v>-1619.2100000000064</v>
      </c>
      <c r="G104" s="543">
        <f t="shared" ref="G104:G110" si="27">C104/C91*100-100</f>
        <v>-2.3657024355685508</v>
      </c>
      <c r="I104" s="774"/>
      <c r="J104" s="774"/>
      <c r="K104" s="774"/>
      <c r="L104" s="774"/>
      <c r="M104" s="774"/>
      <c r="N104" s="774"/>
      <c r="O104" s="619"/>
      <c r="P104" s="618"/>
    </row>
    <row r="105" spans="1:16" s="554" customFormat="1" ht="15" hidden="1" customHeight="1">
      <c r="A105" s="757"/>
      <c r="B105" s="551">
        <v>2008</v>
      </c>
      <c r="C105" s="541">
        <v>68668.600000000006</v>
      </c>
      <c r="D105" s="544">
        <f t="shared" ref="D105:D110" si="28">C105-C104</f>
        <v>1842.6000000000058</v>
      </c>
      <c r="E105" s="543">
        <f t="shared" ref="E105:E110" si="29">C105/C104*100-100</f>
        <v>2.7573100290306343</v>
      </c>
      <c r="F105" s="544">
        <f t="shared" si="26"/>
        <v>-1430.9499999999971</v>
      </c>
      <c r="G105" s="543">
        <f t="shared" si="27"/>
        <v>-2.0413112495016037</v>
      </c>
      <c r="I105" s="547"/>
      <c r="J105" s="547"/>
      <c r="K105" s="547"/>
      <c r="L105" s="547"/>
      <c r="M105" s="547"/>
      <c r="N105" s="547"/>
      <c r="O105" s="614"/>
      <c r="P105" s="613"/>
    </row>
    <row r="106" spans="1:16" s="554" customFormat="1" ht="15" hidden="1" customHeight="1">
      <c r="A106" s="757"/>
      <c r="B106" s="551">
        <v>2008</v>
      </c>
      <c r="C106" s="541">
        <v>69759</v>
      </c>
      <c r="D106" s="544">
        <f t="shared" si="28"/>
        <v>1090.3999999999942</v>
      </c>
      <c r="E106" s="543">
        <f t="shared" si="29"/>
        <v>1.5879164567211177</v>
      </c>
      <c r="F106" s="544">
        <f t="shared" si="26"/>
        <v>-1102.7599999999948</v>
      </c>
      <c r="G106" s="543">
        <f t="shared" si="27"/>
        <v>-1.5562131112746727</v>
      </c>
      <c r="I106" s="547"/>
      <c r="J106" s="547"/>
      <c r="K106" s="547"/>
      <c r="L106" s="547"/>
      <c r="M106" s="547"/>
      <c r="N106" s="547"/>
      <c r="O106" s="614"/>
      <c r="P106" s="613"/>
    </row>
    <row r="107" spans="1:16" s="554" customFormat="1" ht="15" hidden="1" customHeight="1">
      <c r="A107" s="757"/>
      <c r="B107" s="551">
        <v>2008</v>
      </c>
      <c r="C107" s="541">
        <v>70101</v>
      </c>
      <c r="D107" s="544">
        <f t="shared" si="28"/>
        <v>342</v>
      </c>
      <c r="E107" s="543">
        <f t="shared" si="29"/>
        <v>0.49025932137789141</v>
      </c>
      <c r="F107" s="544">
        <f t="shared" si="26"/>
        <v>-890.57000000000698</v>
      </c>
      <c r="G107" s="543">
        <f t="shared" si="27"/>
        <v>-1.2544728902319093</v>
      </c>
      <c r="I107" s="547"/>
      <c r="J107" s="547"/>
      <c r="K107" s="547"/>
      <c r="L107" s="547"/>
      <c r="M107" s="547"/>
      <c r="N107" s="547"/>
      <c r="O107" s="614"/>
      <c r="P107" s="613"/>
    </row>
    <row r="108" spans="1:16" s="556" customFormat="1" ht="15" hidden="1" customHeight="1">
      <c r="A108" s="757"/>
      <c r="B108" s="551">
        <v>2008</v>
      </c>
      <c r="C108" s="541">
        <v>70751</v>
      </c>
      <c r="D108" s="544">
        <f t="shared" si="28"/>
        <v>650</v>
      </c>
      <c r="E108" s="543">
        <f t="shared" si="29"/>
        <v>0.92723356300194837</v>
      </c>
      <c r="F108" s="544">
        <f t="shared" si="26"/>
        <v>-1103.9499999999971</v>
      </c>
      <c r="G108" s="543">
        <f t="shared" si="27"/>
        <v>-1.5363590121487789</v>
      </c>
      <c r="H108" s="554"/>
      <c r="I108" s="547"/>
      <c r="J108" s="547"/>
      <c r="K108" s="547"/>
      <c r="L108" s="547"/>
      <c r="M108" s="547"/>
      <c r="N108" s="547"/>
      <c r="O108" s="773"/>
      <c r="P108" s="772"/>
    </row>
    <row r="109" spans="1:16" s="556" customFormat="1" ht="15" customHeight="1">
      <c r="A109" s="757"/>
      <c r="B109" s="551">
        <v>2008</v>
      </c>
      <c r="C109" s="541">
        <v>68936</v>
      </c>
      <c r="D109" s="544">
        <f t="shared" si="28"/>
        <v>-1815</v>
      </c>
      <c r="E109" s="543">
        <f t="shared" si="29"/>
        <v>-2.5653347655863428</v>
      </c>
      <c r="F109" s="544">
        <f t="shared" si="26"/>
        <v>-3644.4199999999983</v>
      </c>
      <c r="G109" s="543">
        <f t="shared" si="27"/>
        <v>-5.0212164658181848</v>
      </c>
      <c r="I109" s="547"/>
      <c r="J109" s="547"/>
      <c r="K109" s="547"/>
      <c r="L109" s="547"/>
      <c r="M109" s="547"/>
      <c r="N109" s="547"/>
      <c r="O109" s="773"/>
      <c r="P109" s="772"/>
    </row>
    <row r="110" spans="1:16" s="556" customFormat="1" ht="15" hidden="1" customHeight="1">
      <c r="A110" s="757"/>
      <c r="B110" s="551">
        <v>2008</v>
      </c>
      <c r="C110" s="541">
        <v>72799.429999999993</v>
      </c>
      <c r="D110" s="544">
        <f t="shared" si="28"/>
        <v>3863.429999999993</v>
      </c>
      <c r="E110" s="543">
        <f t="shared" si="29"/>
        <v>5.6043721712893131</v>
      </c>
      <c r="F110" s="544">
        <f t="shared" si="26"/>
        <v>-978.38000000000466</v>
      </c>
      <c r="G110" s="543">
        <f t="shared" si="27"/>
        <v>-1.326116890701968</v>
      </c>
      <c r="I110" s="547"/>
      <c r="J110" s="547"/>
      <c r="K110" s="547"/>
      <c r="L110" s="547"/>
      <c r="M110" s="547"/>
      <c r="N110" s="547"/>
    </row>
    <row r="111" spans="1:16" s="559" customFormat="1" ht="15" hidden="1" customHeight="1">
      <c r="A111" s="757"/>
      <c r="B111" s="551">
        <v>2008</v>
      </c>
      <c r="C111" s="541">
        <v>72760.100000000006</v>
      </c>
      <c r="D111" s="544">
        <f>C111-C110</f>
        <v>-39.329999999987194</v>
      </c>
      <c r="E111" s="543">
        <f>C111/C110*100-100</f>
        <v>-5.4025148273808554E-2</v>
      </c>
      <c r="F111" s="544">
        <f>C111-C98</f>
        <v>-340.61999999999534</v>
      </c>
      <c r="G111" s="543">
        <f>C111/C98*100-100</f>
        <v>-0.46595984280318703</v>
      </c>
      <c r="I111" s="547"/>
      <c r="J111" s="547"/>
      <c r="K111" s="547"/>
      <c r="L111" s="547"/>
      <c r="M111" s="547"/>
      <c r="N111" s="547"/>
    </row>
    <row r="112" spans="1:16" s="459" customFormat="1" ht="15" hidden="1" customHeight="1">
      <c r="A112" s="757"/>
      <c r="B112" s="551">
        <v>2008</v>
      </c>
      <c r="C112" s="541">
        <v>71678.95</v>
      </c>
      <c r="D112" s="544">
        <f>C112-C111</f>
        <v>-1081.1500000000087</v>
      </c>
      <c r="E112" s="543">
        <f>C112/C111*100-100</f>
        <v>-1.4859105471268066</v>
      </c>
      <c r="F112" s="544">
        <f>C112-C99</f>
        <v>-1070.4499999999971</v>
      </c>
      <c r="G112" s="543">
        <f>C112/C99*100-100</f>
        <v>-1.4714210701394137</v>
      </c>
      <c r="H112" s="559"/>
      <c r="I112" s="547"/>
      <c r="J112" s="547"/>
      <c r="K112" s="547"/>
      <c r="L112" s="547"/>
      <c r="M112" s="547"/>
      <c r="N112" s="547"/>
    </row>
    <row r="113" spans="1:14" s="459" customFormat="1" ht="15" hidden="1" customHeight="1">
      <c r="A113" s="757"/>
      <c r="B113" s="551">
        <v>2008</v>
      </c>
      <c r="C113" s="541">
        <v>69149.039999999994</v>
      </c>
      <c r="D113" s="544">
        <f>C113-C112</f>
        <v>-2529.9100000000035</v>
      </c>
      <c r="E113" s="543">
        <f>C113/C112*100-100</f>
        <v>-3.5295020365114169</v>
      </c>
      <c r="F113" s="544">
        <f>C113-C100</f>
        <v>-2299.0400000000081</v>
      </c>
      <c r="G113" s="543">
        <f>C113/C100*100-100</f>
        <v>-3.2177771607018855</v>
      </c>
      <c r="H113" s="559"/>
      <c r="I113" s="547"/>
      <c r="J113" s="547"/>
      <c r="K113" s="547"/>
      <c r="L113" s="547"/>
      <c r="M113" s="547"/>
      <c r="N113" s="547"/>
    </row>
    <row r="114" spans="1:14" s="459" customFormat="1" ht="15" hidden="1" customHeight="1">
      <c r="A114" s="757"/>
      <c r="B114" s="551">
        <v>2008</v>
      </c>
      <c r="C114" s="541">
        <v>68906.100000000006</v>
      </c>
      <c r="D114" s="544">
        <f>C114-C113</f>
        <v>-242.93999999998778</v>
      </c>
      <c r="E114" s="543">
        <f>C114/C113*100-100</f>
        <v>-0.35132808785196801</v>
      </c>
      <c r="F114" s="544">
        <f>C114-C101</f>
        <v>-801.26999999998952</v>
      </c>
      <c r="G114" s="543">
        <f>C114/C101*100-100</f>
        <v>-1.1494767339522127</v>
      </c>
      <c r="I114" s="547"/>
      <c r="J114" s="547"/>
      <c r="K114" s="547"/>
      <c r="L114" s="547"/>
      <c r="M114" s="547"/>
      <c r="N114" s="547"/>
    </row>
    <row r="115" spans="1:14" s="459" customFormat="1" ht="15" hidden="1" customHeight="1">
      <c r="A115" s="757"/>
      <c r="B115" s="551">
        <v>2008</v>
      </c>
      <c r="C115" s="541">
        <v>66137.679999999993</v>
      </c>
      <c r="D115" s="544">
        <f>C115-C114</f>
        <v>-2768.4200000000128</v>
      </c>
      <c r="E115" s="543">
        <f>C115/C114*100-100</f>
        <v>-4.0176704239537742</v>
      </c>
      <c r="F115" s="544">
        <f>C115-C102</f>
        <v>-1687.9600000000064</v>
      </c>
      <c r="G115" s="543">
        <f>C115/C102*100-100</f>
        <v>-2.4886753740915708</v>
      </c>
      <c r="I115" s="547"/>
      <c r="J115" s="547"/>
      <c r="K115" s="547"/>
      <c r="L115" s="547"/>
      <c r="M115" s="547"/>
      <c r="N115" s="547"/>
    </row>
    <row r="116" spans="1:14" s="459" customFormat="1" ht="15" hidden="1" customHeight="1">
      <c r="A116" s="757"/>
      <c r="B116" s="553" t="s">
        <v>138</v>
      </c>
      <c r="C116" s="557"/>
      <c r="D116" s="560"/>
      <c r="E116" s="561"/>
      <c r="F116" s="560"/>
      <c r="G116" s="561"/>
      <c r="H116" s="775"/>
      <c r="I116" s="771"/>
    </row>
    <row r="117" spans="1:14" ht="15" hidden="1" customHeight="1">
      <c r="B117" s="551">
        <v>2009</v>
      </c>
      <c r="C117" s="541">
        <v>63684.75</v>
      </c>
      <c r="D117" s="544">
        <f>C117-C115</f>
        <v>-2452.929999999993</v>
      </c>
      <c r="E117" s="543">
        <f>C117/C115*100-100</f>
        <v>-3.7088237748889838</v>
      </c>
      <c r="F117" s="544">
        <f t="shared" ref="F117:F122" si="30">C117-C104</f>
        <v>-3141.25</v>
      </c>
      <c r="G117" s="543">
        <f t="shared" ref="G117:G122" si="31">C117/C104*100-100</f>
        <v>-4.7006404692784258</v>
      </c>
    </row>
    <row r="118" spans="1:14" ht="15" hidden="1" customHeight="1">
      <c r="B118" s="551">
        <v>2009</v>
      </c>
      <c r="C118" s="541">
        <v>65443.3</v>
      </c>
      <c r="D118" s="544">
        <f t="shared" ref="D118:D124" si="32">C118-C117</f>
        <v>1758.5500000000029</v>
      </c>
      <c r="E118" s="543">
        <f t="shared" ref="E118:E124" si="33">C118/C117*100-100</f>
        <v>2.7613361126486353</v>
      </c>
      <c r="F118" s="544">
        <f t="shared" si="30"/>
        <v>-3225.3000000000029</v>
      </c>
      <c r="G118" s="543">
        <f t="shared" si="31"/>
        <v>-4.6969065919503237</v>
      </c>
    </row>
    <row r="119" spans="1:14" ht="15" hidden="1" customHeight="1">
      <c r="B119" s="551">
        <v>2009</v>
      </c>
      <c r="C119" s="541">
        <v>67329.13</v>
      </c>
      <c r="D119" s="544">
        <f t="shared" si="32"/>
        <v>1885.8300000000017</v>
      </c>
      <c r="E119" s="543">
        <f t="shared" si="33"/>
        <v>2.8816242457211132</v>
      </c>
      <c r="F119" s="544">
        <f t="shared" si="30"/>
        <v>-2429.8699999999953</v>
      </c>
      <c r="G119" s="543">
        <f t="shared" si="31"/>
        <v>-3.4832351381183742</v>
      </c>
    </row>
    <row r="120" spans="1:14" ht="15" hidden="1" customHeight="1">
      <c r="B120" s="551">
        <v>2009</v>
      </c>
      <c r="C120" s="541">
        <v>67707.75</v>
      </c>
      <c r="D120" s="544">
        <f t="shared" si="32"/>
        <v>378.61999999999534</v>
      </c>
      <c r="E120" s="543">
        <f t="shared" si="33"/>
        <v>0.56234203531219862</v>
      </c>
      <c r="F120" s="544">
        <f t="shared" si="30"/>
        <v>-2393.25</v>
      </c>
      <c r="G120" s="543">
        <f t="shared" si="31"/>
        <v>-3.4140026533145118</v>
      </c>
    </row>
    <row r="121" spans="1:14" s="459" customFormat="1" ht="15" hidden="1" customHeight="1">
      <c r="A121" s="757"/>
      <c r="B121" s="551">
        <v>2009</v>
      </c>
      <c r="C121" s="541">
        <v>67869.100000000006</v>
      </c>
      <c r="D121" s="544">
        <f t="shared" si="32"/>
        <v>161.35000000000582</v>
      </c>
      <c r="E121" s="543">
        <f t="shared" si="33"/>
        <v>0.23830359153865288</v>
      </c>
      <c r="F121" s="544">
        <f t="shared" si="30"/>
        <v>-2881.8999999999942</v>
      </c>
      <c r="G121" s="543">
        <f t="shared" si="31"/>
        <v>-4.0732993173241283</v>
      </c>
    </row>
    <row r="122" spans="1:14" s="459" customFormat="1" ht="15" customHeight="1">
      <c r="A122" s="757"/>
      <c r="B122" s="551">
        <v>2009</v>
      </c>
      <c r="C122" s="541">
        <v>68309.63</v>
      </c>
      <c r="D122" s="544">
        <f t="shared" si="32"/>
        <v>440.52999999999884</v>
      </c>
      <c r="E122" s="543">
        <f t="shared" si="33"/>
        <v>0.64908772917277702</v>
      </c>
      <c r="F122" s="544">
        <f t="shared" si="30"/>
        <v>-626.36999999999534</v>
      </c>
      <c r="G122" s="543">
        <f t="shared" si="31"/>
        <v>-0.90862539166762701</v>
      </c>
    </row>
    <row r="123" spans="1:14" s="459" customFormat="1" ht="15" hidden="1" customHeight="1">
      <c r="A123" s="757"/>
      <c r="B123" s="551">
        <v>2009</v>
      </c>
      <c r="C123" s="541">
        <v>69968.039999999994</v>
      </c>
      <c r="D123" s="544">
        <f t="shared" si="32"/>
        <v>1658.4099999999889</v>
      </c>
      <c r="E123" s="543">
        <f t="shared" si="33"/>
        <v>2.4277836082555098</v>
      </c>
      <c r="F123" s="544">
        <f t="shared" ref="F123:F128" si="34">C123-C110</f>
        <v>-2831.3899999999994</v>
      </c>
      <c r="G123" s="543">
        <f t="shared" ref="G123:G128" si="35">C123/C110*100-100</f>
        <v>-3.8893024299778176</v>
      </c>
      <c r="H123" s="523"/>
    </row>
    <row r="124" spans="1:14" s="459" customFormat="1" ht="15" hidden="1" customHeight="1">
      <c r="A124" s="757"/>
      <c r="B124" s="551">
        <v>2009</v>
      </c>
      <c r="C124" s="541">
        <v>69872.38</v>
      </c>
      <c r="D124" s="544">
        <f t="shared" si="32"/>
        <v>-95.659999999988941</v>
      </c>
      <c r="E124" s="543">
        <f t="shared" si="33"/>
        <v>-0.13671956510428629</v>
      </c>
      <c r="F124" s="544">
        <f t="shared" si="34"/>
        <v>-2887.7200000000012</v>
      </c>
      <c r="G124" s="543">
        <f t="shared" si="35"/>
        <v>-3.968823572260078</v>
      </c>
    </row>
    <row r="125" spans="1:14" ht="15" hidden="1" customHeight="1">
      <c r="B125" s="551">
        <v>2009</v>
      </c>
      <c r="C125" s="541">
        <v>68374</v>
      </c>
      <c r="D125" s="544">
        <f>C125-C124</f>
        <v>-1498.3800000000047</v>
      </c>
      <c r="E125" s="543">
        <f>C125/C124*100-100</f>
        <v>-2.1444525004014565</v>
      </c>
      <c r="F125" s="544">
        <f t="shared" si="34"/>
        <v>-3304.9499999999971</v>
      </c>
      <c r="G125" s="543">
        <f t="shared" si="35"/>
        <v>-4.6107678753664771</v>
      </c>
    </row>
    <row r="126" spans="1:14" ht="15" hidden="1" customHeight="1">
      <c r="B126" s="551">
        <v>2009</v>
      </c>
      <c r="C126" s="541">
        <v>66404.09</v>
      </c>
      <c r="D126" s="544">
        <f>C126-C125</f>
        <v>-1969.9100000000035</v>
      </c>
      <c r="E126" s="543">
        <f>C126/C125*100-100</f>
        <v>-2.8810805276859668</v>
      </c>
      <c r="F126" s="544">
        <f t="shared" si="34"/>
        <v>-2744.9499999999971</v>
      </c>
      <c r="G126" s="543">
        <f t="shared" si="35"/>
        <v>-3.9696140394718356</v>
      </c>
    </row>
    <row r="127" spans="1:14" s="459" customFormat="1" ht="15" hidden="1" customHeight="1">
      <c r="A127" s="757"/>
      <c r="B127" s="551">
        <v>2009</v>
      </c>
      <c r="C127" s="541">
        <v>65654.710000000006</v>
      </c>
      <c r="D127" s="544">
        <f>C127-C126</f>
        <v>-749.3799999999901</v>
      </c>
      <c r="E127" s="543">
        <f>C127/C126*100-100</f>
        <v>-1.1285148249151433</v>
      </c>
      <c r="F127" s="544">
        <f t="shared" si="34"/>
        <v>-3251.3899999999994</v>
      </c>
      <c r="G127" s="543">
        <f t="shared" si="35"/>
        <v>-4.7185807932824559</v>
      </c>
    </row>
    <row r="128" spans="1:14" s="459" customFormat="1" ht="15" hidden="1" customHeight="1">
      <c r="A128" s="757"/>
      <c r="B128" s="551">
        <v>2009</v>
      </c>
      <c r="C128" s="541">
        <v>63529.94</v>
      </c>
      <c r="D128" s="544">
        <f>C128-C127</f>
        <v>-2124.7700000000041</v>
      </c>
      <c r="E128" s="543">
        <f>C128/C127*100-100</f>
        <v>-3.2362796210660321</v>
      </c>
      <c r="F128" s="544">
        <f t="shared" si="34"/>
        <v>-2607.7399999999907</v>
      </c>
      <c r="G128" s="543">
        <f t="shared" si="35"/>
        <v>-3.9428960919100717</v>
      </c>
    </row>
    <row r="129" spans="1:9" s="459" customFormat="1" ht="15" hidden="1" customHeight="1">
      <c r="A129" s="757"/>
      <c r="B129" s="553" t="s">
        <v>168</v>
      </c>
      <c r="C129" s="557"/>
      <c r="D129" s="560"/>
      <c r="E129" s="561"/>
      <c r="F129" s="560"/>
      <c r="G129" s="561"/>
      <c r="H129" s="775"/>
      <c r="I129" s="771"/>
    </row>
    <row r="130" spans="1:9" ht="15" hidden="1" customHeight="1">
      <c r="B130" s="551">
        <v>2010</v>
      </c>
      <c r="C130" s="541">
        <v>62620.31</v>
      </c>
      <c r="D130" s="544">
        <f>C130-C128</f>
        <v>-909.63000000000466</v>
      </c>
      <c r="E130" s="543">
        <f>C130/C128*100-100</f>
        <v>-1.4318130947392831</v>
      </c>
      <c r="F130" s="544">
        <f t="shared" ref="F130:F135" si="36">C130-C117</f>
        <v>-1064.4400000000023</v>
      </c>
      <c r="G130" s="543">
        <f t="shared" ref="G130:G135" si="37">C130/C117*100-100</f>
        <v>-1.6714205520159879</v>
      </c>
    </row>
    <row r="131" spans="1:9" ht="15" hidden="1" customHeight="1">
      <c r="B131" s="551">
        <v>2010</v>
      </c>
      <c r="C131" s="541">
        <v>63787.8</v>
      </c>
      <c r="D131" s="544">
        <f t="shared" ref="D131:D136" si="38">C131-C130</f>
        <v>1167.4900000000052</v>
      </c>
      <c r="E131" s="543">
        <f t="shared" ref="E131:E136" si="39">C131/C130*100-100</f>
        <v>1.8643951139814021</v>
      </c>
      <c r="F131" s="544">
        <f t="shared" si="36"/>
        <v>-1655.5</v>
      </c>
      <c r="G131" s="543">
        <f t="shared" si="37"/>
        <v>-2.5296707225949717</v>
      </c>
    </row>
    <row r="132" spans="1:9" ht="15" hidden="1" customHeight="1">
      <c r="B132" s="551">
        <v>2010</v>
      </c>
      <c r="C132" s="541">
        <v>65465.43</v>
      </c>
      <c r="D132" s="544">
        <f t="shared" si="38"/>
        <v>1677.6299999999974</v>
      </c>
      <c r="E132" s="543">
        <f t="shared" si="39"/>
        <v>2.6300170251991801</v>
      </c>
      <c r="F132" s="544">
        <f t="shared" si="36"/>
        <v>-1863.7000000000044</v>
      </c>
      <c r="G132" s="543">
        <f t="shared" si="37"/>
        <v>-2.768044084336168</v>
      </c>
    </row>
    <row r="133" spans="1:9" ht="15" hidden="1" customHeight="1">
      <c r="B133" s="551">
        <v>2010</v>
      </c>
      <c r="C133" s="541">
        <v>66113</v>
      </c>
      <c r="D133" s="544">
        <f t="shared" si="38"/>
        <v>647.56999999999971</v>
      </c>
      <c r="E133" s="543">
        <f t="shared" si="39"/>
        <v>0.98917856340361254</v>
      </c>
      <c r="F133" s="544">
        <f t="shared" si="36"/>
        <v>-1594.75</v>
      </c>
      <c r="G133" s="543">
        <f t="shared" si="37"/>
        <v>-2.3553433691121057</v>
      </c>
    </row>
    <row r="134" spans="1:9" s="459" customFormat="1" ht="15" hidden="1" customHeight="1">
      <c r="A134" s="757"/>
      <c r="B134" s="551">
        <v>2010</v>
      </c>
      <c r="C134" s="541">
        <v>65962.039999999994</v>
      </c>
      <c r="D134" s="544">
        <f t="shared" si="38"/>
        <v>-150.9600000000064</v>
      </c>
      <c r="E134" s="543">
        <f t="shared" si="39"/>
        <v>-0.2283363332476398</v>
      </c>
      <c r="F134" s="544">
        <f t="shared" si="36"/>
        <v>-1907.0600000000122</v>
      </c>
      <c r="G134" s="543">
        <f t="shared" si="37"/>
        <v>-2.8099090749693261</v>
      </c>
    </row>
    <row r="135" spans="1:9" s="459" customFormat="1" ht="15" customHeight="1">
      <c r="A135" s="757"/>
      <c r="B135" s="551">
        <v>2010</v>
      </c>
      <c r="C135" s="541">
        <v>66003.09</v>
      </c>
      <c r="D135" s="544">
        <f t="shared" si="38"/>
        <v>41.05000000000291</v>
      </c>
      <c r="E135" s="543">
        <f t="shared" si="39"/>
        <v>6.2232762964882227E-2</v>
      </c>
      <c r="F135" s="544">
        <f t="shared" si="36"/>
        <v>-2306.5400000000081</v>
      </c>
      <c r="G135" s="543">
        <f t="shared" si="37"/>
        <v>-3.3765956571569831</v>
      </c>
    </row>
    <row r="136" spans="1:9" s="459" customFormat="1" ht="15" hidden="1" customHeight="1">
      <c r="A136" s="757"/>
      <c r="B136" s="551">
        <v>2010</v>
      </c>
      <c r="C136" s="541">
        <v>67800.039999999994</v>
      </c>
      <c r="D136" s="544">
        <f t="shared" si="38"/>
        <v>1796.9499999999971</v>
      </c>
      <c r="E136" s="543">
        <f t="shared" si="39"/>
        <v>2.7225240515254683</v>
      </c>
      <c r="F136" s="544">
        <f t="shared" ref="F136:F141" si="40">C136-C123</f>
        <v>-2168</v>
      </c>
      <c r="G136" s="543">
        <f t="shared" ref="G136:G141" si="41">C136/C123*100-100</f>
        <v>-3.0985575699991017</v>
      </c>
    </row>
    <row r="137" spans="1:9" s="459" customFormat="1" ht="15" hidden="1" customHeight="1">
      <c r="A137" s="757"/>
      <c r="B137" s="551">
        <v>2010</v>
      </c>
      <c r="C137" s="541">
        <v>67391.95</v>
      </c>
      <c r="D137" s="544">
        <f>C137-C136</f>
        <v>-408.08999999999651</v>
      </c>
      <c r="E137" s="543">
        <f>C137/C136*100-100</f>
        <v>-0.6019022997626422</v>
      </c>
      <c r="F137" s="544">
        <f t="shared" si="40"/>
        <v>-2480.4300000000076</v>
      </c>
      <c r="G137" s="543">
        <f t="shared" si="41"/>
        <v>-3.5499434826751468</v>
      </c>
    </row>
    <row r="138" spans="1:9" s="459" customFormat="1" ht="15" hidden="1" customHeight="1">
      <c r="A138" s="757"/>
      <c r="B138" s="551">
        <v>2010</v>
      </c>
      <c r="C138" s="541">
        <v>66472.539999999994</v>
      </c>
      <c r="D138" s="544">
        <f>C138-C137</f>
        <v>-919.41000000000349</v>
      </c>
      <c r="E138" s="543">
        <f>C138/C137*100-100</f>
        <v>-1.3642727358386395</v>
      </c>
      <c r="F138" s="544">
        <f t="shared" si="40"/>
        <v>-1901.4600000000064</v>
      </c>
      <c r="G138" s="543">
        <f t="shared" si="41"/>
        <v>-2.7809693743235897</v>
      </c>
    </row>
    <row r="139" spans="1:9" ht="15" hidden="1" customHeight="1">
      <c r="B139" s="551">
        <v>2010</v>
      </c>
      <c r="C139" s="541">
        <v>64728.4</v>
      </c>
      <c r="D139" s="544">
        <f>C139-C138</f>
        <v>-1744.1399999999921</v>
      </c>
      <c r="E139" s="543">
        <f>C139/C138*100-100</f>
        <v>-2.6238503899504906</v>
      </c>
      <c r="F139" s="544">
        <f t="shared" si="40"/>
        <v>-1675.6899999999951</v>
      </c>
      <c r="G139" s="543">
        <f t="shared" si="41"/>
        <v>-2.5234740811898746</v>
      </c>
    </row>
    <row r="140" spans="1:9" s="459" customFormat="1" ht="15" hidden="1" customHeight="1">
      <c r="A140" s="757"/>
      <c r="B140" s="551">
        <v>2010</v>
      </c>
      <c r="C140" s="541">
        <v>63907.38</v>
      </c>
      <c r="D140" s="544">
        <f>C140-C139</f>
        <v>-821.02000000000407</v>
      </c>
      <c r="E140" s="543">
        <f>C140/C139*100-100</f>
        <v>-1.2684076850347026</v>
      </c>
      <c r="F140" s="544">
        <f t="shared" si="40"/>
        <v>-1747.330000000009</v>
      </c>
      <c r="G140" s="543">
        <f t="shared" si="41"/>
        <v>-2.6613932191612832</v>
      </c>
    </row>
    <row r="141" spans="1:9" s="459" customFormat="1" ht="15" hidden="1" customHeight="1">
      <c r="A141" s="757"/>
      <c r="B141" s="551">
        <v>2010</v>
      </c>
      <c r="C141" s="541">
        <v>61344.42</v>
      </c>
      <c r="D141" s="544">
        <f>C141-C140</f>
        <v>-2562.9599999999991</v>
      </c>
      <c r="E141" s="543">
        <f>C141/C140*100-100</f>
        <v>-4.0104288424904837</v>
      </c>
      <c r="F141" s="544">
        <f t="shared" si="40"/>
        <v>-2185.5200000000041</v>
      </c>
      <c r="G141" s="543">
        <f t="shared" si="41"/>
        <v>-3.4401417662286491</v>
      </c>
    </row>
    <row r="142" spans="1:9" s="459" customFormat="1" ht="15" hidden="1" customHeight="1">
      <c r="A142" s="757"/>
      <c r="B142" s="553" t="s">
        <v>177</v>
      </c>
      <c r="C142" s="557"/>
      <c r="D142" s="560"/>
      <c r="E142" s="561"/>
      <c r="F142" s="560"/>
      <c r="G142" s="561"/>
      <c r="H142" s="775"/>
      <c r="I142" s="771"/>
    </row>
    <row r="143" spans="1:9" ht="15" hidden="1" customHeight="1">
      <c r="B143" s="551">
        <v>2011</v>
      </c>
      <c r="C143" s="541">
        <v>60507.8</v>
      </c>
      <c r="D143" s="544">
        <f>C143-C141</f>
        <v>-836.61999999999534</v>
      </c>
      <c r="E143" s="543">
        <f>C143/C141*100-100</f>
        <v>-1.3638078247377621</v>
      </c>
      <c r="F143" s="544">
        <f t="shared" ref="F143:F154" si="42">C143-C130</f>
        <v>-2112.5099999999948</v>
      </c>
      <c r="G143" s="543">
        <f t="shared" ref="G143:G154" si="43">C143/C130*100-100</f>
        <v>-3.3735221048889628</v>
      </c>
    </row>
    <row r="144" spans="1:9" ht="14.45" hidden="1" customHeight="1">
      <c r="B144" s="551">
        <v>2011</v>
      </c>
      <c r="C144" s="541">
        <v>61786.8</v>
      </c>
      <c r="D144" s="544">
        <f t="shared" ref="D144:D149" si="44">C144-C143</f>
        <v>1279</v>
      </c>
      <c r="E144" s="543">
        <f t="shared" ref="E144:E149" si="45">C144/C143*100-100</f>
        <v>2.1137770667583311</v>
      </c>
      <c r="F144" s="544">
        <f t="shared" si="42"/>
        <v>-2001</v>
      </c>
      <c r="G144" s="543">
        <f t="shared" si="43"/>
        <v>-3.1369634945867375</v>
      </c>
    </row>
    <row r="145" spans="1:9" ht="14.45" hidden="1" customHeight="1">
      <c r="B145" s="551">
        <v>2011</v>
      </c>
      <c r="C145" s="541">
        <v>63374.34</v>
      </c>
      <c r="D145" s="544">
        <f t="shared" si="44"/>
        <v>1587.5399999999936</v>
      </c>
      <c r="E145" s="543">
        <f t="shared" si="45"/>
        <v>2.5693837518693243</v>
      </c>
      <c r="F145" s="544">
        <f t="shared" si="42"/>
        <v>-2091.0900000000038</v>
      </c>
      <c r="G145" s="543">
        <f t="shared" si="43"/>
        <v>-3.1941896662101072</v>
      </c>
    </row>
    <row r="146" spans="1:9" ht="14.45" hidden="1" customHeight="1">
      <c r="B146" s="551">
        <v>2011</v>
      </c>
      <c r="C146" s="541">
        <v>63724.42</v>
      </c>
      <c r="D146" s="544">
        <f t="shared" si="44"/>
        <v>350.08000000000175</v>
      </c>
      <c r="E146" s="543">
        <f t="shared" si="45"/>
        <v>0.55240023012468953</v>
      </c>
      <c r="F146" s="544">
        <f t="shared" si="42"/>
        <v>-2388.5800000000017</v>
      </c>
      <c r="G146" s="543">
        <f t="shared" si="43"/>
        <v>-3.6128749262626059</v>
      </c>
    </row>
    <row r="147" spans="1:9" ht="14.45" hidden="1" customHeight="1">
      <c r="B147" s="551">
        <v>2011</v>
      </c>
      <c r="C147" s="541">
        <v>63895.68</v>
      </c>
      <c r="D147" s="544">
        <f t="shared" si="44"/>
        <v>171.26000000000204</v>
      </c>
      <c r="E147" s="543">
        <f t="shared" si="45"/>
        <v>0.2687509749009962</v>
      </c>
      <c r="F147" s="544">
        <f t="shared" si="42"/>
        <v>-2066.3599999999933</v>
      </c>
      <c r="G147" s="543">
        <f t="shared" si="43"/>
        <v>-3.1326502333766371</v>
      </c>
    </row>
    <row r="148" spans="1:9" s="459" customFormat="1" ht="14.45" customHeight="1">
      <c r="A148" s="757"/>
      <c r="B148" s="551">
        <v>2011</v>
      </c>
      <c r="C148" s="541">
        <v>64697.68</v>
      </c>
      <c r="D148" s="544">
        <f t="shared" si="44"/>
        <v>802</v>
      </c>
      <c r="E148" s="543">
        <f t="shared" si="45"/>
        <v>1.2551709286136514</v>
      </c>
      <c r="F148" s="544">
        <f t="shared" si="42"/>
        <v>-1305.4099999999962</v>
      </c>
      <c r="G148" s="543">
        <f t="shared" si="43"/>
        <v>-1.977801342331091</v>
      </c>
    </row>
    <row r="149" spans="1:9" s="459" customFormat="1" ht="14.45" hidden="1" customHeight="1">
      <c r="A149" s="757"/>
      <c r="B149" s="551">
        <v>2011</v>
      </c>
      <c r="C149" s="541">
        <v>66170.14</v>
      </c>
      <c r="D149" s="544">
        <f t="shared" si="44"/>
        <v>1472.4599999999991</v>
      </c>
      <c r="E149" s="543">
        <f t="shared" si="45"/>
        <v>2.275908502437801</v>
      </c>
      <c r="F149" s="544">
        <f t="shared" si="42"/>
        <v>-1629.8999999999942</v>
      </c>
      <c r="G149" s="543">
        <f t="shared" si="43"/>
        <v>-2.4039808826071436</v>
      </c>
    </row>
    <row r="150" spans="1:9" s="459" customFormat="1" ht="14.45" hidden="1" customHeight="1">
      <c r="A150" s="757"/>
      <c r="B150" s="551">
        <v>2011</v>
      </c>
      <c r="C150" s="541">
        <v>66131.77</v>
      </c>
      <c r="D150" s="544">
        <f>C150-C149</f>
        <v>-38.369999999995343</v>
      </c>
      <c r="E150" s="543">
        <f>C150/C149*100-100</f>
        <v>-5.7986880487163717E-2</v>
      </c>
      <c r="F150" s="544">
        <f t="shared" si="42"/>
        <v>-1260.179999999993</v>
      </c>
      <c r="G150" s="543">
        <f t="shared" si="43"/>
        <v>-1.8699266010257816</v>
      </c>
    </row>
    <row r="151" spans="1:9" s="459" customFormat="1" ht="14.45" hidden="1" customHeight="1">
      <c r="A151" s="757"/>
      <c r="B151" s="551">
        <v>2011</v>
      </c>
      <c r="C151" s="541">
        <v>64737.77</v>
      </c>
      <c r="D151" s="544">
        <f>C151-C150</f>
        <v>-1394.0000000000073</v>
      </c>
      <c r="E151" s="543">
        <f>C151/C150*100-100</f>
        <v>-2.1079127324128848</v>
      </c>
      <c r="F151" s="544">
        <f t="shared" si="42"/>
        <v>-1734.7699999999968</v>
      </c>
      <c r="G151" s="543">
        <f t="shared" si="43"/>
        <v>-2.6097543436733446</v>
      </c>
    </row>
    <row r="152" spans="1:9" ht="14.45" hidden="1" customHeight="1">
      <c r="B152" s="551">
        <v>2011</v>
      </c>
      <c r="C152" s="541">
        <v>63509.9</v>
      </c>
      <c r="D152" s="544">
        <f>C152-C151</f>
        <v>-1227.8699999999953</v>
      </c>
      <c r="E152" s="543">
        <f>C152/C151*100-100</f>
        <v>-1.8966825703140415</v>
      </c>
      <c r="F152" s="544">
        <f t="shared" si="42"/>
        <v>-1218.5</v>
      </c>
      <c r="G152" s="543">
        <f t="shared" si="43"/>
        <v>-1.8824812601578316</v>
      </c>
    </row>
    <row r="153" spans="1:9" s="459" customFormat="1" ht="14.45" hidden="1" customHeight="1">
      <c r="A153" s="757"/>
      <c r="B153" s="551">
        <v>2011</v>
      </c>
      <c r="C153" s="541">
        <v>62734</v>
      </c>
      <c r="D153" s="544">
        <f>C153-C152</f>
        <v>-775.90000000000146</v>
      </c>
      <c r="E153" s="543">
        <f>C153/C152*100-100</f>
        <v>-1.2216992941257985</v>
      </c>
      <c r="F153" s="544">
        <f t="shared" si="42"/>
        <v>-1173.3799999999974</v>
      </c>
      <c r="G153" s="543">
        <f t="shared" si="43"/>
        <v>-1.8360633779697935</v>
      </c>
    </row>
    <row r="154" spans="1:9" s="459" customFormat="1" ht="14.45" hidden="1" customHeight="1">
      <c r="A154" s="757"/>
      <c r="B154" s="551">
        <v>2011</v>
      </c>
      <c r="C154" s="541">
        <v>60034.75</v>
      </c>
      <c r="D154" s="544">
        <f>C154-C153</f>
        <v>-2699.25</v>
      </c>
      <c r="E154" s="543">
        <f>C154/C153*100-100</f>
        <v>-4.3026907259221474</v>
      </c>
      <c r="F154" s="544">
        <f t="shared" si="42"/>
        <v>-1309.6699999999983</v>
      </c>
      <c r="G154" s="543">
        <f t="shared" si="43"/>
        <v>-2.1349456071147159</v>
      </c>
    </row>
    <row r="155" spans="1:9" s="459" customFormat="1" ht="14.45" hidden="1" customHeight="1">
      <c r="A155" s="757"/>
      <c r="B155" s="553" t="s">
        <v>197</v>
      </c>
      <c r="C155" s="557"/>
      <c r="D155" s="560"/>
      <c r="E155" s="561"/>
      <c r="F155" s="560"/>
      <c r="G155" s="561"/>
      <c r="H155" s="775"/>
      <c r="I155" s="771"/>
    </row>
    <row r="156" spans="1:9" ht="15" hidden="1" customHeight="1">
      <c r="B156" s="551">
        <v>2012</v>
      </c>
      <c r="C156" s="541">
        <v>59049.66</v>
      </c>
      <c r="D156" s="544">
        <f>C156-C154</f>
        <v>-985.08999999999651</v>
      </c>
      <c r="E156" s="543">
        <f>C156/C154*100-100</f>
        <v>-1.6408663315829557</v>
      </c>
      <c r="F156" s="544">
        <f t="shared" ref="F156:F167" si="46">C156-C143</f>
        <v>-1458.1399999999994</v>
      </c>
      <c r="G156" s="543">
        <f t="shared" ref="G156:G167" si="47">C156/C143*100-100</f>
        <v>-2.4098380704636497</v>
      </c>
    </row>
    <row r="157" spans="1:9" ht="15" hidden="1" customHeight="1">
      <c r="B157" s="551">
        <v>2012</v>
      </c>
      <c r="C157" s="541">
        <v>61140.28</v>
      </c>
      <c r="D157" s="544">
        <f t="shared" ref="D157:D162" si="48">C157-C156</f>
        <v>2090.6199999999953</v>
      </c>
      <c r="E157" s="543">
        <f t="shared" ref="E157:E162" si="49">C157/C156*100-100</f>
        <v>3.5404437553069812</v>
      </c>
      <c r="F157" s="544">
        <f t="shared" si="46"/>
        <v>-646.52000000000407</v>
      </c>
      <c r="G157" s="543">
        <f t="shared" si="47"/>
        <v>-1.0463723643237728</v>
      </c>
    </row>
    <row r="158" spans="1:9" ht="15" hidden="1" customHeight="1">
      <c r="B158" s="551">
        <v>2012</v>
      </c>
      <c r="C158" s="541">
        <v>62505.5</v>
      </c>
      <c r="D158" s="544">
        <f t="shared" si="48"/>
        <v>1365.2200000000012</v>
      </c>
      <c r="E158" s="543">
        <f t="shared" si="49"/>
        <v>2.2329305655780445</v>
      </c>
      <c r="F158" s="544">
        <f t="shared" si="46"/>
        <v>-868.83999999999651</v>
      </c>
      <c r="G158" s="543">
        <f t="shared" si="47"/>
        <v>-1.370964967840294</v>
      </c>
    </row>
    <row r="159" spans="1:9" ht="15" hidden="1" customHeight="1">
      <c r="B159" s="551">
        <v>2012</v>
      </c>
      <c r="C159" s="541">
        <v>62296.1</v>
      </c>
      <c r="D159" s="544">
        <f t="shared" si="48"/>
        <v>-209.40000000000146</v>
      </c>
      <c r="E159" s="543">
        <f t="shared" si="49"/>
        <v>-0.33501051907431645</v>
      </c>
      <c r="F159" s="544">
        <f t="shared" si="46"/>
        <v>-1428.3199999999997</v>
      </c>
      <c r="G159" s="543">
        <f t="shared" si="47"/>
        <v>-2.2414013340568744</v>
      </c>
    </row>
    <row r="160" spans="1:9" ht="15" hidden="1" customHeight="1">
      <c r="B160" s="551">
        <v>2012</v>
      </c>
      <c r="C160" s="541">
        <v>62699.9</v>
      </c>
      <c r="D160" s="544">
        <f t="shared" si="48"/>
        <v>403.80000000000291</v>
      </c>
      <c r="E160" s="543">
        <f t="shared" si="49"/>
        <v>0.64819467029235511</v>
      </c>
      <c r="F160" s="544">
        <f t="shared" si="46"/>
        <v>-1195.7799999999988</v>
      </c>
      <c r="G160" s="543">
        <f t="shared" si="47"/>
        <v>-1.8714567244608702</v>
      </c>
    </row>
    <row r="161" spans="1:9" ht="15" customHeight="1">
      <c r="B161" s="551">
        <v>2012</v>
      </c>
      <c r="C161" s="541">
        <v>63264.95</v>
      </c>
      <c r="D161" s="544">
        <f t="shared" si="48"/>
        <v>565.04999999999563</v>
      </c>
      <c r="E161" s="543">
        <f t="shared" si="49"/>
        <v>0.90119760956555695</v>
      </c>
      <c r="F161" s="544">
        <f t="shared" si="46"/>
        <v>-1432.7300000000032</v>
      </c>
      <c r="G161" s="543">
        <f t="shared" si="47"/>
        <v>-2.2144998089575978</v>
      </c>
    </row>
    <row r="162" spans="1:9" s="459" customFormat="1" ht="15" hidden="1" customHeight="1">
      <c r="A162" s="757"/>
      <c r="B162" s="551">
        <v>2012</v>
      </c>
      <c r="C162" s="541">
        <v>64792.4</v>
      </c>
      <c r="D162" s="544">
        <f t="shared" si="48"/>
        <v>1527.4500000000044</v>
      </c>
      <c r="E162" s="543">
        <f t="shared" si="49"/>
        <v>2.4143700421797689</v>
      </c>
      <c r="F162" s="544">
        <f t="shared" si="46"/>
        <v>-1377.739999999998</v>
      </c>
      <c r="G162" s="543">
        <f t="shared" si="47"/>
        <v>-2.0821174021998416</v>
      </c>
    </row>
    <row r="163" spans="1:9" s="459" customFormat="1" ht="15" hidden="1" customHeight="1">
      <c r="A163" s="757"/>
      <c r="B163" s="551">
        <v>2012</v>
      </c>
      <c r="C163" s="541">
        <v>64862.81</v>
      </c>
      <c r="D163" s="544">
        <f>C163-C162</f>
        <v>70.409999999996217</v>
      </c>
      <c r="E163" s="543">
        <f>C163/C162*100-100</f>
        <v>0.10867015267221802</v>
      </c>
      <c r="F163" s="544">
        <f t="shared" si="46"/>
        <v>-1268.9600000000064</v>
      </c>
      <c r="G163" s="543">
        <f t="shared" si="47"/>
        <v>-1.9188356821539827</v>
      </c>
    </row>
    <row r="164" spans="1:9" s="459" customFormat="1" ht="15" hidden="1" customHeight="1">
      <c r="A164" s="757"/>
      <c r="B164" s="551">
        <v>2012</v>
      </c>
      <c r="C164" s="541">
        <v>63765.55</v>
      </c>
      <c r="D164" s="544">
        <f>C164-C163</f>
        <v>-1097.2599999999948</v>
      </c>
      <c r="E164" s="543">
        <f>C164/C163*100-100</f>
        <v>-1.6916627571330878</v>
      </c>
      <c r="F164" s="544">
        <f t="shared" si="46"/>
        <v>-972.21999999999389</v>
      </c>
      <c r="G164" s="543">
        <f t="shared" si="47"/>
        <v>-1.5017817264944284</v>
      </c>
    </row>
    <row r="165" spans="1:9" ht="15" hidden="1" customHeight="1">
      <c r="B165" s="551">
        <v>2012</v>
      </c>
      <c r="C165" s="541">
        <v>62404.86</v>
      </c>
      <c r="D165" s="544">
        <f>C165-C164</f>
        <v>-1360.6900000000023</v>
      </c>
      <c r="E165" s="543">
        <f>C165/C164*100-100</f>
        <v>-2.1338951832141362</v>
      </c>
      <c r="F165" s="544">
        <f t="shared" si="46"/>
        <v>-1105.0400000000009</v>
      </c>
      <c r="G165" s="543">
        <f t="shared" si="47"/>
        <v>-1.7399492047696583</v>
      </c>
    </row>
    <row r="166" spans="1:9" s="459" customFormat="1" ht="15" hidden="1" customHeight="1">
      <c r="A166" s="757"/>
      <c r="B166" s="551">
        <v>2012</v>
      </c>
      <c r="C166" s="541">
        <v>62218.71</v>
      </c>
      <c r="D166" s="544">
        <f>C166-C165</f>
        <v>-186.15000000000146</v>
      </c>
      <c r="E166" s="543">
        <f>C166/C165*100-100</f>
        <v>-0.29829407517298989</v>
      </c>
      <c r="F166" s="544">
        <f t="shared" si="46"/>
        <v>-515.29000000000087</v>
      </c>
      <c r="G166" s="543">
        <f t="shared" si="47"/>
        <v>-0.82138872062996882</v>
      </c>
    </row>
    <row r="167" spans="1:9" s="459" customFormat="1" ht="15" hidden="1" customHeight="1">
      <c r="A167" s="757"/>
      <c r="B167" s="551">
        <v>2012</v>
      </c>
      <c r="C167" s="541">
        <v>59252.17</v>
      </c>
      <c r="D167" s="544">
        <f>C167-C166</f>
        <v>-2966.5400000000009</v>
      </c>
      <c r="E167" s="543">
        <f>C167/C166*100-100</f>
        <v>-4.7679227036368985</v>
      </c>
      <c r="F167" s="544">
        <f t="shared" si="46"/>
        <v>-782.58000000000175</v>
      </c>
      <c r="G167" s="543">
        <f t="shared" si="47"/>
        <v>-1.303545030170028</v>
      </c>
    </row>
    <row r="168" spans="1:9" s="459" customFormat="1" ht="15" hidden="1" customHeight="1">
      <c r="A168" s="757"/>
      <c r="B168" s="562">
        <v>2013</v>
      </c>
      <c r="C168" s="626"/>
      <c r="D168" s="564"/>
      <c r="E168" s="565"/>
      <c r="F168" s="564"/>
      <c r="G168" s="565"/>
      <c r="H168" s="775"/>
      <c r="I168" s="771"/>
    </row>
    <row r="169" spans="1:9" s="459" customFormat="1" ht="15" hidden="1" customHeight="1">
      <c r="A169" s="757"/>
      <c r="B169" s="551">
        <v>2013</v>
      </c>
      <c r="C169" s="541">
        <v>58042.5</v>
      </c>
      <c r="D169" s="544">
        <f>C169-C167</f>
        <v>-1209.6699999999983</v>
      </c>
      <c r="E169" s="543">
        <f>C169/C167*100-100</f>
        <v>-2.0415623596570356</v>
      </c>
      <c r="F169" s="544">
        <f t="shared" ref="F169:F174" si="50">C169-C156</f>
        <v>-1007.1600000000035</v>
      </c>
      <c r="G169" s="543">
        <f t="shared" ref="G169:G174" si="51">C169/C156*100-100</f>
        <v>-1.7056152397829294</v>
      </c>
    </row>
    <row r="170" spans="1:9" ht="15" hidden="1" customHeight="1">
      <c r="B170" s="551">
        <v>2013</v>
      </c>
      <c r="C170" s="541">
        <v>59034.1</v>
      </c>
      <c r="D170" s="544">
        <f t="shared" ref="D170:D175" si="52">C170-C169</f>
        <v>991.59999999999854</v>
      </c>
      <c r="E170" s="543">
        <f t="shared" ref="E170:E175" si="53">C170/C169*100-100</f>
        <v>1.7084033251496749</v>
      </c>
      <c r="F170" s="544">
        <f t="shared" si="50"/>
        <v>-2106.1800000000003</v>
      </c>
      <c r="G170" s="543">
        <f t="shared" si="51"/>
        <v>-3.4448321139517191</v>
      </c>
    </row>
    <row r="171" spans="1:9" ht="15" hidden="1" customHeight="1">
      <c r="B171" s="551">
        <v>2013</v>
      </c>
      <c r="C171" s="541">
        <v>60394.94</v>
      </c>
      <c r="D171" s="544">
        <f t="shared" si="52"/>
        <v>1360.8400000000038</v>
      </c>
      <c r="E171" s="543">
        <f t="shared" si="53"/>
        <v>2.3051761608968491</v>
      </c>
      <c r="F171" s="544">
        <f t="shared" si="50"/>
        <v>-2110.5599999999977</v>
      </c>
      <c r="G171" s="543">
        <f t="shared" si="51"/>
        <v>-3.3765988593003726</v>
      </c>
    </row>
    <row r="172" spans="1:9" ht="15" hidden="1" customHeight="1">
      <c r="B172" s="551">
        <v>2013</v>
      </c>
      <c r="C172" s="541">
        <v>61148.45</v>
      </c>
      <c r="D172" s="544">
        <f t="shared" si="52"/>
        <v>753.50999999999476</v>
      </c>
      <c r="E172" s="543">
        <f t="shared" si="53"/>
        <v>1.247637633218929</v>
      </c>
      <c r="F172" s="544">
        <f t="shared" si="50"/>
        <v>-1147.6500000000015</v>
      </c>
      <c r="G172" s="543">
        <f t="shared" si="51"/>
        <v>-1.8422501569119021</v>
      </c>
    </row>
    <row r="173" spans="1:9" ht="15" hidden="1" customHeight="1">
      <c r="B173" s="551">
        <v>2013</v>
      </c>
      <c r="C173" s="541">
        <v>62025.13</v>
      </c>
      <c r="D173" s="544">
        <f t="shared" si="52"/>
        <v>876.68000000000029</v>
      </c>
      <c r="E173" s="543">
        <f t="shared" si="53"/>
        <v>1.4336912873506975</v>
      </c>
      <c r="F173" s="544">
        <f t="shared" si="50"/>
        <v>-674.77000000000407</v>
      </c>
      <c r="G173" s="543">
        <f t="shared" si="51"/>
        <v>-1.0761899141784994</v>
      </c>
    </row>
    <row r="174" spans="1:9" ht="15" customHeight="1">
      <c r="B174" s="551">
        <v>2013</v>
      </c>
      <c r="C174" s="541">
        <v>63417.45</v>
      </c>
      <c r="D174" s="544">
        <f t="shared" si="52"/>
        <v>1392.3199999999997</v>
      </c>
      <c r="E174" s="543">
        <f t="shared" si="53"/>
        <v>2.2447675643727081</v>
      </c>
      <c r="F174" s="544">
        <f t="shared" si="50"/>
        <v>152.5</v>
      </c>
      <c r="G174" s="543">
        <f t="shared" si="51"/>
        <v>0.24104974397356216</v>
      </c>
    </row>
    <row r="175" spans="1:9" s="459" customFormat="1" ht="15" hidden="1" customHeight="1">
      <c r="A175" s="757"/>
      <c r="B175" s="551">
        <v>2013</v>
      </c>
      <c r="C175" s="541">
        <v>64993.69</v>
      </c>
      <c r="D175" s="544">
        <f t="shared" si="52"/>
        <v>1576.2400000000052</v>
      </c>
      <c r="E175" s="543">
        <f t="shared" si="53"/>
        <v>2.4854988650600234</v>
      </c>
      <c r="F175" s="544">
        <f t="shared" ref="F175:F180" si="54">C175-C162</f>
        <v>201.29000000000087</v>
      </c>
      <c r="G175" s="543">
        <f>C175/C162*100-100</f>
        <v>0.31066915255493655</v>
      </c>
    </row>
    <row r="176" spans="1:9" s="459" customFormat="1" ht="15" hidden="1" customHeight="1">
      <c r="A176" s="757"/>
      <c r="B176" s="551">
        <v>2013</v>
      </c>
      <c r="C176" s="541">
        <v>64884.75</v>
      </c>
      <c r="D176" s="544">
        <f>C176-C175</f>
        <v>-108.94000000000233</v>
      </c>
      <c r="E176" s="543">
        <f>C176/C175*100-100</f>
        <v>-0.16761627167191762</v>
      </c>
      <c r="F176" s="544">
        <f t="shared" si="54"/>
        <v>21.940000000002328</v>
      </c>
      <c r="G176" s="543">
        <v>3.3825238222021881E-2</v>
      </c>
    </row>
    <row r="177" spans="1:14" s="459" customFormat="1" ht="15" hidden="1" customHeight="1">
      <c r="A177" s="757"/>
      <c r="B177" s="551">
        <v>2013</v>
      </c>
      <c r="C177" s="541">
        <v>63538.85</v>
      </c>
      <c r="D177" s="544">
        <f>C177-C176</f>
        <v>-1345.9000000000015</v>
      </c>
      <c r="E177" s="543">
        <f>C177/C176*100-100</f>
        <v>-2.0742932661372748</v>
      </c>
      <c r="F177" s="544">
        <f t="shared" si="54"/>
        <v>-226.70000000000437</v>
      </c>
      <c r="G177" s="543">
        <f>C177/C164*100-100</f>
        <v>-0.35552112386704948</v>
      </c>
    </row>
    <row r="178" spans="1:14" ht="15" hidden="1" customHeight="1">
      <c r="B178" s="551">
        <v>2013</v>
      </c>
      <c r="C178" s="541">
        <v>62090.47</v>
      </c>
      <c r="D178" s="544">
        <f>C178-C177</f>
        <v>-1448.3799999999974</v>
      </c>
      <c r="E178" s="543">
        <f>C178/C177*100-100</f>
        <v>-2.2795187511262753</v>
      </c>
      <c r="F178" s="544">
        <f t="shared" si="54"/>
        <v>-314.38999999999942</v>
      </c>
      <c r="G178" s="543">
        <f>C178/C165*100-100</f>
        <v>-0.50379089064537652</v>
      </c>
    </row>
    <row r="179" spans="1:14" s="459" customFormat="1" ht="15" hidden="1" customHeight="1">
      <c r="A179" s="757"/>
      <c r="B179" s="551">
        <v>2013</v>
      </c>
      <c r="C179" s="541">
        <v>61731.75</v>
      </c>
      <c r="D179" s="544">
        <f>C179-C178</f>
        <v>-358.72000000000116</v>
      </c>
      <c r="E179" s="543">
        <f>C179/C178*100-100</f>
        <v>-0.5777376141620465</v>
      </c>
      <c r="F179" s="544">
        <f t="shared" si="54"/>
        <v>-486.95999999999913</v>
      </c>
      <c r="G179" s="543">
        <f>C179/C166*100-100</f>
        <v>-0.78265846398937811</v>
      </c>
    </row>
    <row r="180" spans="1:14" s="459" customFormat="1" ht="15" hidden="1" customHeight="1">
      <c r="A180" s="757"/>
      <c r="B180" s="551">
        <v>2013</v>
      </c>
      <c r="C180" s="541">
        <v>59074</v>
      </c>
      <c r="D180" s="544">
        <f>C180-C179</f>
        <v>-2657.75</v>
      </c>
      <c r="E180" s="543">
        <f>C180/C179*100-100</f>
        <v>-4.3053210058033358</v>
      </c>
      <c r="F180" s="544">
        <f t="shared" si="54"/>
        <v>-178.16999999999825</v>
      </c>
      <c r="G180" s="543">
        <f>C180/C167*100-100</f>
        <v>-0.30069784785941067</v>
      </c>
    </row>
    <row r="181" spans="1:14" s="459" customFormat="1" ht="15" hidden="1" customHeight="1">
      <c r="A181" s="757"/>
      <c r="B181" s="553">
        <v>2014</v>
      </c>
      <c r="C181" s="557"/>
      <c r="D181" s="560"/>
      <c r="E181" s="561"/>
      <c r="F181" s="560"/>
      <c r="G181" s="561"/>
      <c r="H181" s="775"/>
      <c r="I181" s="771"/>
    </row>
    <row r="182" spans="1:14" s="459" customFormat="1" ht="15" hidden="1" customHeight="1">
      <c r="A182" s="757"/>
      <c r="B182" s="551">
        <v>2014</v>
      </c>
      <c r="C182" s="541">
        <v>58167.33</v>
      </c>
      <c r="D182" s="544">
        <f>C182-C180</f>
        <v>-906.66999999999825</v>
      </c>
      <c r="E182" s="543">
        <f>C182/C180*100-100</f>
        <v>-1.5348038053966206</v>
      </c>
      <c r="F182" s="544">
        <f t="shared" ref="F182:F193" si="55">C182-C169</f>
        <v>124.83000000000175</v>
      </c>
      <c r="G182" s="543">
        <f t="shared" ref="G182:G187" si="56">C182/C169*100-100</f>
        <v>0.21506654606537268</v>
      </c>
    </row>
    <row r="183" spans="1:14" ht="15" hidden="1" customHeight="1">
      <c r="B183" s="551">
        <v>2014</v>
      </c>
      <c r="C183" s="541">
        <v>59431.6</v>
      </c>
      <c r="D183" s="544">
        <f t="shared" ref="D183:D188" si="57">C183-C182</f>
        <v>1264.2699999999968</v>
      </c>
      <c r="E183" s="543">
        <f t="shared" ref="E183:E188" si="58">C183/C182*100-100</f>
        <v>2.173505299280535</v>
      </c>
      <c r="F183" s="544">
        <f t="shared" si="55"/>
        <v>397.5</v>
      </c>
      <c r="G183" s="543">
        <f t="shared" si="56"/>
        <v>0.67333964606896757</v>
      </c>
      <c r="I183" s="459"/>
      <c r="J183" s="459"/>
      <c r="K183" s="459"/>
      <c r="L183" s="459"/>
      <c r="M183" s="459"/>
      <c r="N183" s="459"/>
    </row>
    <row r="184" spans="1:14" ht="15" hidden="1" customHeight="1">
      <c r="B184" s="551">
        <v>2014</v>
      </c>
      <c r="C184" s="541">
        <v>61022.9</v>
      </c>
      <c r="D184" s="544">
        <f t="shared" si="57"/>
        <v>1591.3000000000029</v>
      </c>
      <c r="E184" s="543">
        <f t="shared" si="58"/>
        <v>2.6775318180900456</v>
      </c>
      <c r="F184" s="544">
        <f t="shared" si="55"/>
        <v>627.95999999999913</v>
      </c>
      <c r="G184" s="543">
        <f t="shared" si="56"/>
        <v>1.0397559795572278</v>
      </c>
      <c r="I184" s="459"/>
      <c r="J184" s="459"/>
      <c r="K184" s="459"/>
      <c r="L184" s="459"/>
      <c r="M184" s="459"/>
      <c r="N184" s="459"/>
    </row>
    <row r="185" spans="1:14" ht="15" hidden="1" customHeight="1">
      <c r="B185" s="551">
        <v>2014</v>
      </c>
      <c r="C185" s="541">
        <v>61635.05</v>
      </c>
      <c r="D185" s="544">
        <f t="shared" si="57"/>
        <v>612.15000000000146</v>
      </c>
      <c r="E185" s="543">
        <f t="shared" si="58"/>
        <v>1.003147998538239</v>
      </c>
      <c r="F185" s="544">
        <f t="shared" si="55"/>
        <v>486.60000000000582</v>
      </c>
      <c r="G185" s="543">
        <f t="shared" si="56"/>
        <v>0.79576833100432509</v>
      </c>
      <c r="I185" s="459"/>
      <c r="J185" s="459"/>
      <c r="K185" s="459"/>
      <c r="L185" s="459"/>
      <c r="M185" s="459"/>
      <c r="N185" s="459"/>
    </row>
    <row r="186" spans="1:14" ht="15" hidden="1" customHeight="1">
      <c r="B186" s="551">
        <v>2014</v>
      </c>
      <c r="C186" s="541">
        <v>61765</v>
      </c>
      <c r="D186" s="544">
        <f t="shared" si="57"/>
        <v>129.94999999999709</v>
      </c>
      <c r="E186" s="543">
        <f t="shared" si="58"/>
        <v>0.21083782685337837</v>
      </c>
      <c r="F186" s="544">
        <f t="shared" si="55"/>
        <v>-260.12999999999738</v>
      </c>
      <c r="G186" s="543">
        <f t="shared" si="56"/>
        <v>-0.41939452605741678</v>
      </c>
      <c r="I186" s="459"/>
      <c r="J186" s="459"/>
      <c r="K186" s="459"/>
      <c r="L186" s="459"/>
      <c r="M186" s="459"/>
      <c r="N186" s="459"/>
    </row>
    <row r="187" spans="1:14" ht="15" customHeight="1">
      <c r="B187" s="551">
        <v>2014</v>
      </c>
      <c r="C187" s="541">
        <v>62642.28</v>
      </c>
      <c r="D187" s="544">
        <f t="shared" si="57"/>
        <v>877.27999999999884</v>
      </c>
      <c r="E187" s="543">
        <f t="shared" si="58"/>
        <v>1.4203513316603136</v>
      </c>
      <c r="F187" s="544">
        <f t="shared" si="55"/>
        <v>-775.16999999999825</v>
      </c>
      <c r="G187" s="543">
        <f t="shared" si="56"/>
        <v>-1.2223291854213585</v>
      </c>
      <c r="I187" s="459"/>
      <c r="J187" s="459"/>
      <c r="K187" s="459"/>
      <c r="L187" s="459"/>
      <c r="M187" s="459"/>
      <c r="N187" s="459"/>
    </row>
    <row r="188" spans="1:14" s="459" customFormat="1" ht="15" hidden="1" customHeight="1">
      <c r="A188" s="757"/>
      <c r="B188" s="551">
        <v>2014</v>
      </c>
      <c r="C188" s="541">
        <v>64589</v>
      </c>
      <c r="D188" s="544">
        <f t="shared" si="57"/>
        <v>1946.7200000000012</v>
      </c>
      <c r="E188" s="543">
        <f t="shared" si="58"/>
        <v>3.1076774344739704</v>
      </c>
      <c r="F188" s="544">
        <f t="shared" si="55"/>
        <v>-404.69000000000233</v>
      </c>
      <c r="G188" s="543">
        <f>C188/C175*100-100</f>
        <v>-0.62266044596022141</v>
      </c>
    </row>
    <row r="189" spans="1:14" s="459" customFormat="1" ht="15" hidden="1" customHeight="1">
      <c r="A189" s="757"/>
      <c r="B189" s="551">
        <v>2014</v>
      </c>
      <c r="C189" s="541">
        <v>64705.25</v>
      </c>
      <c r="D189" s="544">
        <f>C189-C188</f>
        <v>116.25</v>
      </c>
      <c r="E189" s="543">
        <f>C189/C188*100-100</f>
        <v>0.17998420783725066</v>
      </c>
      <c r="F189" s="544">
        <f t="shared" si="55"/>
        <v>-179.5</v>
      </c>
      <c r="G189" s="543">
        <v>3.3825238222021881E-2</v>
      </c>
    </row>
    <row r="190" spans="1:14" s="459" customFormat="1" ht="15" hidden="1" customHeight="1">
      <c r="A190" s="757"/>
      <c r="B190" s="551">
        <v>2014</v>
      </c>
      <c r="C190" s="541">
        <v>63219.54</v>
      </c>
      <c r="D190" s="544">
        <f>C190-C189</f>
        <v>-1485.7099999999991</v>
      </c>
      <c r="E190" s="543">
        <f>C190/C189*100-100</f>
        <v>-2.2961197120790047</v>
      </c>
      <c r="F190" s="544">
        <f t="shared" si="55"/>
        <v>-319.30999999999767</v>
      </c>
      <c r="G190" s="543">
        <f>C190/C177*100-100</f>
        <v>-0.50254293239490266</v>
      </c>
    </row>
    <row r="191" spans="1:14" ht="15" hidden="1" customHeight="1">
      <c r="B191" s="551">
        <v>2014</v>
      </c>
      <c r="C191" s="541">
        <v>61930.13</v>
      </c>
      <c r="D191" s="544">
        <f>C191-C190</f>
        <v>-1289.4100000000035</v>
      </c>
      <c r="E191" s="543">
        <f>C191/C190*100-100</f>
        <v>-2.0395751060510747</v>
      </c>
      <c r="F191" s="544">
        <f t="shared" si="55"/>
        <v>-160.34000000000378</v>
      </c>
      <c r="G191" s="543">
        <f>C191/C178*100-100</f>
        <v>-0.25823608679399968</v>
      </c>
      <c r="I191" s="459"/>
      <c r="J191" s="459"/>
      <c r="K191" s="459"/>
      <c r="L191" s="459"/>
      <c r="M191" s="459"/>
      <c r="N191" s="459"/>
    </row>
    <row r="192" spans="1:14" ht="15" hidden="1" customHeight="1">
      <c r="B192" s="551">
        <v>2014</v>
      </c>
      <c r="C192" s="541">
        <v>61592.3</v>
      </c>
      <c r="D192" s="544">
        <f>C192-C191</f>
        <v>-337.82999999999447</v>
      </c>
      <c r="E192" s="543">
        <f>C192/C191*100-100</f>
        <v>-0.54550184215662512</v>
      </c>
      <c r="F192" s="544">
        <f t="shared" si="55"/>
        <v>-139.44999999999709</v>
      </c>
      <c r="G192" s="543">
        <f>C192/C179*100-100</f>
        <v>-0.2258967225131272</v>
      </c>
      <c r="I192" s="459"/>
      <c r="J192" s="459"/>
      <c r="K192" s="459"/>
      <c r="L192" s="459"/>
      <c r="M192" s="459"/>
      <c r="N192" s="459"/>
    </row>
    <row r="193" spans="1:14" s="459" customFormat="1" ht="15" hidden="1" customHeight="1">
      <c r="A193" s="757"/>
      <c r="B193" s="551">
        <v>2014</v>
      </c>
      <c r="C193" s="541">
        <v>58840.63</v>
      </c>
      <c r="D193" s="544">
        <f>C193-C192</f>
        <v>-2751.6700000000055</v>
      </c>
      <c r="E193" s="543">
        <f>C193/C192*100-100</f>
        <v>-4.4675551976464618</v>
      </c>
      <c r="F193" s="544">
        <f t="shared" si="55"/>
        <v>-233.37000000000262</v>
      </c>
      <c r="G193" s="543">
        <f>C193/C180*100-100</f>
        <v>-0.39504689034093587</v>
      </c>
      <c r="H193" s="2"/>
    </row>
    <row r="194" spans="1:14" s="459" customFormat="1" ht="19.149999999999999" hidden="1" customHeight="1">
      <c r="A194" s="757"/>
      <c r="B194" s="553">
        <v>2015</v>
      </c>
      <c r="C194" s="557"/>
      <c r="D194" s="560"/>
      <c r="E194" s="561"/>
      <c r="F194" s="560"/>
      <c r="G194" s="561"/>
      <c r="H194" s="2"/>
      <c r="I194" s="771"/>
    </row>
    <row r="195" spans="1:14" s="459" customFormat="1" ht="15" hidden="1" customHeight="1">
      <c r="A195" s="757"/>
      <c r="B195" s="551">
        <v>2015</v>
      </c>
      <c r="C195" s="541">
        <v>57668.75</v>
      </c>
      <c r="D195" s="544">
        <f>C195-C193</f>
        <v>-1171.8799999999974</v>
      </c>
      <c r="E195" s="543">
        <f>C195/C193*100-100</f>
        <v>-1.9916170170169778</v>
      </c>
      <c r="F195" s="544">
        <f>(C195-C182)</f>
        <v>-498.58000000000175</v>
      </c>
      <c r="G195" s="543">
        <f t="shared" ref="G195:G206" si="59">C195/C182*100-100</f>
        <v>-0.8571478181996639</v>
      </c>
      <c r="H195" s="2"/>
    </row>
    <row r="196" spans="1:14" ht="15" hidden="1" customHeight="1">
      <c r="B196" s="551">
        <v>2015</v>
      </c>
      <c r="C196" s="541">
        <v>58212.800000000003</v>
      </c>
      <c r="D196" s="544">
        <f t="shared" ref="D196:D206" si="60">C196-C195</f>
        <v>544.05000000000291</v>
      </c>
      <c r="E196" s="543">
        <f t="shared" ref="E196:E206" si="61">C196/C195*100-100</f>
        <v>0.94340522379971503</v>
      </c>
      <c r="F196" s="544">
        <f t="shared" ref="F196:F206" si="62">C196-C183</f>
        <v>-1218.7999999999956</v>
      </c>
      <c r="G196" s="543">
        <f t="shared" si="59"/>
        <v>-2.0507608746861905</v>
      </c>
      <c r="I196" s="459"/>
      <c r="J196" s="459"/>
      <c r="K196" s="459"/>
      <c r="L196" s="459"/>
      <c r="M196" s="459"/>
      <c r="N196" s="459"/>
    </row>
    <row r="197" spans="1:14" ht="15" hidden="1" customHeight="1">
      <c r="B197" s="551">
        <v>2015</v>
      </c>
      <c r="C197" s="541">
        <v>60034.09</v>
      </c>
      <c r="D197" s="544">
        <f t="shared" si="60"/>
        <v>1821.2899999999936</v>
      </c>
      <c r="E197" s="543">
        <f t="shared" si="61"/>
        <v>3.1286761674408297</v>
      </c>
      <c r="F197" s="544">
        <f t="shared" si="62"/>
        <v>-988.81000000000495</v>
      </c>
      <c r="G197" s="543">
        <f t="shared" si="59"/>
        <v>-1.6203916890216732</v>
      </c>
      <c r="I197" s="459"/>
      <c r="J197" s="459"/>
      <c r="K197" s="459"/>
      <c r="L197" s="459"/>
      <c r="M197" s="459"/>
      <c r="N197" s="459"/>
    </row>
    <row r="198" spans="1:14" ht="15" hidden="1" customHeight="1">
      <c r="B198" s="551">
        <v>2015</v>
      </c>
      <c r="C198" s="541">
        <v>60994.35</v>
      </c>
      <c r="D198" s="544">
        <f t="shared" si="60"/>
        <v>960.26000000000204</v>
      </c>
      <c r="E198" s="543">
        <f t="shared" si="61"/>
        <v>1.5995245368089996</v>
      </c>
      <c r="F198" s="544">
        <f t="shared" si="62"/>
        <v>-640.70000000000437</v>
      </c>
      <c r="G198" s="543">
        <f t="shared" si="59"/>
        <v>-1.0395059304730125</v>
      </c>
      <c r="I198" s="459"/>
      <c r="J198" s="459"/>
      <c r="K198" s="459"/>
      <c r="L198" s="459"/>
      <c r="M198" s="459"/>
      <c r="N198" s="459"/>
    </row>
    <row r="199" spans="1:14" ht="15" hidden="1" customHeight="1">
      <c r="B199" s="551">
        <v>2015</v>
      </c>
      <c r="C199" s="541">
        <v>61379.55</v>
      </c>
      <c r="D199" s="544">
        <f t="shared" si="60"/>
        <v>385.20000000000437</v>
      </c>
      <c r="E199" s="543">
        <f t="shared" si="61"/>
        <v>0.63153390436983159</v>
      </c>
      <c r="F199" s="544">
        <f t="shared" si="62"/>
        <v>-385.44999999999709</v>
      </c>
      <c r="G199" s="543">
        <f t="shared" si="59"/>
        <v>-0.62405893305269444</v>
      </c>
      <c r="I199" s="459"/>
      <c r="J199" s="459"/>
      <c r="K199" s="459"/>
      <c r="L199" s="459"/>
      <c r="M199" s="459"/>
      <c r="N199" s="459"/>
    </row>
    <row r="200" spans="1:14" ht="15" customHeight="1">
      <c r="B200" s="551">
        <v>2015</v>
      </c>
      <c r="C200" s="541">
        <v>62828.13</v>
      </c>
      <c r="D200" s="544">
        <f t="shared" si="60"/>
        <v>1448.5799999999945</v>
      </c>
      <c r="E200" s="543">
        <f t="shared" si="61"/>
        <v>2.3600368526650755</v>
      </c>
      <c r="F200" s="544">
        <f t="shared" si="62"/>
        <v>185.84999999999854</v>
      </c>
      <c r="G200" s="543">
        <f t="shared" si="59"/>
        <v>0.29668460343397385</v>
      </c>
      <c r="I200" s="459"/>
      <c r="J200" s="459"/>
      <c r="K200" s="459"/>
      <c r="L200" s="459"/>
      <c r="M200" s="459"/>
      <c r="N200" s="459"/>
    </row>
    <row r="201" spans="1:14" s="459" customFormat="1" ht="15" hidden="1" customHeight="1">
      <c r="A201" s="757"/>
      <c r="B201" s="551">
        <v>2015</v>
      </c>
      <c r="C201" s="541">
        <v>64490.78</v>
      </c>
      <c r="D201" s="544">
        <f t="shared" si="60"/>
        <v>1662.6500000000015</v>
      </c>
      <c r="E201" s="543">
        <f t="shared" si="61"/>
        <v>2.6463464693283072</v>
      </c>
      <c r="F201" s="544">
        <f t="shared" si="62"/>
        <v>-98.220000000001164</v>
      </c>
      <c r="G201" s="543">
        <f t="shared" si="59"/>
        <v>-0.15206923779591364</v>
      </c>
      <c r="H201" s="2"/>
    </row>
    <row r="202" spans="1:14" s="459" customFormat="1" ht="15" hidden="1" customHeight="1">
      <c r="A202" s="757"/>
      <c r="B202" s="551">
        <v>2015</v>
      </c>
      <c r="C202" s="541">
        <v>64843.09</v>
      </c>
      <c r="D202" s="544">
        <f t="shared" si="60"/>
        <v>352.30999999999767</v>
      </c>
      <c r="E202" s="543">
        <f t="shared" si="61"/>
        <v>0.54629514482536479</v>
      </c>
      <c r="F202" s="544">
        <f t="shared" si="62"/>
        <v>137.83999999999651</v>
      </c>
      <c r="G202" s="543">
        <f t="shared" si="59"/>
        <v>0.21302753640546257</v>
      </c>
      <c r="H202" s="2"/>
    </row>
    <row r="203" spans="1:14" s="459" customFormat="1" ht="15" hidden="1" customHeight="1">
      <c r="A203" s="757"/>
      <c r="B203" s="551">
        <v>2015</v>
      </c>
      <c r="C203" s="541">
        <v>63965</v>
      </c>
      <c r="D203" s="544">
        <f t="shared" si="60"/>
        <v>-878.08999999999651</v>
      </c>
      <c r="E203" s="543">
        <f t="shared" si="61"/>
        <v>-1.3541766748006552</v>
      </c>
      <c r="F203" s="544">
        <f t="shared" si="62"/>
        <v>745.45999999999913</v>
      </c>
      <c r="G203" s="543">
        <f t="shared" si="59"/>
        <v>1.1791607468197469</v>
      </c>
      <c r="H203" s="2"/>
    </row>
    <row r="204" spans="1:14" ht="15" hidden="1" customHeight="1">
      <c r="B204" s="551">
        <v>2015</v>
      </c>
      <c r="C204" s="541">
        <v>61889.14</v>
      </c>
      <c r="D204" s="544">
        <f t="shared" si="60"/>
        <v>-2075.8600000000006</v>
      </c>
      <c r="E204" s="543">
        <f t="shared" si="61"/>
        <v>-3.245306026733374</v>
      </c>
      <c r="F204" s="544">
        <f t="shared" si="62"/>
        <v>-40.989999999997963</v>
      </c>
      <c r="G204" s="543">
        <f t="shared" si="59"/>
        <v>-6.6187492259416558E-2</v>
      </c>
      <c r="I204" s="459"/>
      <c r="J204" s="459"/>
      <c r="K204" s="459"/>
      <c r="L204" s="459"/>
      <c r="M204" s="459"/>
      <c r="N204" s="459"/>
    </row>
    <row r="205" spans="1:14" ht="15" hidden="1" customHeight="1">
      <c r="B205" s="551">
        <v>2015</v>
      </c>
      <c r="C205" s="541">
        <v>60585.19</v>
      </c>
      <c r="D205" s="544">
        <f t="shared" si="60"/>
        <v>-1303.9499999999971</v>
      </c>
      <c r="E205" s="543">
        <f t="shared" si="61"/>
        <v>-2.1069124566927258</v>
      </c>
      <c r="F205" s="544">
        <f t="shared" si="62"/>
        <v>-1007.1100000000006</v>
      </c>
      <c r="G205" s="543">
        <f t="shared" si="59"/>
        <v>-1.6351232215715328</v>
      </c>
      <c r="I205" s="459"/>
      <c r="J205" s="459"/>
      <c r="K205" s="459"/>
      <c r="L205" s="459"/>
      <c r="M205" s="459"/>
      <c r="N205" s="459"/>
    </row>
    <row r="206" spans="1:14" s="459" customFormat="1" ht="15" hidden="1" customHeight="1">
      <c r="A206" s="757"/>
      <c r="B206" s="551">
        <v>2015</v>
      </c>
      <c r="C206" s="541">
        <v>57599.47</v>
      </c>
      <c r="D206" s="544">
        <f t="shared" si="60"/>
        <v>-2985.7200000000012</v>
      </c>
      <c r="E206" s="543">
        <f t="shared" si="61"/>
        <v>-4.9281350772358792</v>
      </c>
      <c r="F206" s="544">
        <f t="shared" si="62"/>
        <v>-1241.1599999999962</v>
      </c>
      <c r="G206" s="543">
        <f t="shared" si="59"/>
        <v>-2.1093587883066505</v>
      </c>
      <c r="H206" s="2"/>
    </row>
    <row r="207" spans="1:14" s="459" customFormat="1" ht="15" hidden="1" customHeight="1">
      <c r="A207" s="757"/>
      <c r="B207" s="551">
        <v>2015.1428571428601</v>
      </c>
      <c r="C207" s="557"/>
      <c r="D207" s="560"/>
      <c r="E207" s="561"/>
      <c r="F207" s="560"/>
      <c r="G207" s="561"/>
      <c r="H207" s="2"/>
      <c r="I207" s="771"/>
    </row>
    <row r="208" spans="1:14" s="459" customFormat="1" ht="15" hidden="1" customHeight="1">
      <c r="A208" s="757"/>
      <c r="B208" s="551">
        <v>2016</v>
      </c>
      <c r="C208" s="541">
        <v>58891.360000000001</v>
      </c>
      <c r="D208" s="544">
        <f>C208-C206</f>
        <v>1291.8899999999994</v>
      </c>
      <c r="E208" s="543">
        <f>C208/C206*100-100</f>
        <v>2.242885220992477</v>
      </c>
      <c r="F208" s="544">
        <f>(C208-C195)</f>
        <v>1222.6100000000006</v>
      </c>
      <c r="G208" s="543">
        <f t="shared" ref="G208:G219" si="63">C208/C195*100-100</f>
        <v>2.1200563563455148</v>
      </c>
      <c r="H208" s="2"/>
    </row>
    <row r="209" spans="1:14" ht="15" hidden="1" customHeight="1">
      <c r="B209" s="551">
        <v>2016</v>
      </c>
      <c r="C209" s="541">
        <v>60480.800000000003</v>
      </c>
      <c r="D209" s="544">
        <f t="shared" ref="D209:D219" si="64">C209-C208</f>
        <v>1589.4400000000023</v>
      </c>
      <c r="E209" s="543">
        <f t="shared" ref="E209:E219" si="65">C209/C208*100-100</f>
        <v>2.6989358031466821</v>
      </c>
      <c r="F209" s="544">
        <f t="shared" ref="F209:F219" si="66">C209-C196</f>
        <v>2268</v>
      </c>
      <c r="G209" s="543">
        <f t="shared" si="63"/>
        <v>3.8960503531869222</v>
      </c>
      <c r="I209" s="459"/>
      <c r="J209" s="459"/>
      <c r="K209" s="459"/>
      <c r="L209" s="459"/>
      <c r="M209" s="459"/>
      <c r="N209" s="459"/>
    </row>
    <row r="210" spans="1:14" ht="15" hidden="1" customHeight="1">
      <c r="B210" s="551">
        <v>2016</v>
      </c>
      <c r="C210" s="541">
        <v>62826</v>
      </c>
      <c r="D210" s="544">
        <f t="shared" si="64"/>
        <v>2345.1999999999971</v>
      </c>
      <c r="E210" s="543">
        <f t="shared" si="65"/>
        <v>3.8775942117167688</v>
      </c>
      <c r="F210" s="544">
        <f t="shared" si="66"/>
        <v>2791.9100000000035</v>
      </c>
      <c r="G210" s="543">
        <f t="shared" si="63"/>
        <v>4.6505410509262362</v>
      </c>
      <c r="I210" s="459"/>
      <c r="J210" s="459"/>
      <c r="K210" s="459"/>
      <c r="L210" s="459"/>
      <c r="M210" s="459"/>
      <c r="N210" s="459"/>
    </row>
    <row r="211" spans="1:14" ht="15" hidden="1" customHeight="1">
      <c r="B211" s="566">
        <v>2016</v>
      </c>
      <c r="C211" s="541">
        <v>63515.14</v>
      </c>
      <c r="D211" s="544">
        <f t="shared" si="64"/>
        <v>689.13999999999942</v>
      </c>
      <c r="E211" s="543">
        <f t="shared" si="65"/>
        <v>1.0969025562665138</v>
      </c>
      <c r="F211" s="544">
        <f t="shared" si="66"/>
        <v>2520.7900000000009</v>
      </c>
      <c r="G211" s="543">
        <f t="shared" si="63"/>
        <v>4.1328254174362087</v>
      </c>
      <c r="I211" s="459"/>
      <c r="J211" s="459"/>
      <c r="K211" s="459"/>
      <c r="L211" s="459"/>
      <c r="M211" s="459"/>
      <c r="N211" s="459"/>
    </row>
    <row r="212" spans="1:14" ht="15" hidden="1" customHeight="1">
      <c r="B212" s="566">
        <v>2016</v>
      </c>
      <c r="C212" s="541">
        <v>63897.72</v>
      </c>
      <c r="D212" s="544">
        <f t="shared" si="64"/>
        <v>382.58000000000175</v>
      </c>
      <c r="E212" s="543">
        <f t="shared" si="65"/>
        <v>0.60234457485255177</v>
      </c>
      <c r="F212" s="544">
        <f t="shared" si="66"/>
        <v>2518.1699999999983</v>
      </c>
      <c r="G212" s="543">
        <f t="shared" si="63"/>
        <v>4.1026204981952503</v>
      </c>
      <c r="I212" s="459"/>
      <c r="J212" s="459"/>
      <c r="K212" s="459"/>
      <c r="L212" s="459"/>
      <c r="M212" s="459"/>
      <c r="N212" s="459"/>
    </row>
    <row r="213" spans="1:14" ht="15" customHeight="1">
      <c r="B213" s="566">
        <v>2016</v>
      </c>
      <c r="C213" s="541">
        <v>64980.81</v>
      </c>
      <c r="D213" s="544">
        <f t="shared" si="64"/>
        <v>1083.0899999999965</v>
      </c>
      <c r="E213" s="543">
        <f t="shared" si="65"/>
        <v>1.6950370060152267</v>
      </c>
      <c r="F213" s="544">
        <f t="shared" si="66"/>
        <v>2152.6800000000003</v>
      </c>
      <c r="G213" s="543">
        <f t="shared" si="63"/>
        <v>3.4262996527192513</v>
      </c>
      <c r="I213" s="459"/>
      <c r="J213" s="459"/>
      <c r="K213" s="459"/>
      <c r="L213" s="459"/>
      <c r="M213" s="459"/>
      <c r="N213" s="459"/>
    </row>
    <row r="214" spans="1:14" s="459" customFormat="1" ht="15" hidden="1" customHeight="1">
      <c r="A214" s="757"/>
      <c r="B214" s="566">
        <v>2016</v>
      </c>
      <c r="C214" s="541">
        <v>67914.95</v>
      </c>
      <c r="D214" s="544">
        <f t="shared" si="64"/>
        <v>2934.1399999999994</v>
      </c>
      <c r="E214" s="543">
        <f t="shared" si="65"/>
        <v>4.5153946218891434</v>
      </c>
      <c r="F214" s="544">
        <f t="shared" si="66"/>
        <v>3424.1699999999983</v>
      </c>
      <c r="G214" s="543">
        <f t="shared" si="63"/>
        <v>5.3095496751628559</v>
      </c>
      <c r="H214" s="2"/>
    </row>
    <row r="215" spans="1:14" s="459" customFormat="1" ht="15" hidden="1" customHeight="1">
      <c r="A215" s="757"/>
      <c r="B215" s="566">
        <v>2016</v>
      </c>
      <c r="C215" s="541">
        <v>68694.899999999994</v>
      </c>
      <c r="D215" s="544">
        <f t="shared" si="64"/>
        <v>779.94999999999709</v>
      </c>
      <c r="E215" s="543">
        <f t="shared" si="65"/>
        <v>1.1484216656273674</v>
      </c>
      <c r="F215" s="544">
        <f t="shared" si="66"/>
        <v>3851.8099999999977</v>
      </c>
      <c r="G215" s="543">
        <f t="shared" si="63"/>
        <v>5.9402011841199993</v>
      </c>
      <c r="H215" s="2"/>
    </row>
    <row r="216" spans="1:14" s="459" customFormat="1" ht="15" hidden="1" customHeight="1">
      <c r="A216" s="757"/>
      <c r="B216" s="566">
        <v>2016</v>
      </c>
      <c r="C216" s="541">
        <v>66724.899999999994</v>
      </c>
      <c r="D216" s="544">
        <f t="shared" si="64"/>
        <v>-1970</v>
      </c>
      <c r="E216" s="543">
        <f t="shared" si="65"/>
        <v>-2.8677529190667741</v>
      </c>
      <c r="F216" s="544">
        <f t="shared" si="66"/>
        <v>2759.8999999999942</v>
      </c>
      <c r="G216" s="543">
        <f t="shared" si="63"/>
        <v>4.3147033533963821</v>
      </c>
      <c r="H216" s="2"/>
    </row>
    <row r="217" spans="1:14" ht="15" hidden="1" customHeight="1">
      <c r="B217" s="566">
        <v>2016</v>
      </c>
      <c r="C217" s="541">
        <v>65154.7</v>
      </c>
      <c r="D217" s="544">
        <f t="shared" si="64"/>
        <v>-1570.1999999999971</v>
      </c>
      <c r="E217" s="543">
        <f t="shared" si="65"/>
        <v>-2.3532444409808022</v>
      </c>
      <c r="F217" s="544">
        <f t="shared" si="66"/>
        <v>3265.5599999999977</v>
      </c>
      <c r="G217" s="543">
        <f t="shared" si="63"/>
        <v>5.2764669213370752</v>
      </c>
      <c r="I217" s="459"/>
      <c r="J217" s="459"/>
      <c r="K217" s="459"/>
      <c r="L217" s="459"/>
      <c r="M217" s="459"/>
      <c r="N217" s="459"/>
    </row>
    <row r="218" spans="1:14" ht="15" hidden="1" customHeight="1">
      <c r="B218" s="566">
        <v>2016</v>
      </c>
      <c r="C218" s="541">
        <v>64082.38</v>
      </c>
      <c r="D218" s="544">
        <f t="shared" si="64"/>
        <v>-1072.3199999999997</v>
      </c>
      <c r="E218" s="543">
        <f t="shared" si="65"/>
        <v>-1.6458060585038368</v>
      </c>
      <c r="F218" s="544">
        <f t="shared" si="66"/>
        <v>3497.1899999999951</v>
      </c>
      <c r="G218" s="543">
        <f t="shared" si="63"/>
        <v>5.7723512957539498</v>
      </c>
      <c r="I218" s="459"/>
      <c r="J218" s="459"/>
      <c r="K218" s="459"/>
      <c r="L218" s="459"/>
      <c r="M218" s="459"/>
      <c r="N218" s="459"/>
    </row>
    <row r="219" spans="1:14" s="459" customFormat="1" ht="15" hidden="1" customHeight="1">
      <c r="A219" s="757"/>
      <c r="B219" s="566">
        <v>2016</v>
      </c>
      <c r="C219" s="541">
        <v>60220.45</v>
      </c>
      <c r="D219" s="544">
        <f t="shared" si="64"/>
        <v>-3861.9300000000003</v>
      </c>
      <c r="E219" s="543">
        <f t="shared" si="65"/>
        <v>-6.0265083787462288</v>
      </c>
      <c r="F219" s="544">
        <f t="shared" si="66"/>
        <v>2620.9799999999959</v>
      </c>
      <c r="G219" s="543">
        <f t="shared" si="63"/>
        <v>4.5503543695801341</v>
      </c>
      <c r="H219" s="2"/>
    </row>
    <row r="220" spans="1:14" s="459" customFormat="1" ht="20.85" hidden="1" customHeight="1">
      <c r="A220" s="757"/>
      <c r="B220" s="776">
        <v>2017</v>
      </c>
      <c r="C220" s="626"/>
      <c r="D220" s="564"/>
      <c r="E220" s="565"/>
      <c r="F220" s="564"/>
      <c r="G220" s="565"/>
      <c r="H220" s="2"/>
      <c r="I220" s="771"/>
    </row>
    <row r="221" spans="1:14" s="459" customFormat="1" ht="15" hidden="1" customHeight="1">
      <c r="A221" s="757"/>
      <c r="B221" s="567">
        <v>2017</v>
      </c>
      <c r="C221" s="541">
        <v>59873.760000000002</v>
      </c>
      <c r="D221" s="544">
        <f>C221-C219</f>
        <v>-346.68999999999505</v>
      </c>
      <c r="E221" s="543">
        <f>C221/C219*100-100</f>
        <v>-0.57570144361258713</v>
      </c>
      <c r="F221" s="544">
        <f>(C221-C208)</f>
        <v>982.40000000000146</v>
      </c>
      <c r="G221" s="543">
        <f t="shared" ref="G221:G226" si="67">C221/C208*100-100</f>
        <v>1.6681564154742006</v>
      </c>
      <c r="H221" s="2"/>
    </row>
    <row r="222" spans="1:14" ht="15" hidden="1" customHeight="1">
      <c r="B222" s="567">
        <v>2017</v>
      </c>
      <c r="C222" s="541">
        <v>61384.5</v>
      </c>
      <c r="D222" s="544">
        <f t="shared" ref="D222:D227" si="68">C222-C221</f>
        <v>1510.739999999998</v>
      </c>
      <c r="E222" s="543">
        <f t="shared" ref="E222:E227" si="69">C222/C221*100-100</f>
        <v>2.5232088313812255</v>
      </c>
      <c r="F222" s="544">
        <f t="shared" ref="F222:F227" si="70">C222-C209</f>
        <v>903.69999999999709</v>
      </c>
      <c r="G222" s="543">
        <f t="shared" si="67"/>
        <v>1.4941931985026571</v>
      </c>
      <c r="I222" s="459"/>
      <c r="J222" s="459"/>
      <c r="K222" s="459"/>
      <c r="L222" s="459"/>
      <c r="M222" s="459"/>
      <c r="N222" s="459"/>
    </row>
    <row r="223" spans="1:14" ht="15" hidden="1" customHeight="1">
      <c r="B223" s="567">
        <v>2017</v>
      </c>
      <c r="C223" s="541">
        <v>63484.56</v>
      </c>
      <c r="D223" s="544">
        <f t="shared" si="68"/>
        <v>2100.0599999999977</v>
      </c>
      <c r="E223" s="543">
        <f t="shared" si="69"/>
        <v>3.4211568066857296</v>
      </c>
      <c r="F223" s="544">
        <f t="shared" si="70"/>
        <v>658.55999999999767</v>
      </c>
      <c r="G223" s="543">
        <f t="shared" si="67"/>
        <v>1.0482284404545794</v>
      </c>
      <c r="I223" s="459"/>
      <c r="J223" s="459"/>
      <c r="K223" s="459"/>
      <c r="L223" s="459"/>
      <c r="M223" s="459"/>
      <c r="N223" s="459"/>
    </row>
    <row r="224" spans="1:14" ht="15" hidden="1" customHeight="1">
      <c r="B224" s="567">
        <v>2017</v>
      </c>
      <c r="C224" s="541">
        <v>64515.83</v>
      </c>
      <c r="D224" s="544">
        <f t="shared" si="68"/>
        <v>1031.2700000000041</v>
      </c>
      <c r="E224" s="543">
        <f t="shared" si="69"/>
        <v>1.6244422265823317</v>
      </c>
      <c r="F224" s="544">
        <f t="shared" si="70"/>
        <v>1000.6900000000023</v>
      </c>
      <c r="G224" s="543">
        <f t="shared" si="67"/>
        <v>1.5755141215149706</v>
      </c>
      <c r="I224" s="459"/>
      <c r="J224" s="459"/>
      <c r="K224" s="459"/>
      <c r="L224" s="459"/>
      <c r="M224" s="459"/>
      <c r="N224" s="459"/>
    </row>
    <row r="225" spans="1:14" ht="15" hidden="1" customHeight="1">
      <c r="B225" s="566">
        <v>2017</v>
      </c>
      <c r="C225" s="541">
        <v>65039.72</v>
      </c>
      <c r="D225" s="544">
        <f t="shared" si="68"/>
        <v>523.88999999999942</v>
      </c>
      <c r="E225" s="543">
        <f t="shared" si="69"/>
        <v>0.81203326377416829</v>
      </c>
      <c r="F225" s="544">
        <f t="shared" si="70"/>
        <v>1142</v>
      </c>
      <c r="G225" s="543">
        <f t="shared" si="67"/>
        <v>1.7872312188916766</v>
      </c>
      <c r="I225" s="459"/>
      <c r="J225" s="459"/>
      <c r="K225" s="459"/>
      <c r="L225" s="459"/>
      <c r="M225" s="459"/>
      <c r="N225" s="459"/>
    </row>
    <row r="226" spans="1:14" ht="15" customHeight="1">
      <c r="B226" s="566">
        <v>2017</v>
      </c>
      <c r="C226" s="541">
        <v>66323.399999999994</v>
      </c>
      <c r="D226" s="544">
        <f t="shared" si="68"/>
        <v>1283.679999999993</v>
      </c>
      <c r="E226" s="543">
        <f t="shared" si="69"/>
        <v>1.9736862335815601</v>
      </c>
      <c r="F226" s="544">
        <f t="shared" si="70"/>
        <v>1342.5899999999965</v>
      </c>
      <c r="G226" s="543">
        <f t="shared" si="67"/>
        <v>2.0661330629765757</v>
      </c>
      <c r="I226" s="459"/>
      <c r="J226" s="459"/>
      <c r="K226" s="459"/>
      <c r="L226" s="459"/>
      <c r="M226" s="459"/>
      <c r="N226" s="459"/>
    </row>
    <row r="227" spans="1:14" s="459" customFormat="1" ht="15" hidden="1" customHeight="1">
      <c r="A227" s="757"/>
      <c r="B227" s="566">
        <v>2017</v>
      </c>
      <c r="C227" s="541">
        <v>68683.7</v>
      </c>
      <c r="D227" s="544">
        <f t="shared" si="68"/>
        <v>2360.3000000000029</v>
      </c>
      <c r="E227" s="543">
        <f t="shared" si="69"/>
        <v>3.5587741279850036</v>
      </c>
      <c r="F227" s="544">
        <f t="shared" si="70"/>
        <v>768.75</v>
      </c>
      <c r="G227" s="543">
        <f t="shared" ref="G227:G232" si="71">C227/C214*100-100</f>
        <v>1.1319304512482233</v>
      </c>
    </row>
    <row r="228" spans="1:14" s="459" customFormat="1" ht="15" hidden="1" customHeight="1">
      <c r="A228" s="757"/>
      <c r="B228" s="566">
        <v>2017</v>
      </c>
      <c r="C228" s="541">
        <v>68740.539999999994</v>
      </c>
      <c r="D228" s="544">
        <f>C228-C227</f>
        <v>56.839999999996508</v>
      </c>
      <c r="E228" s="543">
        <f>C228/C227*100-100</f>
        <v>8.2756170678052854E-2</v>
      </c>
      <c r="F228" s="544">
        <f>C228-C215</f>
        <v>45.639999999999418</v>
      </c>
      <c r="G228" s="543">
        <f t="shared" si="71"/>
        <v>6.6438702145291018E-2</v>
      </c>
    </row>
    <row r="229" spans="1:14" s="459" customFormat="1" ht="15" hidden="1" customHeight="1">
      <c r="A229" s="757"/>
      <c r="B229" s="566">
        <v>2017</v>
      </c>
      <c r="C229" s="541">
        <v>67504.23</v>
      </c>
      <c r="D229" s="544">
        <f>C229-C228</f>
        <v>-1236.3099999999977</v>
      </c>
      <c r="E229" s="543">
        <f>C229/C228*100-100</f>
        <v>-1.7985165667886776</v>
      </c>
      <c r="F229" s="544">
        <f>C229-C216</f>
        <v>779.33000000000175</v>
      </c>
      <c r="G229" s="543">
        <f t="shared" si="71"/>
        <v>1.1679747740348745</v>
      </c>
    </row>
    <row r="230" spans="1:14" ht="15" hidden="1" customHeight="1">
      <c r="B230" s="566">
        <v>2017</v>
      </c>
      <c r="C230" s="541">
        <v>65308.800000000003</v>
      </c>
      <c r="D230" s="544">
        <f>C230-C229</f>
        <v>-2195.429999999993</v>
      </c>
      <c r="E230" s="543">
        <f>C230/C229*100-100</f>
        <v>-3.2522850790239346</v>
      </c>
      <c r="F230" s="544">
        <f>C230-C217</f>
        <v>154.10000000000582</v>
      </c>
      <c r="G230" s="543">
        <f t="shared" si="71"/>
        <v>0.23651401971002883</v>
      </c>
      <c r="H230" s="459"/>
      <c r="I230" s="459"/>
      <c r="J230" s="459"/>
      <c r="K230" s="459"/>
      <c r="L230" s="459"/>
      <c r="M230" s="459"/>
      <c r="N230" s="459"/>
    </row>
    <row r="231" spans="1:14" ht="15" hidden="1" customHeight="1">
      <c r="B231" s="566">
        <v>2017</v>
      </c>
      <c r="C231" s="541">
        <v>64467.8</v>
      </c>
      <c r="D231" s="544">
        <f>C231-C230</f>
        <v>-841</v>
      </c>
      <c r="E231" s="543">
        <f>C231/C230*100-100</f>
        <v>-1.2877284531334254</v>
      </c>
      <c r="F231" s="544">
        <f>C231-C218</f>
        <v>385.42000000000553</v>
      </c>
      <c r="G231" s="543">
        <f t="shared" si="71"/>
        <v>0.60144457805719753</v>
      </c>
      <c r="H231" s="459"/>
      <c r="I231" s="459"/>
      <c r="J231" s="459"/>
      <c r="K231" s="459"/>
      <c r="L231" s="459"/>
      <c r="M231" s="459"/>
      <c r="N231" s="459"/>
    </row>
    <row r="232" spans="1:14" s="459" customFormat="1" ht="15" hidden="1" customHeight="1">
      <c r="A232" s="757"/>
      <c r="B232" s="566">
        <v>2017</v>
      </c>
      <c r="C232" s="568">
        <v>61616.72</v>
      </c>
      <c r="D232" s="569">
        <f>C232-C231</f>
        <v>-2851.0800000000017</v>
      </c>
      <c r="E232" s="570">
        <f>C232/C231*100-100</f>
        <v>-4.4224868849255046</v>
      </c>
      <c r="F232" s="569">
        <f>C232-C219</f>
        <v>1396.2700000000041</v>
      </c>
      <c r="G232" s="570">
        <f t="shared" si="71"/>
        <v>2.3185977520925292</v>
      </c>
      <c r="H232" s="2"/>
    </row>
    <row r="233" spans="1:14" s="459" customFormat="1" ht="19.149999999999999" customHeight="1">
      <c r="A233" s="757"/>
      <c r="B233" s="566">
        <v>2018</v>
      </c>
      <c r="C233" s="626"/>
      <c r="D233" s="564"/>
      <c r="E233" s="565"/>
      <c r="F233" s="564"/>
      <c r="G233" s="565"/>
      <c r="H233" s="775"/>
      <c r="I233" s="771"/>
    </row>
    <row r="234" spans="1:14" s="459" customFormat="1" ht="15" customHeight="1">
      <c r="A234" s="757"/>
      <c r="B234" s="571" t="s">
        <v>9</v>
      </c>
      <c r="C234" s="572">
        <v>60223.9</v>
      </c>
      <c r="D234" s="573">
        <f>C234-C232</f>
        <v>-1392.8199999999997</v>
      </c>
      <c r="E234" s="574">
        <f>C234/C232*100-100</f>
        <v>-2.2604578757194531</v>
      </c>
      <c r="F234" s="573">
        <f t="shared" ref="F234:F240" si="72">(C234-C221)</f>
        <v>350.13999999999942</v>
      </c>
      <c r="G234" s="574">
        <f t="shared" ref="G234:G240" si="73">C234/C221*100-100</f>
        <v>0.58479707972240647</v>
      </c>
    </row>
    <row r="235" spans="1:14" ht="15" customHeight="1">
      <c r="B235" s="571" t="s">
        <v>10</v>
      </c>
      <c r="C235" s="572">
        <v>61091.6</v>
      </c>
      <c r="D235" s="573">
        <f t="shared" ref="D235:D240" si="74">C235-C234</f>
        <v>867.69999999999709</v>
      </c>
      <c r="E235" s="574">
        <f t="shared" ref="E235:E240" si="75">C235/C234*100-100</f>
        <v>1.4407901182088807</v>
      </c>
      <c r="F235" s="573">
        <f t="shared" si="72"/>
        <v>-292.90000000000146</v>
      </c>
      <c r="G235" s="574">
        <f t="shared" si="73"/>
        <v>-0.4771562853814828</v>
      </c>
      <c r="I235" s="459"/>
      <c r="J235" s="459"/>
      <c r="K235" s="459"/>
      <c r="L235" s="459"/>
      <c r="M235" s="459"/>
      <c r="N235" s="459"/>
    </row>
    <row r="236" spans="1:14" ht="15" customHeight="1">
      <c r="B236" s="571" t="s">
        <v>67</v>
      </c>
      <c r="C236" s="572">
        <v>62967.4</v>
      </c>
      <c r="D236" s="573">
        <f t="shared" si="74"/>
        <v>1875.8000000000029</v>
      </c>
      <c r="E236" s="574">
        <f t="shared" si="75"/>
        <v>3.0704712268135239</v>
      </c>
      <c r="F236" s="573">
        <f t="shared" si="72"/>
        <v>-517.15999999999622</v>
      </c>
      <c r="G236" s="574">
        <f t="shared" si="73"/>
        <v>-0.81462327217830932</v>
      </c>
      <c r="I236" s="459"/>
      <c r="J236" s="459"/>
      <c r="K236" s="459"/>
      <c r="L236" s="459"/>
      <c r="M236" s="459"/>
      <c r="N236" s="459"/>
    </row>
    <row r="237" spans="1:14" ht="15" customHeight="1">
      <c r="B237" s="571" t="s">
        <v>68</v>
      </c>
      <c r="C237" s="575">
        <v>64853.42</v>
      </c>
      <c r="D237" s="576">
        <f t="shared" si="74"/>
        <v>1886.0199999999968</v>
      </c>
      <c r="E237" s="577">
        <f t="shared" si="75"/>
        <v>2.9952324536188542</v>
      </c>
      <c r="F237" s="576">
        <f t="shared" si="72"/>
        <v>337.58999999999651</v>
      </c>
      <c r="G237" s="577">
        <f t="shared" si="73"/>
        <v>0.52326692534219887</v>
      </c>
      <c r="I237" s="459"/>
      <c r="J237" s="459"/>
      <c r="K237" s="459"/>
      <c r="L237" s="459"/>
      <c r="M237" s="459"/>
      <c r="N237" s="459"/>
    </row>
    <row r="238" spans="1:14" ht="15" customHeight="1">
      <c r="B238" s="571" t="s">
        <v>69</v>
      </c>
      <c r="C238" s="575">
        <v>65381.72</v>
      </c>
      <c r="D238" s="576">
        <f t="shared" si="74"/>
        <v>528.30000000000291</v>
      </c>
      <c r="E238" s="577">
        <f t="shared" si="75"/>
        <v>0.81460623048099023</v>
      </c>
      <c r="F238" s="576">
        <f t="shared" si="72"/>
        <v>342</v>
      </c>
      <c r="G238" s="577">
        <f t="shared" si="73"/>
        <v>0.52583252203422148</v>
      </c>
      <c r="I238" s="459"/>
      <c r="J238" s="459"/>
      <c r="K238" s="459"/>
      <c r="L238" s="459"/>
      <c r="M238" s="459"/>
      <c r="N238" s="459"/>
    </row>
    <row r="239" spans="1:14" ht="15" customHeight="1">
      <c r="B239" s="383" t="s">
        <v>70</v>
      </c>
      <c r="C239" s="578">
        <v>67081.19</v>
      </c>
      <c r="D239" s="579">
        <f t="shared" si="74"/>
        <v>1699.4700000000012</v>
      </c>
      <c r="E239" s="580">
        <f t="shared" si="75"/>
        <v>2.5993045150846541</v>
      </c>
      <c r="F239" s="579">
        <f t="shared" si="72"/>
        <v>757.79000000000815</v>
      </c>
      <c r="G239" s="580">
        <f t="shared" si="73"/>
        <v>1.142568083059686</v>
      </c>
      <c r="I239" s="459"/>
      <c r="J239" s="459"/>
      <c r="K239" s="459"/>
      <c r="L239" s="459"/>
      <c r="M239" s="459"/>
      <c r="N239" s="459"/>
    </row>
    <row r="240" spans="1:14" s="459" customFormat="1" ht="15" customHeight="1">
      <c r="A240" s="757"/>
      <c r="B240" s="571" t="s">
        <v>71</v>
      </c>
      <c r="C240" s="575">
        <v>69302.720000000001</v>
      </c>
      <c r="D240" s="576">
        <f t="shared" si="74"/>
        <v>2221.5299999999988</v>
      </c>
      <c r="E240" s="577">
        <f t="shared" si="75"/>
        <v>3.31170332547768</v>
      </c>
      <c r="F240" s="576">
        <f t="shared" si="72"/>
        <v>619.02000000000407</v>
      </c>
      <c r="G240" s="577">
        <f t="shared" si="73"/>
        <v>0.90126187144838354</v>
      </c>
    </row>
    <row r="241" spans="1:14" s="459" customFormat="1" ht="15" customHeight="1">
      <c r="A241" s="757"/>
      <c r="B241" s="571" t="s">
        <v>72</v>
      </c>
      <c r="C241" s="575">
        <v>68884.13</v>
      </c>
      <c r="D241" s="576">
        <f>C241-C240</f>
        <v>-418.58999999999651</v>
      </c>
      <c r="E241" s="577">
        <f>C241/C240*100-100</f>
        <v>-0.60400226715488259</v>
      </c>
      <c r="F241" s="576">
        <f>(C241-C228)</f>
        <v>143.59000000001106</v>
      </c>
      <c r="G241" s="577">
        <f>C241/C228*100-100</f>
        <v>0.20888692465904057</v>
      </c>
    </row>
    <row r="242" spans="1:14" s="459" customFormat="1" ht="15" customHeight="1">
      <c r="A242" s="757"/>
      <c r="B242" s="571" t="s">
        <v>79</v>
      </c>
      <c r="C242" s="575">
        <v>67271.350000000006</v>
      </c>
      <c r="D242" s="576">
        <f>C242-C241</f>
        <v>-1612.7799999999988</v>
      </c>
      <c r="E242" s="577">
        <f>C242/C241*100-100</f>
        <v>-2.341293996164282</v>
      </c>
      <c r="F242" s="576">
        <f>(C242-C229)</f>
        <v>-232.8799999999901</v>
      </c>
      <c r="G242" s="577">
        <f>C242/C229*100-100</f>
        <v>-0.34498578829798987</v>
      </c>
    </row>
    <row r="243" spans="1:14" ht="15" customHeight="1">
      <c r="B243" s="571" t="s">
        <v>80</v>
      </c>
      <c r="C243" s="575">
        <v>65906.86</v>
      </c>
      <c r="D243" s="576">
        <f>C243-C242</f>
        <v>-1364.4900000000052</v>
      </c>
      <c r="E243" s="577">
        <f>C243/C242*100-100</f>
        <v>-2.0283374720441998</v>
      </c>
      <c r="F243" s="576">
        <f>(C243-C230)</f>
        <v>598.05999999999767</v>
      </c>
      <c r="G243" s="577">
        <f>C243/C230*100-100</f>
        <v>0.91574182958498795</v>
      </c>
      <c r="H243" s="459"/>
      <c r="I243" s="459"/>
      <c r="J243" s="459"/>
      <c r="K243" s="459"/>
      <c r="L243" s="459"/>
      <c r="M243" s="459"/>
      <c r="N243" s="459"/>
    </row>
    <row r="244" spans="1:14" ht="15" customHeight="1">
      <c r="B244" s="571" t="s">
        <v>81</v>
      </c>
      <c r="C244" s="575">
        <v>64952.7</v>
      </c>
      <c r="D244" s="576">
        <f>C244-C243</f>
        <v>-954.16000000000349</v>
      </c>
      <c r="E244" s="577">
        <f>C244/C243*100-100</f>
        <v>-1.4477400379869465</v>
      </c>
      <c r="F244" s="576">
        <f>(C244-C231)</f>
        <v>484.89999999999418</v>
      </c>
      <c r="G244" s="577">
        <f>C244/C231*100-100</f>
        <v>0.75215844188880965</v>
      </c>
      <c r="H244" s="459"/>
      <c r="I244" s="459"/>
      <c r="J244" s="459"/>
      <c r="K244" s="459"/>
      <c r="L244" s="459"/>
      <c r="M244" s="459"/>
      <c r="N244" s="459"/>
    </row>
    <row r="245" spans="1:14" s="459" customFormat="1" ht="15" customHeight="1">
      <c r="A245" s="757"/>
      <c r="B245" s="571" t="s">
        <v>82</v>
      </c>
      <c r="C245" s="575">
        <v>62619.94</v>
      </c>
      <c r="D245" s="576">
        <f>C245-C244</f>
        <v>-2332.7599999999948</v>
      </c>
      <c r="E245" s="577">
        <f>C245/C244*100-100</f>
        <v>-3.5914750272120983</v>
      </c>
      <c r="F245" s="576">
        <f>(C245-C232)</f>
        <v>1003.2200000000012</v>
      </c>
      <c r="G245" s="577">
        <f>C245/C232*100-100</f>
        <v>1.6281619664272995</v>
      </c>
      <c r="H245" s="2"/>
    </row>
    <row r="246" spans="1:14" s="459" customFormat="1" ht="19.149999999999999" customHeight="1">
      <c r="A246" s="757"/>
      <c r="B246" s="581">
        <v>2019</v>
      </c>
      <c r="C246" s="582"/>
      <c r="D246" s="583"/>
      <c r="E246" s="584"/>
      <c r="F246" s="583"/>
      <c r="G246" s="584"/>
      <c r="H246" s="775"/>
      <c r="I246" s="771"/>
    </row>
    <row r="247" spans="1:14" s="459" customFormat="1" ht="15" customHeight="1">
      <c r="A247" s="757"/>
      <c r="B247" s="571" t="s">
        <v>9</v>
      </c>
      <c r="C247" s="572">
        <v>61204.49</v>
      </c>
      <c r="D247" s="573">
        <f>C247-C245</f>
        <v>-1415.4500000000044</v>
      </c>
      <c r="E247" s="574">
        <f>C247/C245*100-100</f>
        <v>-2.2603822360736814</v>
      </c>
      <c r="F247" s="573">
        <f t="shared" ref="F247:F258" si="76">(C247-C234)</f>
        <v>980.58999999999651</v>
      </c>
      <c r="G247" s="574">
        <f t="shared" ref="G247:G258" si="77">C247/C234*100-100</f>
        <v>1.6282406154367095</v>
      </c>
    </row>
    <row r="248" spans="1:14" ht="15" customHeight="1">
      <c r="B248" s="571" t="s">
        <v>10</v>
      </c>
      <c r="C248" s="572">
        <v>62442.8</v>
      </c>
      <c r="D248" s="573">
        <f t="shared" ref="D248:D253" si="78">C248-C247</f>
        <v>1238.3100000000049</v>
      </c>
      <c r="E248" s="574">
        <f t="shared" ref="E248:E253" si="79">C248/C247*100-100</f>
        <v>2.0232339163352293</v>
      </c>
      <c r="F248" s="573">
        <f t="shared" si="76"/>
        <v>1351.2000000000044</v>
      </c>
      <c r="G248" s="574">
        <f t="shared" si="77"/>
        <v>2.2117607003254278</v>
      </c>
      <c r="I248" s="459"/>
      <c r="J248" s="459"/>
      <c r="K248" s="459"/>
      <c r="L248" s="459"/>
      <c r="M248" s="459"/>
      <c r="N248" s="459"/>
    </row>
    <row r="249" spans="1:14" ht="15" customHeight="1">
      <c r="B249" s="571" t="s">
        <v>67</v>
      </c>
      <c r="C249" s="572">
        <v>64426.14</v>
      </c>
      <c r="D249" s="573">
        <f t="shared" si="78"/>
        <v>1983.3399999999965</v>
      </c>
      <c r="E249" s="574">
        <f t="shared" si="79"/>
        <v>3.1762509048280947</v>
      </c>
      <c r="F249" s="573">
        <f t="shared" si="76"/>
        <v>1458.739999999998</v>
      </c>
      <c r="G249" s="574">
        <f t="shared" si="77"/>
        <v>2.3166590966119003</v>
      </c>
      <c r="I249" s="459"/>
      <c r="J249" s="459"/>
      <c r="K249" s="459"/>
      <c r="L249" s="459"/>
      <c r="M249" s="459"/>
      <c r="N249" s="459"/>
    </row>
    <row r="250" spans="1:14" ht="15" customHeight="1">
      <c r="B250" s="571" t="s">
        <v>68</v>
      </c>
      <c r="C250" s="575">
        <v>65011.8</v>
      </c>
      <c r="D250" s="576">
        <f t="shared" si="78"/>
        <v>585.66000000000349</v>
      </c>
      <c r="E250" s="577">
        <f t="shared" si="79"/>
        <v>0.90904095759889003</v>
      </c>
      <c r="F250" s="576">
        <f t="shared" si="76"/>
        <v>158.38000000000466</v>
      </c>
      <c r="G250" s="577">
        <f t="shared" si="77"/>
        <v>0.24421225588410778</v>
      </c>
      <c r="I250" s="459"/>
      <c r="J250" s="459"/>
      <c r="K250" s="459"/>
      <c r="L250" s="459"/>
      <c r="M250" s="459"/>
      <c r="N250" s="459"/>
    </row>
    <row r="251" spans="1:14" ht="15" customHeight="1">
      <c r="B251" s="571" t="s">
        <v>69</v>
      </c>
      <c r="C251" s="575">
        <v>65284.0454545455</v>
      </c>
      <c r="D251" s="576">
        <f t="shared" si="78"/>
        <v>272.24545454549661</v>
      </c>
      <c r="E251" s="577">
        <f t="shared" si="79"/>
        <v>0.41876313922317365</v>
      </c>
      <c r="F251" s="576">
        <f t="shared" si="76"/>
        <v>-97.67454545450164</v>
      </c>
      <c r="G251" s="577">
        <f t="shared" si="77"/>
        <v>-0.14939121432489344</v>
      </c>
      <c r="I251" s="459"/>
      <c r="J251" s="459"/>
      <c r="K251" s="459"/>
      <c r="L251" s="459"/>
      <c r="M251" s="459"/>
      <c r="N251" s="459"/>
    </row>
    <row r="252" spans="1:14" ht="15" customHeight="1">
      <c r="B252" s="383" t="s">
        <v>70</v>
      </c>
      <c r="C252" s="578">
        <v>67268.75</v>
      </c>
      <c r="D252" s="579">
        <f t="shared" si="78"/>
        <v>1984.7045454545005</v>
      </c>
      <c r="E252" s="580">
        <f t="shared" si="79"/>
        <v>3.0401065553395767</v>
      </c>
      <c r="F252" s="579">
        <f t="shared" si="76"/>
        <v>187.55999999999767</v>
      </c>
      <c r="G252" s="580">
        <f t="shared" si="77"/>
        <v>0.27960147993798046</v>
      </c>
      <c r="I252" s="459"/>
      <c r="J252" s="459"/>
      <c r="K252" s="459"/>
      <c r="L252" s="459"/>
      <c r="M252" s="459"/>
      <c r="N252" s="459"/>
    </row>
    <row r="253" spans="1:14" s="459" customFormat="1" ht="15" customHeight="1">
      <c r="A253" s="757"/>
      <c r="B253" s="571" t="s">
        <v>71</v>
      </c>
      <c r="C253" s="575">
        <v>69625.210000000006</v>
      </c>
      <c r="D253" s="576">
        <f t="shared" si="78"/>
        <v>2356.4600000000064</v>
      </c>
      <c r="E253" s="577">
        <f t="shared" si="79"/>
        <v>3.5030530521230219</v>
      </c>
      <c r="F253" s="576">
        <f t="shared" si="76"/>
        <v>322.49000000000524</v>
      </c>
      <c r="G253" s="577">
        <f t="shared" si="77"/>
        <v>0.46533527111201067</v>
      </c>
    </row>
    <row r="254" spans="1:14" s="459" customFormat="1" ht="15" customHeight="1">
      <c r="A254" s="757"/>
      <c r="B254" s="571" t="s">
        <v>72</v>
      </c>
      <c r="C254" s="575">
        <v>69695.190476190503</v>
      </c>
      <c r="D254" s="576">
        <f>C254-C253</f>
        <v>69.98047619049612</v>
      </c>
      <c r="E254" s="577">
        <f>C254/C253*100-100</f>
        <v>0.10051025510801992</v>
      </c>
      <c r="F254" s="576">
        <f t="shared" si="76"/>
        <v>811.06047619049787</v>
      </c>
      <c r="G254" s="577">
        <f t="shared" si="77"/>
        <v>1.1774271899645044</v>
      </c>
    </row>
    <row r="255" spans="1:14" s="459" customFormat="1" ht="15" customHeight="1">
      <c r="A255" s="757"/>
      <c r="B255" s="571" t="s">
        <v>79</v>
      </c>
      <c r="C255" s="575">
        <v>68074.559999999998</v>
      </c>
      <c r="D255" s="576">
        <f>C255-C254</f>
        <v>-1620.6304761905049</v>
      </c>
      <c r="E255" s="577">
        <f>C255/C254*100-100</f>
        <v>-2.3253117828039365</v>
      </c>
      <c r="F255" s="576">
        <f t="shared" si="76"/>
        <v>803.20999999999185</v>
      </c>
      <c r="G255" s="577">
        <f t="shared" si="77"/>
        <v>1.1939852552386583</v>
      </c>
    </row>
    <row r="256" spans="1:14" ht="15" customHeight="1">
      <c r="B256" s="571" t="s">
        <v>80</v>
      </c>
      <c r="C256" s="575">
        <v>66040.22</v>
      </c>
      <c r="D256" s="576">
        <f>C256-C255</f>
        <v>-2034.3399999999965</v>
      </c>
      <c r="E256" s="577">
        <f>C256/C255*100-100</f>
        <v>-2.9883997781256255</v>
      </c>
      <c r="F256" s="576">
        <f t="shared" si="76"/>
        <v>133.36000000000058</v>
      </c>
      <c r="G256" s="577">
        <f t="shared" si="77"/>
        <v>0.20234615941345169</v>
      </c>
      <c r="H256" s="459"/>
      <c r="I256" s="459"/>
      <c r="J256" s="459"/>
      <c r="K256" s="459"/>
      <c r="L256" s="459"/>
      <c r="M256" s="459"/>
      <c r="N256" s="459"/>
    </row>
    <row r="257" spans="1:14" ht="15" customHeight="1">
      <c r="B257" s="571" t="s">
        <v>81</v>
      </c>
      <c r="C257" s="575">
        <v>64725.4</v>
      </c>
      <c r="D257" s="576">
        <f>C257-C256</f>
        <v>-1314.8199999999997</v>
      </c>
      <c r="E257" s="577">
        <f>C257/C256*100-100</f>
        <v>-1.9909382494485897</v>
      </c>
      <c r="F257" s="576">
        <f t="shared" si="76"/>
        <v>-227.29999999999563</v>
      </c>
      <c r="G257" s="577">
        <f t="shared" si="77"/>
        <v>-0.34994696140421411</v>
      </c>
      <c r="H257" s="459"/>
      <c r="I257" s="459"/>
      <c r="J257" s="459"/>
      <c r="K257" s="459"/>
      <c r="L257" s="459"/>
      <c r="M257" s="459"/>
      <c r="N257" s="459"/>
    </row>
    <row r="258" spans="1:14" s="459" customFormat="1" ht="15" customHeight="1">
      <c r="A258" s="757"/>
      <c r="B258" s="571" t="s">
        <v>82</v>
      </c>
      <c r="C258" s="575">
        <v>62115.44</v>
      </c>
      <c r="D258" s="576">
        <f>C258-C257</f>
        <v>-2609.9599999999991</v>
      </c>
      <c r="E258" s="577">
        <f>C258/C257*100-100</f>
        <v>-4.0323582395782864</v>
      </c>
      <c r="F258" s="576">
        <f t="shared" si="76"/>
        <v>-504.5</v>
      </c>
      <c r="G258" s="577">
        <f t="shared" si="77"/>
        <v>-0.80565391790537433</v>
      </c>
      <c r="H258" s="2"/>
    </row>
    <row r="259" spans="1:14" s="459" customFormat="1" ht="19.149999999999999" customHeight="1">
      <c r="A259" s="757"/>
      <c r="B259" s="581">
        <v>2020</v>
      </c>
      <c r="C259" s="582"/>
      <c r="D259" s="583"/>
      <c r="E259" s="584"/>
      <c r="F259" s="583"/>
      <c r="G259" s="584"/>
      <c r="H259" s="775"/>
      <c r="I259" s="771"/>
    </row>
    <row r="260" spans="1:14" s="459" customFormat="1" ht="15" customHeight="1">
      <c r="A260" s="757"/>
      <c r="B260" s="571" t="s">
        <v>9</v>
      </c>
      <c r="C260" s="572">
        <f>'Evolución por regímenes'!$F28</f>
        <v>60975.95</v>
      </c>
      <c r="D260" s="573">
        <f>C260-C258</f>
        <v>-1139.4900000000052</v>
      </c>
      <c r="E260" s="574">
        <f>C260/C258*100-100</f>
        <v>-1.834471429325788</v>
      </c>
      <c r="F260" s="573">
        <f>(C260-C247)</f>
        <v>-228.54000000000087</v>
      </c>
      <c r="G260" s="574">
        <f>C260/C247*100-100</f>
        <v>-0.3734039773879374</v>
      </c>
    </row>
    <row r="261" spans="1:14" ht="15" customHeight="1">
      <c r="B261" s="571" t="s">
        <v>10</v>
      </c>
      <c r="C261" s="572">
        <f>'Evolución por regímenes'!$F29</f>
        <v>61932.25</v>
      </c>
      <c r="D261" s="573">
        <f>C261-C260</f>
        <v>956.30000000000291</v>
      </c>
      <c r="E261" s="574">
        <f>C261/C260*100-100</f>
        <v>1.5683232487562861</v>
      </c>
      <c r="F261" s="573">
        <f>(C261-C248)</f>
        <v>-510.55000000000291</v>
      </c>
      <c r="G261" s="574">
        <f>C261/C248*100-100</f>
        <v>-0.81762829341414545</v>
      </c>
      <c r="I261" s="459"/>
      <c r="J261" s="459"/>
      <c r="K261" s="459"/>
      <c r="L261" s="459"/>
      <c r="M261" s="459"/>
      <c r="N261" s="459"/>
    </row>
    <row r="262" spans="1:14" ht="15" customHeight="1">
      <c r="B262" s="571" t="s">
        <v>67</v>
      </c>
      <c r="C262" s="572">
        <f>'Evolución por regímenes'!$F30</f>
        <v>62654.0454545455</v>
      </c>
      <c r="D262" s="573">
        <f>C262-C261</f>
        <v>721.79545454549952</v>
      </c>
      <c r="E262" s="574">
        <f>C262/C261*100-100</f>
        <v>1.1654597637668473</v>
      </c>
      <c r="F262" s="573">
        <f>(C262-C249)</f>
        <v>-1772.0945454544999</v>
      </c>
      <c r="G262" s="574">
        <f>C262/C249*100-100</f>
        <v>-2.7505831413375006</v>
      </c>
      <c r="I262" s="459"/>
      <c r="J262" s="459"/>
      <c r="K262" s="459"/>
      <c r="L262" s="459"/>
      <c r="M262" s="459"/>
      <c r="N262" s="459"/>
    </row>
    <row r="263" spans="1:14" ht="15" customHeight="1">
      <c r="B263" s="571" t="s">
        <v>68</v>
      </c>
      <c r="C263" s="575">
        <f>'Evolución por regímenes'!$F31</f>
        <v>61282.8</v>
      </c>
      <c r="D263" s="576">
        <f>C263-C262</f>
        <v>-1371.2454545454966</v>
      </c>
      <c r="E263" s="577">
        <f>C263/C262*100-100</f>
        <v>-2.1885984290357072</v>
      </c>
      <c r="F263" s="576">
        <f>(C263-C250)</f>
        <v>-3729</v>
      </c>
      <c r="G263" s="577">
        <f>C263/C250*100-100</f>
        <v>-5.7358817937666799</v>
      </c>
      <c r="I263" s="459"/>
      <c r="J263" s="459"/>
      <c r="K263" s="459"/>
      <c r="L263" s="459"/>
      <c r="M263" s="459"/>
      <c r="N263" s="459"/>
    </row>
    <row r="264" spans="1:14" ht="15" customHeight="1">
      <c r="B264" s="571" t="s">
        <v>69</v>
      </c>
      <c r="C264" s="575">
        <f>'Evolución por regímenes'!$F32</f>
        <v>61944</v>
      </c>
      <c r="D264" s="576">
        <f>C264-C263</f>
        <v>661.19999999999709</v>
      </c>
      <c r="E264" s="577">
        <f>C264/C263*100-100</f>
        <v>1.0789324247586478</v>
      </c>
      <c r="F264" s="576">
        <f>(C264-C251)</f>
        <v>-3340.0454545454995</v>
      </c>
      <c r="G264" s="577">
        <f>C264/C251*100-100</f>
        <v>-5.1161741452910263</v>
      </c>
      <c r="I264" s="459"/>
      <c r="J264" s="459"/>
      <c r="K264" s="459"/>
      <c r="L264" s="459"/>
      <c r="M264" s="459"/>
      <c r="N264" s="459"/>
    </row>
    <row r="265" spans="1:14" ht="15" customHeight="1">
      <c r="B265" s="383" t="s">
        <v>70</v>
      </c>
      <c r="C265" s="578">
        <v>63081.5</v>
      </c>
      <c r="D265" s="579">
        <v>1137.5</v>
      </c>
      <c r="E265" s="580">
        <v>1.8363360454604134</v>
      </c>
      <c r="F265" s="579">
        <v>-4187.25</v>
      </c>
      <c r="G265" s="580">
        <v>-6.2246585524482043</v>
      </c>
      <c r="I265" s="459"/>
      <c r="J265" s="459"/>
      <c r="K265" s="459"/>
      <c r="L265" s="459"/>
      <c r="M265" s="459"/>
      <c r="N265" s="459"/>
    </row>
    <row r="266" spans="1:14" s="459" customFormat="1" ht="15" customHeight="1">
      <c r="A266" s="757"/>
      <c r="B266" s="571" t="s">
        <v>71</v>
      </c>
      <c r="C266" s="575"/>
      <c r="D266" s="576"/>
      <c r="E266" s="577"/>
      <c r="F266" s="576"/>
      <c r="G266" s="577"/>
    </row>
    <row r="267" spans="1:14" s="459" customFormat="1" ht="15" customHeight="1">
      <c r="A267" s="757"/>
      <c r="B267" s="571" t="s">
        <v>72</v>
      </c>
      <c r="C267" s="575"/>
      <c r="D267" s="576"/>
      <c r="E267" s="577"/>
      <c r="F267" s="576"/>
      <c r="G267" s="577"/>
    </row>
    <row r="268" spans="1:14" s="459" customFormat="1" ht="15" customHeight="1">
      <c r="A268" s="757"/>
      <c r="B268" s="571" t="s">
        <v>79</v>
      </c>
      <c r="C268" s="575"/>
      <c r="D268" s="576"/>
      <c r="E268" s="577"/>
      <c r="F268" s="576"/>
      <c r="G268" s="577"/>
    </row>
    <row r="269" spans="1:14" ht="15" customHeight="1">
      <c r="B269" s="571" t="s">
        <v>80</v>
      </c>
      <c r="C269" s="575"/>
      <c r="D269" s="576"/>
      <c r="E269" s="577"/>
      <c r="F269" s="576"/>
      <c r="G269" s="577"/>
      <c r="H269" s="459"/>
      <c r="I269" s="459"/>
      <c r="J269" s="459"/>
      <c r="K269" s="459"/>
      <c r="L269" s="459"/>
      <c r="M269" s="459"/>
      <c r="N269" s="459"/>
    </row>
    <row r="270" spans="1:14" ht="15" customHeight="1">
      <c r="B270" s="571" t="s">
        <v>81</v>
      </c>
      <c r="C270" s="575"/>
      <c r="D270" s="576"/>
      <c r="E270" s="577"/>
      <c r="F270" s="576"/>
      <c r="G270" s="577"/>
      <c r="H270" s="459"/>
      <c r="I270" s="459"/>
      <c r="J270" s="459"/>
      <c r="K270" s="459"/>
      <c r="L270" s="459"/>
      <c r="M270" s="459"/>
      <c r="N270" s="459"/>
    </row>
    <row r="271" spans="1:14" s="459" customFormat="1" ht="15" customHeight="1">
      <c r="A271" s="757"/>
      <c r="B271" s="571" t="s">
        <v>82</v>
      </c>
      <c r="C271" s="575"/>
      <c r="D271" s="576"/>
      <c r="E271" s="577"/>
      <c r="F271" s="576"/>
      <c r="G271" s="577"/>
      <c r="H271" s="2"/>
    </row>
    <row r="272" spans="1:14">
      <c r="D272" s="630"/>
      <c r="E272" s="631"/>
      <c r="F272" s="630"/>
      <c r="G272" s="631"/>
    </row>
    <row r="273" spans="2:5">
      <c r="B273" s="636" t="s">
        <v>390</v>
      </c>
      <c r="D273" s="384"/>
      <c r="E273" s="384"/>
    </row>
    <row r="274" spans="2:5">
      <c r="D274" s="384"/>
      <c r="E274" s="384"/>
    </row>
    <row r="275" spans="2:5">
      <c r="D275" s="384"/>
      <c r="E275" s="384"/>
    </row>
    <row r="276" spans="2:5">
      <c r="D276" s="384"/>
      <c r="E276" s="384"/>
    </row>
    <row r="277" spans="2:5">
      <c r="D277" s="384"/>
      <c r="E277" s="384"/>
    </row>
    <row r="278" spans="2:5">
      <c r="D278" s="384"/>
      <c r="E278" s="384"/>
    </row>
    <row r="279" spans="2:5">
      <c r="D279" s="384"/>
      <c r="E279" s="384"/>
    </row>
    <row r="313" spans="3:11">
      <c r="H313" s="637"/>
      <c r="I313" s="637"/>
      <c r="J313" s="637"/>
      <c r="K313" s="637"/>
    </row>
    <row r="314" spans="3:11">
      <c r="G314" s="593"/>
      <c r="H314" s="637"/>
      <c r="I314" s="637"/>
      <c r="J314" s="637"/>
      <c r="K314" s="637"/>
    </row>
    <row r="315" spans="3:11">
      <c r="G315" s="593"/>
      <c r="H315" s="637"/>
      <c r="I315" s="637"/>
      <c r="J315" s="637"/>
      <c r="K315" s="637"/>
    </row>
    <row r="316" spans="3:11">
      <c r="G316" s="593"/>
      <c r="H316" s="15"/>
      <c r="I316" s="15"/>
      <c r="J316" s="15"/>
      <c r="K316" s="15"/>
    </row>
    <row r="317" spans="3:11">
      <c r="G317" s="594"/>
    </row>
    <row r="319" spans="3:11" ht="15.75">
      <c r="C319" s="638"/>
    </row>
    <row r="320" spans="3:11" ht="15.75">
      <c r="C320" s="639"/>
      <c r="D320" s="640"/>
      <c r="E320" s="640"/>
    </row>
    <row r="321" spans="2:11" ht="15.75">
      <c r="B321" s="641"/>
      <c r="C321" s="638"/>
      <c r="D321" s="642"/>
      <c r="E321" s="642"/>
      <c r="F321" s="384"/>
      <c r="G321" s="384"/>
    </row>
    <row r="322" spans="2:11" ht="15.75">
      <c r="C322" s="639"/>
      <c r="D322" s="640"/>
      <c r="E322" s="640"/>
      <c r="F322" s="384"/>
      <c r="G322" s="384"/>
    </row>
    <row r="323" spans="2:11" ht="15.75">
      <c r="C323" s="638"/>
      <c r="D323" s="642"/>
      <c r="E323" s="642"/>
      <c r="F323" s="384"/>
      <c r="G323" s="384"/>
    </row>
    <row r="324" spans="2:11" ht="15.75">
      <c r="C324" s="639"/>
      <c r="D324" s="642"/>
      <c r="E324" s="642"/>
      <c r="F324" s="384"/>
      <c r="G324" s="384"/>
    </row>
    <row r="325" spans="2:11" ht="15.75">
      <c r="C325" s="639"/>
      <c r="D325" s="643"/>
      <c r="E325" s="643"/>
      <c r="F325" s="384"/>
      <c r="H325" s="637"/>
      <c r="I325" s="637"/>
      <c r="J325" s="637"/>
      <c r="K325" s="637"/>
    </row>
    <row r="326" spans="2:11" ht="16.5" thickBot="1">
      <c r="C326" s="644"/>
      <c r="D326" s="643"/>
      <c r="E326" s="643"/>
      <c r="F326" s="384"/>
      <c r="G326" s="593"/>
      <c r="H326" s="637"/>
      <c r="I326" s="637"/>
      <c r="J326" s="637"/>
      <c r="K326" s="637"/>
    </row>
    <row r="327" spans="2:11" ht="17.25" thickTop="1" thickBot="1">
      <c r="D327" s="645"/>
      <c r="G327" s="593"/>
      <c r="H327" s="637"/>
      <c r="I327" s="637"/>
      <c r="J327" s="637"/>
      <c r="K327" s="637"/>
    </row>
    <row r="328" spans="2:11" ht="15.75" thickTop="1">
      <c r="G328" s="593"/>
      <c r="H328" s="15"/>
      <c r="I328" s="15"/>
      <c r="J328" s="15"/>
      <c r="K328" s="15"/>
    </row>
    <row r="329" spans="2:11">
      <c r="G329" s="594"/>
    </row>
    <row r="335" spans="2:11">
      <c r="I335" s="2" t="s">
        <v>230</v>
      </c>
    </row>
    <row r="336" spans="2:11">
      <c r="I336" s="2" t="s">
        <v>176</v>
      </c>
    </row>
    <row r="337" spans="7:11">
      <c r="H337" s="637"/>
      <c r="I337" s="637"/>
      <c r="J337" s="637"/>
      <c r="K337" s="637"/>
    </row>
    <row r="338" spans="7:11">
      <c r="G338" s="593"/>
      <c r="H338" s="637"/>
      <c r="I338" s="637"/>
      <c r="J338" s="637"/>
      <c r="K338" s="637"/>
    </row>
    <row r="339" spans="7:11">
      <c r="G339" s="593"/>
      <c r="H339" s="637"/>
      <c r="I339" s="637"/>
      <c r="J339" s="637"/>
      <c r="K339" s="637"/>
    </row>
    <row r="340" spans="7:11">
      <c r="G340" s="593"/>
      <c r="H340" s="15"/>
      <c r="I340" s="15"/>
      <c r="J340" s="15"/>
      <c r="K340" s="15"/>
    </row>
    <row r="341" spans="7:11">
      <c r="G341" s="593"/>
    </row>
    <row r="342" spans="7:11">
      <c r="G342" s="593"/>
    </row>
    <row r="343" spans="7:11">
      <c r="G343" s="593"/>
    </row>
    <row r="344" spans="7:11">
      <c r="G344" s="593"/>
    </row>
    <row r="345" spans="7:11">
      <c r="G345" s="593"/>
      <c r="I345" s="2" t="s">
        <v>231</v>
      </c>
    </row>
    <row r="346" spans="7:11">
      <c r="G346" s="593"/>
    </row>
    <row r="347" spans="7:11">
      <c r="I347" s="2" t="s">
        <v>230</v>
      </c>
    </row>
    <row r="348" spans="7:11">
      <c r="I348" s="2" t="s">
        <v>176</v>
      </c>
    </row>
    <row r="359" spans="9:9">
      <c r="I359" s="2" t="s">
        <v>230</v>
      </c>
    </row>
    <row r="360" spans="9:9">
      <c r="I360" s="2" t="s">
        <v>176</v>
      </c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6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R389"/>
  <sheetViews>
    <sheetView showGridLines="0" showRowColHeaders="0" topLeftCell="A3" zoomScaleNormal="100" workbookViewId="0">
      <pane ySplit="5" topLeftCell="A239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.5703125" style="757" customWidth="1"/>
    <col min="2" max="2" width="16.140625" style="288" customWidth="1"/>
    <col min="3" max="3" width="17" style="287" customWidth="1"/>
    <col min="4" max="4" width="20.42578125" style="287" customWidth="1"/>
    <col min="5" max="5" width="17.85546875" style="287" customWidth="1"/>
    <col min="6" max="6" width="13.42578125" style="287" customWidth="1"/>
    <col min="7" max="7" width="17.140625" style="287" customWidth="1"/>
    <col min="8" max="8" width="11.140625" style="2" customWidth="1"/>
    <col min="9" max="16384" width="11.5703125" style="2"/>
  </cols>
  <sheetData>
    <row r="1" spans="1:12" hidden="1"/>
    <row r="2" spans="1:12" ht="19.5" hidden="1" customHeight="1"/>
    <row r="3" spans="1:12" ht="18" customHeight="1">
      <c r="B3" s="1199" t="s">
        <v>243</v>
      </c>
      <c r="C3" s="1200"/>
      <c r="D3" s="1200"/>
      <c r="E3" s="1200"/>
      <c r="F3" s="1200"/>
      <c r="G3" s="1200"/>
    </row>
    <row r="4" spans="1:12" s="529" customFormat="1" ht="15.75">
      <c r="A4" s="757"/>
      <c r="B4" s="1199" t="s">
        <v>244</v>
      </c>
      <c r="C4" s="1200"/>
      <c r="D4" s="1200"/>
      <c r="E4" s="1200"/>
      <c r="F4" s="1200"/>
      <c r="G4" s="1200"/>
      <c r="H4" s="2"/>
    </row>
    <row r="5" spans="1:12" s="529" customFormat="1" ht="8.25" customHeight="1">
      <c r="A5" s="653"/>
      <c r="B5" s="530"/>
      <c r="C5" s="762"/>
      <c r="D5" s="532"/>
      <c r="E5" s="532"/>
      <c r="F5" s="532"/>
      <c r="G5" s="532"/>
      <c r="H5" s="777"/>
    </row>
    <row r="6" spans="1:12" ht="36" customHeight="1">
      <c r="A6" s="653"/>
      <c r="B6" s="1203" t="s">
        <v>393</v>
      </c>
      <c r="C6" s="1204" t="s">
        <v>89</v>
      </c>
      <c r="D6" s="533" t="s">
        <v>261</v>
      </c>
      <c r="E6" s="534"/>
      <c r="F6" s="533" t="s">
        <v>219</v>
      </c>
      <c r="G6" s="534"/>
      <c r="H6" s="637"/>
      <c r="I6" s="637"/>
      <c r="J6" s="637"/>
      <c r="K6" s="637"/>
    </row>
    <row r="7" spans="1:12" ht="21.2" customHeight="1">
      <c r="A7" s="653"/>
      <c r="B7" s="1203"/>
      <c r="C7" s="1205"/>
      <c r="D7" s="535" t="s">
        <v>7</v>
      </c>
      <c r="E7" s="536" t="s">
        <v>265</v>
      </c>
      <c r="F7" s="537" t="s">
        <v>7</v>
      </c>
      <c r="G7" s="538" t="s">
        <v>265</v>
      </c>
      <c r="H7" s="637"/>
      <c r="I7" s="637"/>
      <c r="J7" s="637"/>
      <c r="K7" s="637"/>
    </row>
    <row r="8" spans="1:12" s="554" customFormat="1" ht="38.1" hidden="1" customHeight="1">
      <c r="A8" s="657"/>
      <c r="B8" s="540"/>
      <c r="C8" s="541"/>
      <c r="D8" s="544"/>
      <c r="E8" s="543"/>
      <c r="F8" s="544"/>
      <c r="G8" s="543"/>
      <c r="H8" s="965"/>
      <c r="I8" s="1006"/>
      <c r="J8" s="1007"/>
      <c r="K8" s="965"/>
    </row>
    <row r="9" spans="1:12" s="554" customFormat="1" ht="15" hidden="1" customHeight="1">
      <c r="A9" s="657"/>
      <c r="B9" s="545">
        <v>36800</v>
      </c>
      <c r="C9" s="541">
        <v>17631.7</v>
      </c>
      <c r="D9" s="544"/>
      <c r="E9" s="543"/>
      <c r="F9" s="544"/>
      <c r="G9" s="543"/>
      <c r="H9" s="965"/>
      <c r="I9" s="1006"/>
      <c r="J9" s="1007"/>
      <c r="K9" s="965"/>
    </row>
    <row r="10" spans="1:12" s="554" customFormat="1" ht="15" hidden="1" customHeight="1">
      <c r="A10" s="657"/>
      <c r="B10" s="545">
        <v>36831</v>
      </c>
      <c r="C10" s="541">
        <v>17450.900000000001</v>
      </c>
      <c r="D10" s="544">
        <f>C10-C9</f>
        <v>-180.79999999999927</v>
      </c>
      <c r="E10" s="543">
        <f>C10/C9*100-100</f>
        <v>-1.0254257955840842</v>
      </c>
      <c r="F10" s="544"/>
      <c r="G10" s="543"/>
      <c r="H10" s="965"/>
      <c r="I10" s="1006"/>
      <c r="J10" s="1007"/>
      <c r="K10" s="965"/>
    </row>
    <row r="11" spans="1:12" s="554" customFormat="1" ht="15" hidden="1" customHeight="1">
      <c r="A11" s="657"/>
      <c r="B11" s="545">
        <v>36861</v>
      </c>
      <c r="C11" s="541">
        <v>17264.400000000001</v>
      </c>
      <c r="D11" s="544">
        <f>C11-C10</f>
        <v>-186.5</v>
      </c>
      <c r="E11" s="543">
        <f>C11/C10*100-100</f>
        <v>-1.0687127884521743</v>
      </c>
      <c r="F11" s="544"/>
      <c r="G11" s="543"/>
      <c r="H11" s="965"/>
      <c r="I11" s="1006"/>
      <c r="J11" s="1007"/>
      <c r="K11" s="965"/>
    </row>
    <row r="12" spans="1:12" s="554" customFormat="1" ht="15" hidden="1" customHeight="1">
      <c r="A12" s="657"/>
      <c r="B12" s="10" t="s">
        <v>229</v>
      </c>
      <c r="C12" s="599"/>
      <c r="D12" s="549"/>
      <c r="E12" s="550"/>
      <c r="F12" s="549"/>
      <c r="G12" s="550"/>
      <c r="H12" s="965"/>
      <c r="I12" s="1006"/>
      <c r="J12" s="1006"/>
      <c r="K12" s="966"/>
      <c r="L12" s="600"/>
    </row>
    <row r="13" spans="1:12" s="554" customFormat="1" ht="15" hidden="1" customHeight="1">
      <c r="A13" s="657"/>
      <c r="B13" s="551">
        <v>2001</v>
      </c>
      <c r="C13" s="541">
        <v>17187.59</v>
      </c>
      <c r="D13" s="544">
        <f>C13-C11</f>
        <v>-76.81000000000131</v>
      </c>
      <c r="E13" s="543">
        <f>C13/C11*100-100</f>
        <v>-0.44490396422696676</v>
      </c>
      <c r="F13" s="544"/>
      <c r="G13" s="543"/>
      <c r="H13" s="965"/>
      <c r="I13" s="1006"/>
      <c r="J13" s="1007"/>
      <c r="K13" s="965"/>
    </row>
    <row r="14" spans="1:12" s="554" customFormat="1" ht="15" hidden="1" customHeight="1">
      <c r="A14" s="657"/>
      <c r="B14" s="551">
        <v>2001</v>
      </c>
      <c r="C14" s="546">
        <v>17120.2</v>
      </c>
      <c r="D14" s="544">
        <f>C14-C13</f>
        <v>-67.389999999999418</v>
      </c>
      <c r="E14" s="543">
        <f t="shared" ref="E14:E19" si="0">C14/C13*100-100</f>
        <v>-0.39208521962648035</v>
      </c>
      <c r="F14" s="544"/>
      <c r="G14" s="543"/>
      <c r="H14" s="965"/>
      <c r="I14" s="1006"/>
      <c r="J14" s="1007"/>
      <c r="K14" s="965"/>
    </row>
    <row r="15" spans="1:12" s="554" customFormat="1" ht="15" hidden="1" customHeight="1">
      <c r="A15" s="657"/>
      <c r="B15" s="551">
        <v>2001</v>
      </c>
      <c r="C15" s="546">
        <v>17050.900000000001</v>
      </c>
      <c r="D15" s="544">
        <f t="shared" ref="D15:D24" si="1">C15-C14</f>
        <v>-69.299999999999272</v>
      </c>
      <c r="E15" s="543">
        <f t="shared" si="0"/>
        <v>-0.40478499082954045</v>
      </c>
      <c r="F15" s="544"/>
      <c r="G15" s="543"/>
      <c r="H15" s="965"/>
      <c r="I15" s="1006"/>
      <c r="J15" s="1007"/>
      <c r="K15" s="965"/>
    </row>
    <row r="16" spans="1:12" s="554" customFormat="1" ht="15" hidden="1" customHeight="1">
      <c r="A16" s="657"/>
      <c r="B16" s="551">
        <v>2001</v>
      </c>
      <c r="C16" s="546">
        <v>16953.78</v>
      </c>
      <c r="D16" s="544">
        <f t="shared" si="1"/>
        <v>-97.120000000002619</v>
      </c>
      <c r="E16" s="543">
        <f t="shared" si="0"/>
        <v>-0.56958870206265999</v>
      </c>
      <c r="F16" s="544"/>
      <c r="G16" s="543"/>
      <c r="H16" s="965"/>
      <c r="I16" s="1006"/>
      <c r="J16" s="1007"/>
      <c r="K16" s="965"/>
    </row>
    <row r="17" spans="1:12" s="554" customFormat="1" ht="15" hidden="1" customHeight="1">
      <c r="A17" s="657"/>
      <c r="B17" s="551">
        <v>2001</v>
      </c>
      <c r="C17" s="546">
        <v>16890.36</v>
      </c>
      <c r="D17" s="544">
        <f t="shared" si="1"/>
        <v>-63.419999999998254</v>
      </c>
      <c r="E17" s="543">
        <f t="shared" si="0"/>
        <v>-0.37407586980600627</v>
      </c>
      <c r="F17" s="544"/>
      <c r="G17" s="543"/>
      <c r="H17" s="965"/>
      <c r="I17" s="1006"/>
      <c r="J17" s="1007"/>
      <c r="K17" s="965"/>
    </row>
    <row r="18" spans="1:12" s="554" customFormat="1" ht="15" hidden="1" customHeight="1">
      <c r="A18" s="657"/>
      <c r="B18" s="551">
        <v>2001</v>
      </c>
      <c r="C18" s="546">
        <v>16764.05</v>
      </c>
      <c r="D18" s="544">
        <f t="shared" si="1"/>
        <v>-126.31000000000131</v>
      </c>
      <c r="E18" s="543">
        <f t="shared" si="0"/>
        <v>-0.74782301857391076</v>
      </c>
      <c r="F18" s="544"/>
      <c r="G18" s="543"/>
      <c r="H18" s="965"/>
      <c r="I18" s="1006"/>
      <c r="J18" s="1007"/>
      <c r="K18" s="965"/>
    </row>
    <row r="19" spans="1:12" s="554" customFormat="1" ht="15" hidden="1" customHeight="1">
      <c r="A19" s="657"/>
      <c r="B19" s="551">
        <v>2001</v>
      </c>
      <c r="C19" s="546">
        <v>16663.72</v>
      </c>
      <c r="D19" s="544">
        <f t="shared" si="1"/>
        <v>-100.32999999999811</v>
      </c>
      <c r="E19" s="543">
        <f t="shared" si="0"/>
        <v>-0.59848306346019342</v>
      </c>
      <c r="F19" s="544"/>
      <c r="G19" s="543"/>
      <c r="H19" s="965"/>
      <c r="I19" s="1006"/>
      <c r="J19" s="1007"/>
      <c r="K19" s="965"/>
    </row>
    <row r="20" spans="1:12" s="554" customFormat="1" ht="15" hidden="1" customHeight="1">
      <c r="A20" s="657"/>
      <c r="B20" s="551">
        <v>2001</v>
      </c>
      <c r="C20" s="546">
        <v>16532.68</v>
      </c>
      <c r="D20" s="544">
        <f t="shared" si="1"/>
        <v>-131.04000000000087</v>
      </c>
      <c r="E20" s="543">
        <f>C20/C19*100-100</f>
        <v>-0.78637903181282809</v>
      </c>
      <c r="F20" s="544"/>
      <c r="G20" s="543"/>
      <c r="H20" s="965"/>
      <c r="I20" s="1006"/>
      <c r="J20" s="1007"/>
      <c r="K20" s="965"/>
    </row>
    <row r="21" spans="1:12" s="554" customFormat="1" ht="15" hidden="1" customHeight="1">
      <c r="A21" s="657"/>
      <c r="B21" s="551">
        <v>2001</v>
      </c>
      <c r="C21" s="546">
        <v>16378.36</v>
      </c>
      <c r="D21" s="544">
        <f t="shared" si="1"/>
        <v>-154.31999999999971</v>
      </c>
      <c r="E21" s="543">
        <f>C21/C20*100-100</f>
        <v>-0.93342398207670385</v>
      </c>
      <c r="F21" s="544"/>
      <c r="G21" s="543"/>
      <c r="H21" s="965"/>
      <c r="I21" s="1006"/>
      <c r="J21" s="1007"/>
      <c r="K21" s="965"/>
    </row>
    <row r="22" spans="1:12" s="554" customFormat="1" ht="15" hidden="1" customHeight="1">
      <c r="A22" s="657"/>
      <c r="B22" s="551">
        <v>2001</v>
      </c>
      <c r="C22" s="546">
        <v>16142.09</v>
      </c>
      <c r="D22" s="544">
        <f t="shared" si="1"/>
        <v>-236.27000000000044</v>
      </c>
      <c r="E22" s="543">
        <f>C22/C21*100-100</f>
        <v>-1.4425742259908816</v>
      </c>
      <c r="F22" s="544">
        <f>C22-C9</f>
        <v>-1489.6100000000006</v>
      </c>
      <c r="G22" s="543">
        <f>C22/C9*100-100</f>
        <v>-8.4484763238938996</v>
      </c>
      <c r="H22" s="965"/>
      <c r="I22" s="1006"/>
      <c r="J22" s="1007"/>
      <c r="K22" s="965"/>
    </row>
    <row r="23" spans="1:12" s="554" customFormat="1" ht="19.7" hidden="1" customHeight="1">
      <c r="A23" s="657"/>
      <c r="B23" s="551">
        <v>2001</v>
      </c>
      <c r="C23" s="546">
        <v>15890.23</v>
      </c>
      <c r="D23" s="544">
        <f t="shared" si="1"/>
        <v>-251.86000000000058</v>
      </c>
      <c r="E23" s="543">
        <f>C23/C22*100-100</f>
        <v>-1.5602688375545029</v>
      </c>
      <c r="F23" s="544">
        <f>C23-C10</f>
        <v>-1560.6700000000019</v>
      </c>
      <c r="G23" s="543">
        <f>C23/C10*100-100</f>
        <v>-8.9432063675799043</v>
      </c>
      <c r="H23" s="965"/>
      <c r="I23" s="1006"/>
      <c r="J23" s="1007"/>
      <c r="K23" s="965"/>
    </row>
    <row r="24" spans="1:12" s="554" customFormat="1" ht="15" hidden="1" customHeight="1">
      <c r="A24" s="657"/>
      <c r="B24" s="551">
        <v>2001</v>
      </c>
      <c r="C24" s="546">
        <v>15745.41</v>
      </c>
      <c r="D24" s="544">
        <f t="shared" si="1"/>
        <v>-144.81999999999971</v>
      </c>
      <c r="E24" s="543">
        <f>C24/C23*100-100</f>
        <v>-0.91137762008479228</v>
      </c>
      <c r="F24" s="544">
        <f>C24-C11</f>
        <v>-1518.9900000000016</v>
      </c>
      <c r="G24" s="543">
        <f>C24/C11*100-100</f>
        <v>-8.7983943838187315</v>
      </c>
      <c r="H24" s="965"/>
      <c r="I24" s="1006"/>
      <c r="J24" s="1007"/>
      <c r="K24" s="965"/>
    </row>
    <row r="25" spans="1:12" s="554" customFormat="1" ht="15" hidden="1" customHeight="1">
      <c r="A25" s="657"/>
      <c r="B25" s="553" t="s">
        <v>228</v>
      </c>
      <c r="C25" s="599"/>
      <c r="D25" s="549"/>
      <c r="E25" s="550"/>
      <c r="F25" s="549"/>
      <c r="G25" s="550"/>
      <c r="H25" s="965"/>
      <c r="I25" s="1006"/>
      <c r="J25" s="1006"/>
      <c r="K25" s="966"/>
      <c r="L25" s="600"/>
    </row>
    <row r="26" spans="1:12" s="554" customFormat="1" ht="15" hidden="1" customHeight="1">
      <c r="A26" s="657"/>
      <c r="B26" s="551">
        <v>2002</v>
      </c>
      <c r="C26" s="541">
        <v>15400.09</v>
      </c>
      <c r="D26" s="544">
        <f>C26-C24</f>
        <v>-345.31999999999971</v>
      </c>
      <c r="E26" s="543">
        <f>C26/C24*100-100</f>
        <v>-2.1931470822290464</v>
      </c>
      <c r="F26" s="544">
        <f t="shared" ref="F26:F32" si="2">C26-C13</f>
        <v>-1787.5</v>
      </c>
      <c r="G26" s="543">
        <f t="shared" ref="G26:G32" si="3">C26/C13*100-100</f>
        <v>-10.399945542103339</v>
      </c>
      <c r="H26" s="965"/>
      <c r="I26" s="1006"/>
      <c r="J26" s="1007"/>
      <c r="K26" s="965"/>
    </row>
    <row r="27" spans="1:12" s="554" customFormat="1" ht="15" hidden="1" customHeight="1">
      <c r="A27" s="657"/>
      <c r="B27" s="551">
        <v>2002</v>
      </c>
      <c r="C27" s="546">
        <v>15492.6</v>
      </c>
      <c r="D27" s="544">
        <f>C27-C26</f>
        <v>92.510000000000218</v>
      </c>
      <c r="E27" s="543">
        <f t="shared" ref="E27:E32" si="4">C27/C26*100-100</f>
        <v>0.60071077506688653</v>
      </c>
      <c r="F27" s="544">
        <f t="shared" si="2"/>
        <v>-1627.6000000000004</v>
      </c>
      <c r="G27" s="543">
        <f t="shared" si="3"/>
        <v>-9.5068982838985505</v>
      </c>
      <c r="H27" s="965"/>
      <c r="I27" s="1006"/>
      <c r="J27" s="1007"/>
      <c r="K27" s="965"/>
    </row>
    <row r="28" spans="1:12" s="554" customFormat="1" ht="15" hidden="1" customHeight="1">
      <c r="A28" s="657"/>
      <c r="B28" s="551">
        <v>2002</v>
      </c>
      <c r="C28" s="546">
        <v>15383.09</v>
      </c>
      <c r="D28" s="544">
        <f t="shared" ref="D28:D37" si="5">C28-C27</f>
        <v>-109.51000000000022</v>
      </c>
      <c r="E28" s="543">
        <f t="shared" si="4"/>
        <v>-0.7068535946193748</v>
      </c>
      <c r="F28" s="544">
        <f t="shared" si="2"/>
        <v>-1667.8100000000013</v>
      </c>
      <c r="G28" s="543">
        <f t="shared" si="3"/>
        <v>-9.7813605146942422</v>
      </c>
      <c r="H28" s="965"/>
      <c r="I28" s="1006"/>
      <c r="J28" s="1007"/>
      <c r="K28" s="965"/>
    </row>
    <row r="29" spans="1:12" s="554" customFormat="1" ht="15" hidden="1" customHeight="1">
      <c r="A29" s="666"/>
      <c r="B29" s="551">
        <v>2002</v>
      </c>
      <c r="C29" s="546">
        <v>15275.36</v>
      </c>
      <c r="D29" s="544">
        <f t="shared" si="5"/>
        <v>-107.72999999999956</v>
      </c>
      <c r="E29" s="543">
        <f t="shared" si="4"/>
        <v>-0.70031443617634181</v>
      </c>
      <c r="F29" s="544">
        <f t="shared" si="2"/>
        <v>-1678.4199999999983</v>
      </c>
      <c r="G29" s="543">
        <f t="shared" si="3"/>
        <v>-9.8999751087957861</v>
      </c>
      <c r="H29" s="965"/>
      <c r="I29" s="1006"/>
      <c r="J29" s="1007"/>
      <c r="K29" s="965"/>
    </row>
    <row r="30" spans="1:12" s="554" customFormat="1" ht="15" hidden="1" customHeight="1">
      <c r="A30" s="759"/>
      <c r="B30" s="551">
        <v>2002</v>
      </c>
      <c r="C30" s="546">
        <v>15078.95</v>
      </c>
      <c r="D30" s="544">
        <f t="shared" si="5"/>
        <v>-196.40999999999985</v>
      </c>
      <c r="E30" s="543">
        <f t="shared" si="4"/>
        <v>-1.2857962103675362</v>
      </c>
      <c r="F30" s="544">
        <f t="shared" si="2"/>
        <v>-1811.4099999999999</v>
      </c>
      <c r="G30" s="543">
        <f t="shared" si="3"/>
        <v>-10.72451978525028</v>
      </c>
      <c r="H30" s="965"/>
      <c r="I30" s="1006"/>
      <c r="J30" s="1007"/>
      <c r="K30" s="965"/>
    </row>
    <row r="31" spans="1:12" s="554" customFormat="1" ht="15" customHeight="1">
      <c r="A31" s="757"/>
      <c r="B31" s="551">
        <v>2002</v>
      </c>
      <c r="C31" s="546">
        <v>14913.47</v>
      </c>
      <c r="D31" s="544">
        <f t="shared" si="5"/>
        <v>-165.48000000000138</v>
      </c>
      <c r="E31" s="543">
        <f t="shared" si="4"/>
        <v>-1.09742389224715</v>
      </c>
      <c r="F31" s="544">
        <f t="shared" si="2"/>
        <v>-1850.58</v>
      </c>
      <c r="G31" s="543">
        <f t="shared" si="3"/>
        <v>-11.038979244275694</v>
      </c>
      <c r="H31" s="965"/>
      <c r="I31" s="1006"/>
      <c r="J31" s="1007"/>
      <c r="K31" s="965"/>
    </row>
    <row r="32" spans="1:12" s="554" customFormat="1" ht="15" hidden="1" customHeight="1">
      <c r="A32" s="757"/>
      <c r="B32" s="551">
        <v>2002</v>
      </c>
      <c r="C32" s="546">
        <v>14895</v>
      </c>
      <c r="D32" s="544">
        <f t="shared" si="5"/>
        <v>-18.469999999999345</v>
      </c>
      <c r="E32" s="543">
        <f t="shared" si="4"/>
        <v>-0.12384776983492429</v>
      </c>
      <c r="F32" s="544">
        <f t="shared" si="2"/>
        <v>-1768.7200000000012</v>
      </c>
      <c r="G32" s="543">
        <f t="shared" si="3"/>
        <v>-10.614196589957118</v>
      </c>
      <c r="H32" s="965"/>
      <c r="I32" s="1006"/>
      <c r="J32" s="1007"/>
      <c r="K32" s="965"/>
    </row>
    <row r="33" spans="1:12" s="554" customFormat="1" ht="15" hidden="1" customHeight="1">
      <c r="A33" s="757"/>
      <c r="B33" s="551">
        <v>2002</v>
      </c>
      <c r="C33" s="546">
        <v>14745</v>
      </c>
      <c r="D33" s="544">
        <f t="shared" si="5"/>
        <v>-150</v>
      </c>
      <c r="E33" s="543">
        <f>C33/C32*100-100</f>
        <v>-1.0070493454179257</v>
      </c>
      <c r="F33" s="544">
        <f>C33-C20</f>
        <v>-1787.6800000000003</v>
      </c>
      <c r="G33" s="543">
        <f>C33/C20*100-100</f>
        <v>-10.813007933378017</v>
      </c>
      <c r="H33" s="965"/>
      <c r="I33" s="1006"/>
      <c r="J33" s="1007"/>
      <c r="K33" s="965"/>
    </row>
    <row r="34" spans="1:12" s="554" customFormat="1" ht="15" hidden="1" customHeight="1">
      <c r="A34" s="757"/>
      <c r="B34" s="551">
        <v>2002</v>
      </c>
      <c r="C34" s="546">
        <v>14639.61</v>
      </c>
      <c r="D34" s="544">
        <f t="shared" si="5"/>
        <v>-105.38999999999942</v>
      </c>
      <c r="E34" s="543">
        <f>C34/C33*100-100</f>
        <v>-0.71475076297049611</v>
      </c>
      <c r="F34" s="544">
        <f>C34-C21</f>
        <v>-1738.75</v>
      </c>
      <c r="G34" s="543">
        <f>C34/C21*100-100</f>
        <v>-10.61614227553919</v>
      </c>
      <c r="H34" s="965"/>
      <c r="I34" s="1006"/>
      <c r="J34" s="1007"/>
      <c r="K34" s="965"/>
    </row>
    <row r="35" spans="1:12" s="554" customFormat="1" ht="15" hidden="1" customHeight="1">
      <c r="A35" s="757"/>
      <c r="B35" s="551">
        <v>2002</v>
      </c>
      <c r="C35" s="546">
        <v>14534.73</v>
      </c>
      <c r="D35" s="544">
        <f t="shared" si="5"/>
        <v>-104.88000000000102</v>
      </c>
      <c r="E35" s="543">
        <f>C35/C34*100-100</f>
        <v>-0.71641252738290007</v>
      </c>
      <c r="F35" s="544">
        <f>C35-C22</f>
        <v>-1607.3600000000006</v>
      </c>
      <c r="G35" s="543">
        <f>C35/C22*100-100</f>
        <v>-9.9575705500341058</v>
      </c>
      <c r="H35" s="965"/>
      <c r="I35" s="1006"/>
      <c r="J35" s="1007"/>
      <c r="K35" s="965"/>
    </row>
    <row r="36" spans="1:12" s="554" customFormat="1" ht="15" hidden="1" customHeight="1">
      <c r="A36" s="757"/>
      <c r="B36" s="551">
        <v>2002</v>
      </c>
      <c r="C36" s="546">
        <v>14422.57</v>
      </c>
      <c r="D36" s="544">
        <f t="shared" si="5"/>
        <v>-112.15999999999985</v>
      </c>
      <c r="E36" s="543">
        <f>C36/C35*100-100</f>
        <v>-0.77166896117093131</v>
      </c>
      <c r="F36" s="544">
        <f>C36-C23</f>
        <v>-1467.6599999999999</v>
      </c>
      <c r="G36" s="543">
        <f>C36/C23*100-100</f>
        <v>-9.2362413885765022</v>
      </c>
      <c r="H36" s="965"/>
      <c r="I36" s="1006"/>
      <c r="J36" s="1007"/>
      <c r="K36" s="965"/>
    </row>
    <row r="37" spans="1:12" s="554" customFormat="1" ht="15" hidden="1" customHeight="1">
      <c r="A37" s="757"/>
      <c r="B37" s="551">
        <v>2002</v>
      </c>
      <c r="C37" s="546">
        <v>14248.88</v>
      </c>
      <c r="D37" s="544">
        <f t="shared" si="5"/>
        <v>-173.69000000000051</v>
      </c>
      <c r="E37" s="543">
        <f>C37/C36*100-100</f>
        <v>-1.2042929935510784</v>
      </c>
      <c r="F37" s="544">
        <f>C37-C24</f>
        <v>-1496.5300000000007</v>
      </c>
      <c r="G37" s="543">
        <f>C37/C24*100-100</f>
        <v>-9.5045476745286379</v>
      </c>
      <c r="H37" s="965"/>
      <c r="I37" s="1006"/>
      <c r="J37" s="1007"/>
      <c r="K37" s="965"/>
    </row>
    <row r="38" spans="1:12" s="554" customFormat="1" ht="15" hidden="1" customHeight="1">
      <c r="A38" s="757"/>
      <c r="B38" s="553" t="s">
        <v>227</v>
      </c>
      <c r="C38" s="599"/>
      <c r="D38" s="549"/>
      <c r="E38" s="550"/>
      <c r="F38" s="549"/>
      <c r="G38" s="550"/>
      <c r="H38" s="965"/>
      <c r="I38" s="1006"/>
      <c r="J38" s="1006"/>
      <c r="K38" s="966"/>
      <c r="L38" s="600"/>
    </row>
    <row r="39" spans="1:12" s="554" customFormat="1" ht="15" hidden="1" customHeight="1">
      <c r="A39" s="757"/>
      <c r="B39" s="551">
        <v>2003</v>
      </c>
      <c r="C39" s="541">
        <v>14095.52</v>
      </c>
      <c r="D39" s="544">
        <f>C39-C37</f>
        <v>-153.35999999999876</v>
      </c>
      <c r="E39" s="543">
        <f>C39/C37*100-100</f>
        <v>-1.0762951193356969</v>
      </c>
      <c r="F39" s="544">
        <f t="shared" ref="F39:F45" si="6">C39-C26</f>
        <v>-1304.5699999999997</v>
      </c>
      <c r="G39" s="543">
        <f t="shared" ref="G39:G45" si="7">C39/C26*100-100</f>
        <v>-8.4711842593127642</v>
      </c>
      <c r="H39" s="965"/>
      <c r="I39" s="1006"/>
      <c r="J39" s="1007"/>
      <c r="K39" s="965"/>
    </row>
    <row r="40" spans="1:12" s="554" customFormat="1" ht="15" hidden="1" customHeight="1">
      <c r="A40" s="757"/>
      <c r="B40" s="551">
        <v>2003</v>
      </c>
      <c r="C40" s="546">
        <v>13988.85</v>
      </c>
      <c r="D40" s="544">
        <f>C40-C39</f>
        <v>-106.67000000000007</v>
      </c>
      <c r="E40" s="543">
        <f t="shared" ref="E40:E45" si="8">C40/C39*100-100</f>
        <v>-0.75676527010000427</v>
      </c>
      <c r="F40" s="544">
        <f t="shared" si="6"/>
        <v>-1503.75</v>
      </c>
      <c r="G40" s="543">
        <f t="shared" si="7"/>
        <v>-9.7062468533364381</v>
      </c>
      <c r="H40" s="965"/>
      <c r="I40" s="1006"/>
      <c r="J40" s="1007"/>
      <c r="K40" s="965"/>
    </row>
    <row r="41" spans="1:12" s="554" customFormat="1" ht="15" hidden="1" customHeight="1">
      <c r="A41" s="757"/>
      <c r="B41" s="551">
        <v>2003</v>
      </c>
      <c r="C41" s="546">
        <v>13947.61</v>
      </c>
      <c r="D41" s="544">
        <f t="shared" ref="D41:D50" si="9">C41-C40</f>
        <v>-41.239999999999782</v>
      </c>
      <c r="E41" s="543">
        <f t="shared" si="8"/>
        <v>-0.29480622066859041</v>
      </c>
      <c r="F41" s="544">
        <f t="shared" si="6"/>
        <v>-1435.4799999999996</v>
      </c>
      <c r="G41" s="543">
        <f t="shared" si="7"/>
        <v>-9.3315452227088258</v>
      </c>
      <c r="H41" s="965"/>
      <c r="I41" s="1006"/>
      <c r="J41" s="1007"/>
      <c r="K41" s="965"/>
    </row>
    <row r="42" spans="1:12" s="554" customFormat="1" ht="15" hidden="1" customHeight="1">
      <c r="A42" s="757"/>
      <c r="B42" s="551">
        <v>2003</v>
      </c>
      <c r="C42" s="546">
        <v>13866.21</v>
      </c>
      <c r="D42" s="544">
        <f t="shared" si="9"/>
        <v>-81.400000000001455</v>
      </c>
      <c r="E42" s="543">
        <f t="shared" si="8"/>
        <v>-0.583612532899906</v>
      </c>
      <c r="F42" s="544">
        <f t="shared" si="6"/>
        <v>-1409.1500000000015</v>
      </c>
      <c r="G42" s="543">
        <f t="shared" si="7"/>
        <v>-9.2249871688785134</v>
      </c>
      <c r="H42" s="965"/>
      <c r="I42" s="1006"/>
      <c r="J42" s="1007"/>
      <c r="K42" s="965"/>
    </row>
    <row r="43" spans="1:12" s="554" customFormat="1" ht="15" hidden="1" customHeight="1">
      <c r="A43" s="757"/>
      <c r="B43" s="551">
        <v>2003</v>
      </c>
      <c r="C43" s="546">
        <v>13709.45</v>
      </c>
      <c r="D43" s="544">
        <f t="shared" si="9"/>
        <v>-156.7599999999984</v>
      </c>
      <c r="E43" s="543">
        <f t="shared" si="8"/>
        <v>-1.1305180002322004</v>
      </c>
      <c r="F43" s="544">
        <f t="shared" si="6"/>
        <v>-1369.5</v>
      </c>
      <c r="G43" s="543">
        <f t="shared" si="7"/>
        <v>-9.0821973678538654</v>
      </c>
      <c r="H43" s="965"/>
      <c r="I43" s="1006"/>
      <c r="J43" s="1007"/>
      <c r="K43" s="965"/>
    </row>
    <row r="44" spans="1:12" s="554" customFormat="1" ht="15" customHeight="1">
      <c r="A44" s="757"/>
      <c r="B44" s="551">
        <v>2003</v>
      </c>
      <c r="C44" s="546">
        <v>13568.95</v>
      </c>
      <c r="D44" s="544">
        <f t="shared" si="9"/>
        <v>-140.5</v>
      </c>
      <c r="E44" s="543">
        <f t="shared" si="8"/>
        <v>-1.0248405297076175</v>
      </c>
      <c r="F44" s="544">
        <f t="shared" si="6"/>
        <v>-1344.5199999999986</v>
      </c>
      <c r="G44" s="543">
        <f t="shared" si="7"/>
        <v>-9.015473930614391</v>
      </c>
      <c r="H44" s="965"/>
      <c r="I44" s="1006"/>
      <c r="J44" s="1007"/>
      <c r="K44" s="965"/>
    </row>
    <row r="45" spans="1:12" s="554" customFormat="1" ht="16.350000000000001" hidden="1" customHeight="1">
      <c r="A45" s="757"/>
      <c r="B45" s="551">
        <v>2003</v>
      </c>
      <c r="C45" s="546">
        <v>13485</v>
      </c>
      <c r="D45" s="544">
        <f t="shared" si="9"/>
        <v>-83.950000000000728</v>
      </c>
      <c r="E45" s="543">
        <f t="shared" si="8"/>
        <v>-0.61869194005431893</v>
      </c>
      <c r="F45" s="544">
        <f t="shared" si="6"/>
        <v>-1410</v>
      </c>
      <c r="G45" s="543">
        <f t="shared" si="7"/>
        <v>-9.4662638469284985</v>
      </c>
      <c r="H45" s="965"/>
      <c r="I45" s="1006"/>
      <c r="J45" s="1007"/>
      <c r="K45" s="965"/>
    </row>
    <row r="46" spans="1:12" s="554" customFormat="1" ht="15" hidden="1" customHeight="1">
      <c r="A46" s="757"/>
      <c r="B46" s="551">
        <v>2003</v>
      </c>
      <c r="C46" s="546">
        <v>13348.8</v>
      </c>
      <c r="D46" s="544">
        <f t="shared" si="9"/>
        <v>-136.20000000000073</v>
      </c>
      <c r="E46" s="543">
        <f>C46/C45*100-100</f>
        <v>-1.0100111234705338</v>
      </c>
      <c r="F46" s="544">
        <f>C46-C33</f>
        <v>-1396.2000000000007</v>
      </c>
      <c r="G46" s="543">
        <f>C46/C33*100-100</f>
        <v>-9.4689725330620576</v>
      </c>
      <c r="H46" s="965"/>
      <c r="I46" s="1006"/>
      <c r="J46" s="1007"/>
      <c r="K46" s="965"/>
    </row>
    <row r="47" spans="1:12" s="554" customFormat="1" ht="15" hidden="1" customHeight="1">
      <c r="A47" s="757"/>
      <c r="B47" s="551">
        <v>2003</v>
      </c>
      <c r="C47" s="546">
        <v>13186.13</v>
      </c>
      <c r="D47" s="544">
        <f t="shared" si="9"/>
        <v>-162.67000000000007</v>
      </c>
      <c r="E47" s="543">
        <f>C47/C46*100-100</f>
        <v>-1.2186114107635149</v>
      </c>
      <c r="F47" s="544">
        <f>C47-C34</f>
        <v>-1453.4800000000014</v>
      </c>
      <c r="G47" s="543">
        <f>C47/C34*100-100</f>
        <v>-9.9284065627431346</v>
      </c>
      <c r="H47" s="965"/>
      <c r="I47" s="1006"/>
      <c r="J47" s="1007"/>
      <c r="K47" s="965"/>
    </row>
    <row r="48" spans="1:12" s="554" customFormat="1" ht="15" hidden="1" customHeight="1">
      <c r="A48" s="757"/>
      <c r="B48" s="551">
        <v>2003</v>
      </c>
      <c r="C48" s="546">
        <v>13101.13</v>
      </c>
      <c r="D48" s="544">
        <f t="shared" si="9"/>
        <v>-85</v>
      </c>
      <c r="E48" s="543">
        <f>C48/C47*100-100</f>
        <v>-0.644616729851748</v>
      </c>
      <c r="F48" s="544">
        <f>C48-C35</f>
        <v>-1433.6000000000004</v>
      </c>
      <c r="G48" s="543">
        <f>C48/C35*100-100</f>
        <v>-9.8632723139679968</v>
      </c>
      <c r="H48" s="965"/>
      <c r="I48" s="1006"/>
      <c r="J48" s="1007"/>
      <c r="K48" s="965"/>
    </row>
    <row r="49" spans="1:15" s="554" customFormat="1" ht="15" hidden="1" customHeight="1">
      <c r="A49" s="757"/>
      <c r="B49" s="551">
        <v>2003</v>
      </c>
      <c r="C49" s="546">
        <v>12872.65</v>
      </c>
      <c r="D49" s="544">
        <f t="shared" si="9"/>
        <v>-228.47999999999956</v>
      </c>
      <c r="E49" s="543">
        <f>C49/C48*100-100</f>
        <v>-1.7439717032042239</v>
      </c>
      <c r="F49" s="544">
        <f>C49-C36</f>
        <v>-1549.92</v>
      </c>
      <c r="G49" s="543">
        <f>C49/C36*100-100</f>
        <v>-10.746489703291445</v>
      </c>
      <c r="H49" s="965"/>
      <c r="I49" s="1006"/>
      <c r="J49" s="1007"/>
      <c r="K49" s="965"/>
    </row>
    <row r="50" spans="1:15" s="554" customFormat="1" ht="15" hidden="1" customHeight="1">
      <c r="A50" s="757"/>
      <c r="B50" s="551">
        <v>2003</v>
      </c>
      <c r="C50" s="546">
        <v>12790.36</v>
      </c>
      <c r="D50" s="544">
        <f t="shared" si="9"/>
        <v>-82.289999999999054</v>
      </c>
      <c r="E50" s="543">
        <f>C50/C49*100-100</f>
        <v>-0.63926231195596017</v>
      </c>
      <c r="F50" s="544">
        <f>C50-C37</f>
        <v>-1458.5199999999986</v>
      </c>
      <c r="G50" s="543">
        <f>C50/C37*100-100</f>
        <v>-10.236032586420819</v>
      </c>
      <c r="H50" s="965"/>
      <c r="I50" s="1006"/>
      <c r="J50" s="1007"/>
      <c r="K50" s="965"/>
    </row>
    <row r="51" spans="1:15" s="554" customFormat="1" ht="15" hidden="1" customHeight="1">
      <c r="A51" s="757"/>
      <c r="B51" s="553" t="s">
        <v>186</v>
      </c>
      <c r="C51" s="599"/>
      <c r="D51" s="549"/>
      <c r="E51" s="550"/>
      <c r="F51" s="549"/>
      <c r="G51" s="550"/>
      <c r="H51" s="965"/>
      <c r="I51" s="1006"/>
      <c r="J51" s="1006"/>
      <c r="K51" s="966"/>
      <c r="L51" s="600"/>
    </row>
    <row r="52" spans="1:15" s="554" customFormat="1" ht="15" hidden="1" customHeight="1">
      <c r="A52" s="757"/>
      <c r="B52" s="551">
        <v>2004</v>
      </c>
      <c r="C52" s="541">
        <v>12647.65</v>
      </c>
      <c r="D52" s="544">
        <f>C52-C50</f>
        <v>-142.71000000000095</v>
      </c>
      <c r="E52" s="543">
        <f>C52/C50*100-100</f>
        <v>-1.1157621833943807</v>
      </c>
      <c r="F52" s="544">
        <f t="shared" ref="F52:F58" si="10">C52-C39</f>
        <v>-1447.8700000000008</v>
      </c>
      <c r="G52" s="543">
        <f t="shared" ref="G52:G58" si="11">C52/C39*100-100</f>
        <v>-10.271845238770908</v>
      </c>
      <c r="H52" s="965"/>
      <c r="I52" s="1006"/>
      <c r="J52" s="1007"/>
      <c r="K52" s="965"/>
    </row>
    <row r="53" spans="1:15" s="554" customFormat="1" ht="15" hidden="1" customHeight="1">
      <c r="A53" s="757"/>
      <c r="B53" s="551">
        <v>2004</v>
      </c>
      <c r="C53" s="546">
        <v>12538.15</v>
      </c>
      <c r="D53" s="544">
        <f>C53-C52</f>
        <v>-109.5</v>
      </c>
      <c r="E53" s="543">
        <f t="shared" ref="E53:E58" si="12">C53/C52*100-100</f>
        <v>-0.86577348361157647</v>
      </c>
      <c r="F53" s="544">
        <f t="shared" si="10"/>
        <v>-1450.7000000000007</v>
      </c>
      <c r="G53" s="543">
        <f t="shared" si="11"/>
        <v>-10.370402141705725</v>
      </c>
      <c r="H53" s="965"/>
      <c r="I53" s="1006"/>
      <c r="J53" s="1007"/>
      <c r="K53" s="965"/>
    </row>
    <row r="54" spans="1:15" s="556" customFormat="1" ht="15" hidden="1" customHeight="1">
      <c r="A54" s="757"/>
      <c r="B54" s="551">
        <v>2004</v>
      </c>
      <c r="C54" s="546">
        <v>12553.26</v>
      </c>
      <c r="D54" s="544">
        <f t="shared" ref="D54:D63" si="13">C54-C53</f>
        <v>15.110000000000582</v>
      </c>
      <c r="E54" s="543">
        <f t="shared" si="12"/>
        <v>0.12051219677545078</v>
      </c>
      <c r="F54" s="544">
        <f t="shared" si="10"/>
        <v>-1394.3500000000004</v>
      </c>
      <c r="G54" s="543">
        <f t="shared" si="11"/>
        <v>-9.9970532585869591</v>
      </c>
      <c r="H54" s="1008"/>
      <c r="I54" s="1009"/>
      <c r="J54" s="1009"/>
      <c r="K54" s="1010"/>
    </row>
    <row r="55" spans="1:15" s="554" customFormat="1" ht="15" hidden="1" customHeight="1">
      <c r="A55" s="757"/>
      <c r="B55" s="551">
        <v>2004</v>
      </c>
      <c r="C55" s="546">
        <v>12424.3</v>
      </c>
      <c r="D55" s="544">
        <f t="shared" si="13"/>
        <v>-128.96000000000095</v>
      </c>
      <c r="E55" s="543">
        <f t="shared" si="12"/>
        <v>-1.0273028679402785</v>
      </c>
      <c r="F55" s="544">
        <f t="shared" si="10"/>
        <v>-1441.9099999999999</v>
      </c>
      <c r="G55" s="543">
        <f t="shared" si="11"/>
        <v>-10.398731881314362</v>
      </c>
      <c r="H55" s="965"/>
      <c r="I55" s="1006"/>
      <c r="J55" s="1006"/>
      <c r="K55" s="965"/>
    </row>
    <row r="56" spans="1:15" s="554" customFormat="1" ht="15" hidden="1" customHeight="1">
      <c r="A56" s="757"/>
      <c r="B56" s="551">
        <v>2004</v>
      </c>
      <c r="C56" s="546">
        <v>12268.3</v>
      </c>
      <c r="D56" s="544">
        <f t="shared" si="13"/>
        <v>-156</v>
      </c>
      <c r="E56" s="543">
        <f t="shared" si="12"/>
        <v>-1.2556039374451728</v>
      </c>
      <c r="F56" s="544">
        <f t="shared" si="10"/>
        <v>-1441.1500000000015</v>
      </c>
      <c r="G56" s="543">
        <f t="shared" si="11"/>
        <v>-10.512092024114764</v>
      </c>
      <c r="H56" s="965"/>
      <c r="I56" s="1006"/>
      <c r="J56" s="1006"/>
      <c r="K56" s="965"/>
    </row>
    <row r="57" spans="1:15" s="559" customFormat="1" ht="15" customHeight="1">
      <c r="A57" s="757"/>
      <c r="B57" s="551">
        <v>2004</v>
      </c>
      <c r="C57" s="546">
        <v>12075.04</v>
      </c>
      <c r="D57" s="544">
        <f t="shared" si="13"/>
        <v>-193.2599999999984</v>
      </c>
      <c r="E57" s="543">
        <f t="shared" si="12"/>
        <v>-1.5752793785609924</v>
      </c>
      <c r="F57" s="544">
        <f t="shared" si="10"/>
        <v>-1493.9099999999999</v>
      </c>
      <c r="G57" s="543">
        <f t="shared" si="11"/>
        <v>-11.009768626164885</v>
      </c>
      <c r="H57" s="935"/>
      <c r="I57" s="1011"/>
      <c r="J57" s="1012"/>
      <c r="K57" s="935"/>
    </row>
    <row r="58" spans="1:15" ht="15" hidden="1" customHeight="1">
      <c r="B58" s="551">
        <v>2004</v>
      </c>
      <c r="C58" s="546">
        <v>11986.39</v>
      </c>
      <c r="D58" s="544">
        <f t="shared" si="13"/>
        <v>-88.650000000001455</v>
      </c>
      <c r="E58" s="543">
        <f t="shared" si="12"/>
        <v>-0.73415905868635889</v>
      </c>
      <c r="F58" s="544">
        <f t="shared" si="10"/>
        <v>-1498.6100000000006</v>
      </c>
      <c r="G58" s="543">
        <f t="shared" si="11"/>
        <v>-11.11316277345199</v>
      </c>
      <c r="I58" s="780"/>
      <c r="J58" s="769"/>
    </row>
    <row r="59" spans="1:15" ht="15" hidden="1" customHeight="1">
      <c r="B59" s="551">
        <v>2004</v>
      </c>
      <c r="C59" s="546">
        <v>11880.36</v>
      </c>
      <c r="D59" s="544">
        <f t="shared" si="13"/>
        <v>-106.02999999999884</v>
      </c>
      <c r="E59" s="543">
        <f>C59/C58*100-100</f>
        <v>-0.88458660197106553</v>
      </c>
      <c r="F59" s="544">
        <f>C59-C46</f>
        <v>-1468.4399999999987</v>
      </c>
      <c r="G59" s="543">
        <f>C59/C46*100-100</f>
        <v>-11.000539374325768</v>
      </c>
      <c r="I59" s="770"/>
      <c r="J59" s="770"/>
    </row>
    <row r="60" spans="1:15" ht="15" hidden="1" customHeight="1">
      <c r="B60" s="551">
        <v>2004</v>
      </c>
      <c r="C60" s="546">
        <v>11732.13</v>
      </c>
      <c r="D60" s="544">
        <f t="shared" si="13"/>
        <v>-148.23000000000138</v>
      </c>
      <c r="E60" s="543">
        <f>C60/C59*100-100</f>
        <v>-1.2476894639556519</v>
      </c>
      <c r="F60" s="544">
        <f>C60-C47</f>
        <v>-1454</v>
      </c>
      <c r="G60" s="543">
        <f>C60/C47*100-100</f>
        <v>-11.026737943581637</v>
      </c>
      <c r="I60" s="770"/>
      <c r="J60" s="770"/>
    </row>
    <row r="61" spans="1:15" s="554" customFormat="1" ht="15" hidden="1" customHeight="1">
      <c r="A61" s="757"/>
      <c r="B61" s="551">
        <v>2004</v>
      </c>
      <c r="C61" s="546">
        <v>11575.71</v>
      </c>
      <c r="D61" s="544">
        <f t="shared" si="13"/>
        <v>-156.42000000000007</v>
      </c>
      <c r="E61" s="543">
        <f>C61/C60*100-100</f>
        <v>-1.3332617350813649</v>
      </c>
      <c r="F61" s="544">
        <f>C61-C48</f>
        <v>-1525.42</v>
      </c>
      <c r="G61" s="543">
        <f>C61/C48*100-100</f>
        <v>-11.643423124570177</v>
      </c>
      <c r="I61" s="600"/>
      <c r="J61" s="614"/>
    </row>
    <row r="62" spans="1:15" s="539" customFormat="1" ht="15" hidden="1" customHeight="1">
      <c r="A62" s="757"/>
      <c r="B62" s="551">
        <v>2004</v>
      </c>
      <c r="C62" s="546">
        <v>11447.8</v>
      </c>
      <c r="D62" s="544">
        <f t="shared" si="13"/>
        <v>-127.90999999999985</v>
      </c>
      <c r="E62" s="543">
        <f>C62/C61*100-100</f>
        <v>-1.1049862168281663</v>
      </c>
      <c r="F62" s="544">
        <f>C62-C49</f>
        <v>-1424.8500000000004</v>
      </c>
      <c r="G62" s="543">
        <f>C62/C49*100-100</f>
        <v>-11.068816444166501</v>
      </c>
      <c r="I62" s="763"/>
      <c r="J62" s="770"/>
      <c r="K62" s="613"/>
      <c r="L62" s="614"/>
      <c r="M62" s="613"/>
      <c r="N62" s="614"/>
      <c r="O62" s="613"/>
    </row>
    <row r="63" spans="1:15" s="539" customFormat="1" ht="15" hidden="1" customHeight="1">
      <c r="A63" s="757"/>
      <c r="B63" s="551">
        <v>2004</v>
      </c>
      <c r="C63" s="546">
        <v>11260.8</v>
      </c>
      <c r="D63" s="544">
        <f t="shared" si="13"/>
        <v>-187</v>
      </c>
      <c r="E63" s="543">
        <f>C63/C62*100-100</f>
        <v>-1.6335016335016377</v>
      </c>
      <c r="F63" s="544">
        <f>C63-C50</f>
        <v>-1529.5600000000013</v>
      </c>
      <c r="G63" s="543">
        <f>C63/C50*100-100</f>
        <v>-11.958693891336921</v>
      </c>
      <c r="I63" s="763"/>
      <c r="J63" s="770"/>
      <c r="K63" s="613"/>
      <c r="L63" s="614"/>
      <c r="M63" s="613"/>
      <c r="N63" s="614"/>
      <c r="O63" s="613"/>
    </row>
    <row r="64" spans="1:15" s="554" customFormat="1" ht="15" hidden="1" customHeight="1">
      <c r="A64" s="757"/>
      <c r="B64" s="553" t="s">
        <v>185</v>
      </c>
      <c r="C64" s="599"/>
      <c r="D64" s="549"/>
      <c r="E64" s="550"/>
      <c r="F64" s="549"/>
      <c r="G64" s="550"/>
      <c r="I64" s="763"/>
      <c r="J64" s="763"/>
      <c r="K64" s="600"/>
      <c r="L64" s="600"/>
    </row>
    <row r="65" spans="1:15" s="554" customFormat="1" ht="15" hidden="1" customHeight="1">
      <c r="A65" s="757"/>
      <c r="B65" s="551">
        <v>2005</v>
      </c>
      <c r="C65" s="541">
        <v>11075</v>
      </c>
      <c r="D65" s="544">
        <f>C65-C63</f>
        <v>-185.79999999999927</v>
      </c>
      <c r="E65" s="543">
        <f>C65/C63*100-100</f>
        <v>-1.6499715828360308</v>
      </c>
      <c r="F65" s="544">
        <f t="shared" ref="F65:F71" si="14">C65-C52</f>
        <v>-1572.6499999999996</v>
      </c>
      <c r="G65" s="543">
        <f t="shared" ref="G65:G71" si="15">C65/C52*100-100</f>
        <v>-12.434325744308225</v>
      </c>
      <c r="I65" s="763"/>
      <c r="J65" s="613"/>
    </row>
    <row r="66" spans="1:15" s="554" customFormat="1" ht="15" hidden="1" customHeight="1">
      <c r="A66" s="757"/>
      <c r="B66" s="551">
        <v>2005</v>
      </c>
      <c r="C66" s="546">
        <v>11086.1</v>
      </c>
      <c r="D66" s="544">
        <f t="shared" ref="D66:D71" si="16">C66-C65</f>
        <v>11.100000000000364</v>
      </c>
      <c r="E66" s="543">
        <f t="shared" ref="E66:E71" si="17">C66/C65*100-100</f>
        <v>0.10022573363430354</v>
      </c>
      <c r="F66" s="544">
        <f t="shared" si="14"/>
        <v>-1452.0499999999993</v>
      </c>
      <c r="G66" s="543">
        <f t="shared" si="15"/>
        <v>-11.581054621295792</v>
      </c>
      <c r="I66" s="763"/>
      <c r="J66" s="613"/>
    </row>
    <row r="67" spans="1:15" s="556" customFormat="1" ht="15" hidden="1" customHeight="1">
      <c r="A67" s="757"/>
      <c r="B67" s="551">
        <v>2005</v>
      </c>
      <c r="C67" s="546">
        <v>11063</v>
      </c>
      <c r="D67" s="544">
        <f t="shared" si="16"/>
        <v>-23.100000000000364</v>
      </c>
      <c r="E67" s="543">
        <f t="shared" si="17"/>
        <v>-0.2083690387061381</v>
      </c>
      <c r="F67" s="544">
        <f t="shared" si="14"/>
        <v>-1490.2600000000002</v>
      </c>
      <c r="G67" s="543">
        <f t="shared" si="15"/>
        <v>-11.871497921655418</v>
      </c>
      <c r="I67" s="764"/>
      <c r="J67" s="764"/>
      <c r="K67" s="765"/>
    </row>
    <row r="68" spans="1:15" s="554" customFormat="1" ht="15" hidden="1" customHeight="1">
      <c r="A68" s="757"/>
      <c r="B68" s="551">
        <v>2005</v>
      </c>
      <c r="C68" s="546">
        <v>10916.72</v>
      </c>
      <c r="D68" s="544">
        <f t="shared" si="16"/>
        <v>-146.28000000000065</v>
      </c>
      <c r="E68" s="543">
        <f t="shared" si="17"/>
        <v>-1.3222453222453368</v>
      </c>
      <c r="F68" s="544">
        <f t="shared" si="14"/>
        <v>-1507.58</v>
      </c>
      <c r="G68" s="543">
        <f t="shared" si="15"/>
        <v>-12.134124256497344</v>
      </c>
      <c r="I68" s="763"/>
      <c r="J68" s="763"/>
    </row>
    <row r="69" spans="1:15" s="554" customFormat="1" ht="15" hidden="1" customHeight="1">
      <c r="A69" s="757"/>
      <c r="B69" s="551">
        <v>2005</v>
      </c>
      <c r="C69" s="546">
        <v>10786.54</v>
      </c>
      <c r="D69" s="544">
        <f t="shared" si="16"/>
        <v>-130.17999999999847</v>
      </c>
      <c r="E69" s="543">
        <f t="shared" si="17"/>
        <v>-1.1924827237485118</v>
      </c>
      <c r="F69" s="544">
        <f t="shared" si="14"/>
        <v>-1481.7599999999984</v>
      </c>
      <c r="G69" s="543">
        <f t="shared" si="15"/>
        <v>-12.07795701115883</v>
      </c>
      <c r="I69" s="763"/>
      <c r="J69" s="763"/>
    </row>
    <row r="70" spans="1:15" s="559" customFormat="1" ht="15" customHeight="1">
      <c r="A70" s="757"/>
      <c r="B70" s="551">
        <v>2005</v>
      </c>
      <c r="C70" s="546">
        <v>10636.04</v>
      </c>
      <c r="D70" s="544">
        <f t="shared" si="16"/>
        <v>-150.5</v>
      </c>
      <c r="E70" s="543">
        <f t="shared" si="17"/>
        <v>-1.395257422676778</v>
      </c>
      <c r="F70" s="544">
        <f t="shared" si="14"/>
        <v>-1439</v>
      </c>
      <c r="G70" s="543">
        <f t="shared" si="15"/>
        <v>-11.917144787926176</v>
      </c>
      <c r="I70" s="778"/>
      <c r="J70" s="779"/>
    </row>
    <row r="71" spans="1:15" ht="15" hidden="1" customHeight="1">
      <c r="B71" s="551">
        <v>2005</v>
      </c>
      <c r="C71" s="546">
        <v>10530.86</v>
      </c>
      <c r="D71" s="544">
        <f t="shared" si="16"/>
        <v>-105.18000000000029</v>
      </c>
      <c r="E71" s="543">
        <f t="shared" si="17"/>
        <v>-0.98890188453597716</v>
      </c>
      <c r="F71" s="544">
        <f t="shared" si="14"/>
        <v>-1455.5299999999988</v>
      </c>
      <c r="G71" s="543">
        <f t="shared" si="15"/>
        <v>-12.143189066933402</v>
      </c>
      <c r="I71" s="768"/>
      <c r="J71" s="769"/>
    </row>
    <row r="72" spans="1:15" ht="15" hidden="1" customHeight="1">
      <c r="B72" s="551">
        <v>2005</v>
      </c>
      <c r="C72" s="546">
        <v>10360.9</v>
      </c>
      <c r="D72" s="544">
        <f>C72-C71</f>
        <v>-169.96000000000095</v>
      </c>
      <c r="E72" s="543">
        <f>C72/C71*100-100</f>
        <v>-1.6139232693246441</v>
      </c>
      <c r="F72" s="544">
        <f>C72-C59</f>
        <v>-1519.4600000000009</v>
      </c>
      <c r="G72" s="543">
        <f>C72/C59*100-100</f>
        <v>-12.789679774013578</v>
      </c>
      <c r="I72" s="770"/>
      <c r="J72" s="770"/>
    </row>
    <row r="73" spans="1:15" ht="15" hidden="1" customHeight="1">
      <c r="B73" s="551">
        <v>2005</v>
      </c>
      <c r="C73" s="546">
        <v>10243.040000000001</v>
      </c>
      <c r="D73" s="544">
        <f>C73-C72</f>
        <v>-117.85999999999876</v>
      </c>
      <c r="E73" s="543">
        <f>C73/C72*100-100</f>
        <v>-1.1375459660840193</v>
      </c>
      <c r="F73" s="544">
        <f>C73-C60</f>
        <v>-1489.0899999999983</v>
      </c>
      <c r="G73" s="543">
        <f>C73/C60*100-100</f>
        <v>-12.692409647693964</v>
      </c>
      <c r="I73" s="770"/>
      <c r="J73" s="770"/>
    </row>
    <row r="74" spans="1:15" s="554" customFormat="1" ht="15" hidden="1" customHeight="1">
      <c r="A74" s="757"/>
      <c r="B74" s="551">
        <v>2005</v>
      </c>
      <c r="C74" s="546">
        <v>9981</v>
      </c>
      <c r="D74" s="544">
        <f>C74-C73</f>
        <v>-262.04000000000087</v>
      </c>
      <c r="E74" s="543">
        <f>C74/C73*100-100</f>
        <v>-2.5582249019822285</v>
      </c>
      <c r="F74" s="544">
        <f>C74-C61</f>
        <v>-1594.7099999999991</v>
      </c>
      <c r="G74" s="543">
        <f>C74/C61*100-100</f>
        <v>-13.776347195981913</v>
      </c>
      <c r="I74" s="600"/>
      <c r="J74" s="614"/>
    </row>
    <row r="75" spans="1:15" s="539" customFormat="1" ht="15" hidden="1" customHeight="1">
      <c r="A75" s="757"/>
      <c r="B75" s="551">
        <v>2005</v>
      </c>
      <c r="C75" s="546">
        <v>9762.85</v>
      </c>
      <c r="D75" s="544">
        <f>C75-C74</f>
        <v>-218.14999999999964</v>
      </c>
      <c r="E75" s="543">
        <f>C75/C74*100-100</f>
        <v>-2.1856527402063932</v>
      </c>
      <c r="F75" s="544">
        <f>C75-C62</f>
        <v>-1684.9499999999989</v>
      </c>
      <c r="G75" s="543">
        <f>C75/C62*100-100</f>
        <v>-14.71854854207794</v>
      </c>
      <c r="I75" s="763"/>
      <c r="J75" s="770"/>
      <c r="K75" s="613"/>
      <c r="L75" s="614"/>
      <c r="M75" s="613"/>
      <c r="N75" s="614"/>
      <c r="O75" s="613"/>
    </row>
    <row r="76" spans="1:15" s="539" customFormat="1" ht="15" hidden="1" customHeight="1">
      <c r="A76" s="757"/>
      <c r="B76" s="551">
        <v>2005</v>
      </c>
      <c r="C76" s="546">
        <v>9747.15</v>
      </c>
      <c r="D76" s="544">
        <f>C76-C75</f>
        <v>-15.700000000000728</v>
      </c>
      <c r="E76" s="543">
        <f>C76/C75*100-100</f>
        <v>-0.16081369682009949</v>
      </c>
      <c r="F76" s="544">
        <f>C76-C63</f>
        <v>-1513.6499999999996</v>
      </c>
      <c r="G76" s="543">
        <f>C76/C63*100-100</f>
        <v>-13.441762574595046</v>
      </c>
      <c r="I76" s="763"/>
      <c r="J76" s="770"/>
      <c r="K76" s="613"/>
      <c r="L76" s="614"/>
      <c r="M76" s="613"/>
      <c r="N76" s="614"/>
      <c r="O76" s="613"/>
    </row>
    <row r="77" spans="1:15" s="554" customFormat="1" ht="15" hidden="1" customHeight="1">
      <c r="A77" s="757"/>
      <c r="B77" s="553" t="s">
        <v>78</v>
      </c>
      <c r="C77" s="599"/>
      <c r="D77" s="549"/>
      <c r="E77" s="550"/>
      <c r="F77" s="549"/>
      <c r="G77" s="550"/>
      <c r="I77" s="763"/>
      <c r="J77" s="763"/>
      <c r="K77" s="600"/>
      <c r="L77" s="600"/>
    </row>
    <row r="78" spans="1:15" s="554" customFormat="1" ht="15" hidden="1" customHeight="1">
      <c r="A78" s="757"/>
      <c r="B78" s="551">
        <v>2006</v>
      </c>
      <c r="C78" s="541">
        <v>9595.2800000000007</v>
      </c>
      <c r="D78" s="544">
        <f>C78-C76</f>
        <v>-151.86999999999898</v>
      </c>
      <c r="E78" s="543">
        <f>C78/C76*100-100</f>
        <v>-1.5580964692243242</v>
      </c>
      <c r="F78" s="544">
        <f t="shared" ref="F78:F84" si="18">C78-C65</f>
        <v>-1479.7199999999993</v>
      </c>
      <c r="G78" s="543">
        <f t="shared" ref="G78:G84" si="19">C78/C65*100-100</f>
        <v>-13.360902934537251</v>
      </c>
      <c r="I78" s="763"/>
      <c r="J78" s="613"/>
    </row>
    <row r="79" spans="1:15" s="554" customFormat="1" ht="15" hidden="1" customHeight="1">
      <c r="A79" s="757"/>
      <c r="B79" s="551">
        <v>2006</v>
      </c>
      <c r="C79" s="546">
        <v>9632.9500000000007</v>
      </c>
      <c r="D79" s="544">
        <f t="shared" ref="D79:D84" si="20">C79-C78</f>
        <v>37.670000000000073</v>
      </c>
      <c r="E79" s="543">
        <f t="shared" ref="E79:E84" si="21">C79/C78*100-100</f>
        <v>0.39258885618762918</v>
      </c>
      <c r="F79" s="544">
        <f t="shared" si="18"/>
        <v>-1453.1499999999996</v>
      </c>
      <c r="G79" s="543">
        <f t="shared" si="19"/>
        <v>-13.107855783368365</v>
      </c>
      <c r="I79" s="763"/>
      <c r="J79" s="613"/>
    </row>
    <row r="80" spans="1:15" s="556" customFormat="1" ht="15" hidden="1" customHeight="1">
      <c r="A80" s="757"/>
      <c r="B80" s="551">
        <v>2006</v>
      </c>
      <c r="C80" s="546">
        <v>9640.39</v>
      </c>
      <c r="D80" s="544">
        <f t="shared" si="20"/>
        <v>7.4399999999986903</v>
      </c>
      <c r="E80" s="543">
        <f t="shared" si="21"/>
        <v>7.7234907271389375E-2</v>
      </c>
      <c r="F80" s="544">
        <f t="shared" si="18"/>
        <v>-1422.6100000000006</v>
      </c>
      <c r="G80" s="543">
        <f t="shared" si="19"/>
        <v>-12.859170206996296</v>
      </c>
      <c r="I80" s="764"/>
      <c r="J80" s="764"/>
      <c r="K80" s="765"/>
    </row>
    <row r="81" spans="1:15" s="554" customFormat="1" ht="15" hidden="1" customHeight="1">
      <c r="A81" s="757"/>
      <c r="B81" s="551">
        <v>2006</v>
      </c>
      <c r="C81" s="546">
        <v>9642</v>
      </c>
      <c r="D81" s="544">
        <f t="shared" si="20"/>
        <v>1.6100000000005821</v>
      </c>
      <c r="E81" s="543">
        <f t="shared" si="21"/>
        <v>1.6700569167852564E-2</v>
      </c>
      <c r="F81" s="544">
        <f t="shared" si="18"/>
        <v>-1274.7199999999993</v>
      </c>
      <c r="G81" s="543">
        <f t="shared" si="19"/>
        <v>-11.676767380678442</v>
      </c>
      <c r="I81" s="763"/>
      <c r="J81" s="763"/>
    </row>
    <row r="82" spans="1:15" s="554" customFormat="1" ht="15" hidden="1" customHeight="1">
      <c r="A82" s="757"/>
      <c r="B82" s="551">
        <v>2006</v>
      </c>
      <c r="C82" s="546">
        <v>9702.27</v>
      </c>
      <c r="D82" s="544">
        <f t="shared" si="20"/>
        <v>60.270000000000437</v>
      </c>
      <c r="E82" s="543">
        <f t="shared" si="21"/>
        <v>0.62507778469198172</v>
      </c>
      <c r="F82" s="544">
        <f t="shared" si="18"/>
        <v>-1084.2700000000004</v>
      </c>
      <c r="G82" s="543">
        <f t="shared" si="19"/>
        <v>-10.052064888277428</v>
      </c>
      <c r="I82" s="763"/>
      <c r="J82" s="763"/>
    </row>
    <row r="83" spans="1:15" s="559" customFormat="1" ht="15" customHeight="1">
      <c r="A83" s="757"/>
      <c r="B83" s="551">
        <v>2006</v>
      </c>
      <c r="C83" s="546">
        <v>9579.1299999999992</v>
      </c>
      <c r="D83" s="544">
        <f t="shared" si="20"/>
        <v>-123.14000000000124</v>
      </c>
      <c r="E83" s="543">
        <f t="shared" si="21"/>
        <v>-1.2691875200339808</v>
      </c>
      <c r="F83" s="544">
        <f t="shared" si="18"/>
        <v>-1056.9100000000017</v>
      </c>
      <c r="G83" s="543">
        <f t="shared" si="19"/>
        <v>-9.9370630422601067</v>
      </c>
      <c r="I83" s="778"/>
      <c r="J83" s="779"/>
    </row>
    <row r="84" spans="1:15" ht="15" hidden="1" customHeight="1">
      <c r="B84" s="551">
        <v>2006</v>
      </c>
      <c r="C84" s="546">
        <v>9438.57</v>
      </c>
      <c r="D84" s="544">
        <f t="shared" si="20"/>
        <v>-140.55999999999949</v>
      </c>
      <c r="E84" s="543">
        <f t="shared" si="21"/>
        <v>-1.4673566388596839</v>
      </c>
      <c r="F84" s="544">
        <f t="shared" si="18"/>
        <v>-1092.2900000000009</v>
      </c>
      <c r="G84" s="543">
        <f t="shared" si="19"/>
        <v>-10.372277287894832</v>
      </c>
      <c r="I84" s="768"/>
      <c r="J84" s="769"/>
    </row>
    <row r="85" spans="1:15" ht="15" hidden="1" customHeight="1">
      <c r="B85" s="551">
        <v>2006</v>
      </c>
      <c r="C85" s="546">
        <v>9241.6299999999992</v>
      </c>
      <c r="D85" s="544">
        <f>C85-C84</f>
        <v>-196.94000000000051</v>
      </c>
      <c r="E85" s="543">
        <f>C85/C84*100-100</f>
        <v>-2.0865448897449568</v>
      </c>
      <c r="F85" s="544">
        <f>C85-C72</f>
        <v>-1119.2700000000004</v>
      </c>
      <c r="G85" s="543">
        <f>C85/C72*100-100</f>
        <v>-10.802826009323525</v>
      </c>
      <c r="I85" s="770"/>
      <c r="J85" s="770"/>
    </row>
    <row r="86" spans="1:15" ht="15" hidden="1" customHeight="1">
      <c r="B86" s="551">
        <v>2006</v>
      </c>
      <c r="C86" s="546">
        <v>9157</v>
      </c>
      <c r="D86" s="544">
        <f>C86-C85</f>
        <v>-84.6299999999992</v>
      </c>
      <c r="E86" s="543">
        <f>C86/C85*100-100</f>
        <v>-0.91574754669900926</v>
      </c>
      <c r="F86" s="544">
        <f>C86-C73</f>
        <v>-1086.0400000000009</v>
      </c>
      <c r="G86" s="543">
        <f>C86/C73*100-100</f>
        <v>-10.602711694965564</v>
      </c>
      <c r="I86" s="770"/>
      <c r="J86" s="770"/>
    </row>
    <row r="87" spans="1:15" s="554" customFormat="1" ht="15" hidden="1" customHeight="1">
      <c r="A87" s="757"/>
      <c r="B87" s="551">
        <v>2006</v>
      </c>
      <c r="C87" s="546">
        <v>9123.9500000000007</v>
      </c>
      <c r="D87" s="544">
        <f>C87-C86</f>
        <v>-33.049999999999272</v>
      </c>
      <c r="E87" s="543">
        <f>C87/C86*100-100</f>
        <v>-0.36092606748934486</v>
      </c>
      <c r="F87" s="544">
        <f>C87-C74</f>
        <v>-857.04999999999927</v>
      </c>
      <c r="G87" s="543">
        <f>C87/C74*100-100</f>
        <v>-8.5868149484019511</v>
      </c>
      <c r="I87" s="600"/>
      <c r="J87" s="614"/>
    </row>
    <row r="88" spans="1:15" s="539" customFormat="1" ht="15" hidden="1" customHeight="1">
      <c r="A88" s="757"/>
      <c r="B88" s="551">
        <v>2006</v>
      </c>
      <c r="C88" s="546">
        <v>9112.0400000000009</v>
      </c>
      <c r="D88" s="544">
        <f>C88-C87</f>
        <v>-11.909999999999854</v>
      </c>
      <c r="E88" s="543">
        <f>C88/C87*100-100</f>
        <v>-0.13053556847637537</v>
      </c>
      <c r="F88" s="544">
        <f>C88-C75</f>
        <v>-650.80999999999949</v>
      </c>
      <c r="G88" s="543">
        <f>C88/C75*100-100</f>
        <v>-6.6661886641708037</v>
      </c>
      <c r="I88" s="763"/>
      <c r="J88" s="770"/>
      <c r="K88" s="613"/>
      <c r="L88" s="614"/>
      <c r="M88" s="613"/>
      <c r="N88" s="614"/>
      <c r="O88" s="613"/>
    </row>
    <row r="89" spans="1:15" s="539" customFormat="1" ht="15" hidden="1" customHeight="1">
      <c r="A89" s="757"/>
      <c r="B89" s="551">
        <v>2006</v>
      </c>
      <c r="C89" s="546">
        <v>9016.16</v>
      </c>
      <c r="D89" s="544">
        <f>C89-C88</f>
        <v>-95.880000000001019</v>
      </c>
      <c r="E89" s="543">
        <f>C89/C88*100-100</f>
        <v>-1.0522341868560829</v>
      </c>
      <c r="F89" s="544">
        <f>C89-C76</f>
        <v>-730.98999999999978</v>
      </c>
      <c r="G89" s="543">
        <f>C89/C76*100-100</f>
        <v>-7.4995255023263212</v>
      </c>
      <c r="I89" s="763"/>
      <c r="J89" s="770"/>
      <c r="K89" s="613"/>
      <c r="L89" s="614"/>
      <c r="M89" s="613"/>
      <c r="N89" s="614"/>
      <c r="O89" s="613"/>
    </row>
    <row r="90" spans="1:15" s="556" customFormat="1" ht="15" hidden="1" customHeight="1">
      <c r="A90" s="757"/>
      <c r="B90" s="553" t="s">
        <v>83</v>
      </c>
      <c r="C90" s="557"/>
      <c r="D90" s="549"/>
      <c r="E90" s="615"/>
      <c r="F90" s="549"/>
      <c r="G90" s="615"/>
      <c r="I90" s="764"/>
      <c r="J90" s="771"/>
      <c r="K90" s="772"/>
      <c r="L90" s="773"/>
      <c r="M90" s="772"/>
      <c r="N90" s="773"/>
      <c r="O90" s="772"/>
    </row>
    <row r="91" spans="1:15" s="554" customFormat="1" ht="15" hidden="1" customHeight="1">
      <c r="A91" s="757"/>
      <c r="B91" s="551">
        <v>2007</v>
      </c>
      <c r="C91" s="541">
        <v>8919.36</v>
      </c>
      <c r="D91" s="544">
        <f>C91-C89</f>
        <v>-96.799999999999272</v>
      </c>
      <c r="E91" s="543">
        <f>C91/C89*100-100</f>
        <v>-1.073627797199677</v>
      </c>
      <c r="F91" s="544">
        <f t="shared" ref="F91:F97" si="22">C91-C78</f>
        <v>-675.92000000000007</v>
      </c>
      <c r="G91" s="543">
        <f t="shared" ref="G91:G97" si="23">C91/C78*100-100</f>
        <v>-7.0442967792498052</v>
      </c>
      <c r="I91" s="763"/>
      <c r="J91" s="770"/>
      <c r="K91" s="613"/>
      <c r="L91" s="614"/>
      <c r="M91" s="613"/>
      <c r="N91" s="614"/>
      <c r="O91" s="613"/>
    </row>
    <row r="92" spans="1:15" s="554" customFormat="1" ht="15" hidden="1" customHeight="1">
      <c r="A92" s="757"/>
      <c r="B92" s="551">
        <v>2007</v>
      </c>
      <c r="C92" s="546">
        <v>8946.85</v>
      </c>
      <c r="D92" s="544">
        <f t="shared" ref="D92:D97" si="24">C92-C91</f>
        <v>27.489999999999782</v>
      </c>
      <c r="E92" s="543">
        <f t="shared" ref="E92:E97" si="25">C92/C91*100-100</f>
        <v>0.30820596993505944</v>
      </c>
      <c r="F92" s="544">
        <f t="shared" si="22"/>
        <v>-686.10000000000036</v>
      </c>
      <c r="G92" s="543">
        <f t="shared" si="23"/>
        <v>-7.1224287471646761</v>
      </c>
      <c r="I92" s="763"/>
      <c r="J92" s="770"/>
      <c r="K92" s="613"/>
      <c r="L92" s="614"/>
      <c r="M92" s="613"/>
      <c r="N92" s="614"/>
      <c r="O92" s="613"/>
    </row>
    <row r="93" spans="1:15" s="554" customFormat="1" ht="15" hidden="1" customHeight="1">
      <c r="A93" s="757"/>
      <c r="B93" s="551">
        <v>2007</v>
      </c>
      <c r="C93" s="546">
        <v>8950.27</v>
      </c>
      <c r="D93" s="544">
        <f t="shared" si="24"/>
        <v>3.4200000000000728</v>
      </c>
      <c r="E93" s="543">
        <f t="shared" si="25"/>
        <v>3.8225744256365601E-2</v>
      </c>
      <c r="F93" s="544">
        <f t="shared" si="22"/>
        <v>-690.11999999999898</v>
      </c>
      <c r="G93" s="543">
        <f t="shared" si="23"/>
        <v>-7.1586315491385619</v>
      </c>
      <c r="I93" s="763"/>
      <c r="J93" s="770"/>
      <c r="K93" s="613"/>
      <c r="L93" s="614"/>
      <c r="M93" s="613"/>
      <c r="N93" s="614"/>
      <c r="O93" s="613"/>
    </row>
    <row r="94" spans="1:15" s="556" customFormat="1" ht="15" hidden="1" customHeight="1">
      <c r="A94" s="757"/>
      <c r="B94" s="551">
        <v>2007</v>
      </c>
      <c r="C94" s="546">
        <v>8885.73</v>
      </c>
      <c r="D94" s="544">
        <f t="shared" si="24"/>
        <v>-64.540000000000873</v>
      </c>
      <c r="E94" s="543">
        <f t="shared" si="25"/>
        <v>-0.7210955647148154</v>
      </c>
      <c r="F94" s="544">
        <f t="shared" si="22"/>
        <v>-756.27000000000044</v>
      </c>
      <c r="G94" s="543">
        <f t="shared" si="23"/>
        <v>-7.8434971997510985</v>
      </c>
      <c r="I94" s="764"/>
      <c r="J94" s="771"/>
      <c r="K94" s="772"/>
      <c r="L94" s="773"/>
      <c r="M94" s="772"/>
      <c r="N94" s="773"/>
      <c r="O94" s="772"/>
    </row>
    <row r="95" spans="1:15" s="554" customFormat="1" ht="15" hidden="1" customHeight="1">
      <c r="A95" s="757"/>
      <c r="B95" s="551">
        <v>2007</v>
      </c>
      <c r="C95" s="546">
        <v>8757.4</v>
      </c>
      <c r="D95" s="544">
        <f t="shared" si="24"/>
        <v>-128.32999999999993</v>
      </c>
      <c r="E95" s="543">
        <f t="shared" si="25"/>
        <v>-1.4442257417229598</v>
      </c>
      <c r="F95" s="544">
        <f t="shared" si="22"/>
        <v>-944.8700000000008</v>
      </c>
      <c r="G95" s="543">
        <f t="shared" si="23"/>
        <v>-9.7386487904377077</v>
      </c>
      <c r="I95" s="763"/>
      <c r="J95" s="770"/>
      <c r="K95" s="613"/>
    </row>
    <row r="96" spans="1:15" s="554" customFormat="1" ht="15" customHeight="1">
      <c r="A96" s="757"/>
      <c r="B96" s="551">
        <v>2007</v>
      </c>
      <c r="C96" s="546">
        <v>8700.0400000000009</v>
      </c>
      <c r="D96" s="544">
        <f t="shared" si="24"/>
        <v>-57.359999999998763</v>
      </c>
      <c r="E96" s="543">
        <f t="shared" si="25"/>
        <v>-0.65498892365312145</v>
      </c>
      <c r="F96" s="544">
        <f t="shared" si="22"/>
        <v>-879.08999999999833</v>
      </c>
      <c r="G96" s="543">
        <f t="shared" si="23"/>
        <v>-9.177138216101028</v>
      </c>
      <c r="I96" s="763"/>
      <c r="J96" s="770"/>
      <c r="K96" s="613"/>
    </row>
    <row r="97" spans="1:16" ht="15" hidden="1" customHeight="1">
      <c r="B97" s="551">
        <v>2007</v>
      </c>
      <c r="C97" s="546">
        <v>8667.18</v>
      </c>
      <c r="D97" s="544">
        <f t="shared" si="24"/>
        <v>-32.860000000000582</v>
      </c>
      <c r="E97" s="543">
        <f t="shared" si="25"/>
        <v>-0.37769941287626807</v>
      </c>
      <c r="F97" s="544">
        <f t="shared" si="22"/>
        <v>-771.38999999999942</v>
      </c>
      <c r="G97" s="543">
        <f t="shared" si="23"/>
        <v>-8.172742269220862</v>
      </c>
      <c r="I97" s="763"/>
      <c r="J97" s="770"/>
      <c r="K97" s="613"/>
    </row>
    <row r="98" spans="1:16" s="459" customFormat="1" ht="15" hidden="1" customHeight="1">
      <c r="A98" s="757"/>
      <c r="B98" s="551">
        <v>2007</v>
      </c>
      <c r="C98" s="546">
        <v>8619.59</v>
      </c>
      <c r="D98" s="544">
        <f>C98-C97</f>
        <v>-47.590000000000146</v>
      </c>
      <c r="E98" s="543">
        <f>C98/C97*100-100</f>
        <v>-0.54908286201509782</v>
      </c>
      <c r="F98" s="544">
        <f>C98-C85</f>
        <v>-622.03999999999905</v>
      </c>
      <c r="G98" s="543">
        <f>C98/C85*100-100</f>
        <v>-6.7308472639566759</v>
      </c>
      <c r="I98" s="764"/>
      <c r="J98" s="771"/>
      <c r="K98" s="772"/>
    </row>
    <row r="99" spans="1:16" s="459" customFormat="1" ht="15" hidden="1" customHeight="1">
      <c r="A99" s="757"/>
      <c r="B99" s="551">
        <v>2007</v>
      </c>
      <c r="C99" s="546">
        <v>8612.5</v>
      </c>
      <c r="D99" s="544">
        <f>C99-C98</f>
        <v>-7.0900000000001455</v>
      </c>
      <c r="E99" s="543">
        <f>C99/C98*100-100</f>
        <v>-8.2254492383043498E-2</v>
      </c>
      <c r="F99" s="544">
        <f>C99-C86</f>
        <v>-544.5</v>
      </c>
      <c r="G99" s="543">
        <f>C99/C86*100-100</f>
        <v>-5.9462706126460603</v>
      </c>
      <c r="I99" s="764"/>
      <c r="J99" s="771"/>
      <c r="K99" s="772"/>
    </row>
    <row r="100" spans="1:16" s="459" customFormat="1" ht="15" hidden="1" customHeight="1">
      <c r="A100" s="757"/>
      <c r="B100" s="551">
        <v>2007</v>
      </c>
      <c r="C100" s="546">
        <v>8495.0400000000009</v>
      </c>
      <c r="D100" s="544">
        <f>C100-C99</f>
        <v>-117.45999999999913</v>
      </c>
      <c r="E100" s="543">
        <f>C100/C99*100-100</f>
        <v>-1.3638316400580379</v>
      </c>
      <c r="F100" s="544">
        <f>C100-C87</f>
        <v>-628.90999999999985</v>
      </c>
      <c r="G100" s="543">
        <f>C100/C87*100-100</f>
        <v>-6.8929575457997885</v>
      </c>
      <c r="I100" s="771"/>
      <c r="J100" s="771"/>
    </row>
    <row r="101" spans="1:16" ht="15" hidden="1" customHeight="1">
      <c r="B101" s="551">
        <v>2007</v>
      </c>
      <c r="C101" s="546">
        <v>8362.09</v>
      </c>
      <c r="D101" s="544">
        <f>C101-C100</f>
        <v>-132.95000000000073</v>
      </c>
      <c r="E101" s="543">
        <f>C101/C100*100-100</f>
        <v>-1.565030888612668</v>
      </c>
      <c r="F101" s="544">
        <f>C101-C88</f>
        <v>-749.95000000000073</v>
      </c>
      <c r="G101" s="543">
        <f>C101/C88*100-100</f>
        <v>-8.2303194454809301</v>
      </c>
      <c r="I101" s="770"/>
      <c r="J101" s="770"/>
    </row>
    <row r="102" spans="1:16" ht="15" hidden="1" customHeight="1">
      <c r="B102" s="551">
        <v>2007</v>
      </c>
      <c r="C102" s="546">
        <v>8207.17</v>
      </c>
      <c r="D102" s="544">
        <f>C102-C101</f>
        <v>-154.92000000000007</v>
      </c>
      <c r="E102" s="543">
        <f>C102/C101*100-100</f>
        <v>-1.8526468861253704</v>
      </c>
      <c r="F102" s="544">
        <f>C102-C89</f>
        <v>-808.98999999999978</v>
      </c>
      <c r="G102" s="543">
        <f>C102/C89*100-100</f>
        <v>-8.9726668559564189</v>
      </c>
    </row>
    <row r="103" spans="1:16" s="539" customFormat="1" ht="15" hidden="1" customHeight="1">
      <c r="A103" s="757"/>
      <c r="B103" s="553" t="s">
        <v>90</v>
      </c>
      <c r="C103" s="557"/>
      <c r="D103" s="560"/>
      <c r="E103" s="561"/>
      <c r="F103" s="549"/>
      <c r="G103" s="550"/>
      <c r="H103" s="459"/>
      <c r="I103" s="547"/>
      <c r="J103" s="547"/>
      <c r="K103" s="547"/>
      <c r="L103" s="547"/>
      <c r="M103" s="547"/>
      <c r="N103" s="547"/>
      <c r="O103" s="614"/>
      <c r="P103" s="613"/>
    </row>
    <row r="104" spans="1:16" s="558" customFormat="1" ht="15" hidden="1" customHeight="1">
      <c r="A104" s="757"/>
      <c r="B104" s="551">
        <v>2008</v>
      </c>
      <c r="C104" s="541">
        <v>8030</v>
      </c>
      <c r="D104" s="544">
        <f>C104-C102</f>
        <v>-177.17000000000007</v>
      </c>
      <c r="E104" s="543">
        <f>C104/C102*100-100</f>
        <v>-2.1587221904749185</v>
      </c>
      <c r="F104" s="544">
        <f t="shared" ref="F104:F110" si="26">C104-C91</f>
        <v>-889.36000000000058</v>
      </c>
      <c r="G104" s="543">
        <f t="shared" ref="G104:G110" si="27">C104/C91*100-100</f>
        <v>-9.9711190040541027</v>
      </c>
      <c r="I104" s="774"/>
      <c r="J104" s="774"/>
      <c r="K104" s="774"/>
      <c r="L104" s="774"/>
      <c r="M104" s="774"/>
      <c r="N104" s="774"/>
      <c r="O104" s="619"/>
      <c r="P104" s="618"/>
    </row>
    <row r="105" spans="1:16" s="554" customFormat="1" ht="15" hidden="1" customHeight="1">
      <c r="A105" s="757"/>
      <c r="B105" s="551">
        <v>2008</v>
      </c>
      <c r="C105" s="541">
        <v>8001.05</v>
      </c>
      <c r="D105" s="544">
        <f t="shared" ref="D105:D110" si="28">C105-C104</f>
        <v>-28.949999999999818</v>
      </c>
      <c r="E105" s="543">
        <f t="shared" ref="E105:E110" si="29">C105/C104*100-100</f>
        <v>-0.36052303860523693</v>
      </c>
      <c r="F105" s="544">
        <f t="shared" si="26"/>
        <v>-945.80000000000018</v>
      </c>
      <c r="G105" s="543">
        <f t="shared" si="27"/>
        <v>-10.571318396977716</v>
      </c>
      <c r="I105" s="547"/>
      <c r="J105" s="547"/>
      <c r="K105" s="547"/>
      <c r="L105" s="547"/>
      <c r="M105" s="547"/>
      <c r="N105" s="547"/>
      <c r="O105" s="614"/>
      <c r="P105" s="613"/>
    </row>
    <row r="106" spans="1:16" s="554" customFormat="1" ht="15" hidden="1" customHeight="1">
      <c r="A106" s="757"/>
      <c r="B106" s="551">
        <v>2008</v>
      </c>
      <c r="C106" s="541">
        <v>8030</v>
      </c>
      <c r="D106" s="544">
        <f t="shared" si="28"/>
        <v>28.949999999999818</v>
      </c>
      <c r="E106" s="543">
        <f t="shared" si="29"/>
        <v>0.36182751013929249</v>
      </c>
      <c r="F106" s="544">
        <f t="shared" si="26"/>
        <v>-920.27000000000044</v>
      </c>
      <c r="G106" s="543">
        <f t="shared" si="27"/>
        <v>-10.282036184383273</v>
      </c>
      <c r="I106" s="547"/>
      <c r="J106" s="547"/>
      <c r="K106" s="547"/>
      <c r="L106" s="547"/>
      <c r="M106" s="547"/>
      <c r="N106" s="547"/>
      <c r="O106" s="614"/>
      <c r="P106" s="613"/>
    </row>
    <row r="107" spans="1:16" s="554" customFormat="1" ht="15" hidden="1" customHeight="1">
      <c r="A107" s="757"/>
      <c r="B107" s="551">
        <v>2008</v>
      </c>
      <c r="C107" s="541">
        <v>7978</v>
      </c>
      <c r="D107" s="544">
        <f t="shared" si="28"/>
        <v>-52</v>
      </c>
      <c r="E107" s="543">
        <f t="shared" si="29"/>
        <v>-0.64757160647572221</v>
      </c>
      <c r="F107" s="544">
        <f t="shared" si="26"/>
        <v>-907.72999999999956</v>
      </c>
      <c r="G107" s="543">
        <f t="shared" si="27"/>
        <v>-10.215592866314864</v>
      </c>
      <c r="I107" s="547"/>
      <c r="J107" s="547"/>
      <c r="K107" s="547"/>
      <c r="L107" s="547"/>
      <c r="M107" s="547"/>
      <c r="N107" s="547"/>
      <c r="O107" s="614"/>
      <c r="P107" s="613"/>
    </row>
    <row r="108" spans="1:16" s="556" customFormat="1" ht="15" hidden="1" customHeight="1">
      <c r="A108" s="757"/>
      <c r="B108" s="551">
        <v>2008</v>
      </c>
      <c r="C108" s="541">
        <v>7984</v>
      </c>
      <c r="D108" s="544">
        <f t="shared" si="28"/>
        <v>6</v>
      </c>
      <c r="E108" s="543">
        <f t="shared" si="29"/>
        <v>7.5206818751567539E-2</v>
      </c>
      <c r="F108" s="544">
        <f t="shared" si="26"/>
        <v>-773.39999999999964</v>
      </c>
      <c r="G108" s="543">
        <f t="shared" si="27"/>
        <v>-8.8313883115993264</v>
      </c>
      <c r="H108" s="554"/>
      <c r="I108" s="547"/>
      <c r="J108" s="547"/>
      <c r="K108" s="547"/>
      <c r="L108" s="547"/>
      <c r="M108" s="547"/>
      <c r="N108" s="547"/>
      <c r="O108" s="773"/>
      <c r="P108" s="772"/>
    </row>
    <row r="109" spans="1:16" s="556" customFormat="1" ht="15" customHeight="1">
      <c r="A109" s="757"/>
      <c r="B109" s="551">
        <v>2008</v>
      </c>
      <c r="C109" s="541">
        <v>7988</v>
      </c>
      <c r="D109" s="544">
        <f t="shared" si="28"/>
        <v>4</v>
      </c>
      <c r="E109" s="543">
        <f t="shared" si="29"/>
        <v>5.010020040079155E-2</v>
      </c>
      <c r="F109" s="544">
        <f t="shared" si="26"/>
        <v>-712.04000000000087</v>
      </c>
      <c r="G109" s="543">
        <f t="shared" si="27"/>
        <v>-8.1843301869876512</v>
      </c>
      <c r="I109" s="547"/>
      <c r="J109" s="547"/>
      <c r="K109" s="547"/>
      <c r="L109" s="547"/>
      <c r="M109" s="547"/>
      <c r="N109" s="547"/>
      <c r="O109" s="773"/>
      <c r="P109" s="772"/>
    </row>
    <row r="110" spans="1:16" s="556" customFormat="1" ht="15" hidden="1" customHeight="1">
      <c r="A110" s="757"/>
      <c r="B110" s="551">
        <v>2008</v>
      </c>
      <c r="C110" s="541">
        <v>8062.86</v>
      </c>
      <c r="D110" s="544">
        <f t="shared" si="28"/>
        <v>74.859999999999673</v>
      </c>
      <c r="E110" s="543">
        <f t="shared" si="29"/>
        <v>0.93715573360040594</v>
      </c>
      <c r="F110" s="544">
        <f t="shared" si="26"/>
        <v>-604.32000000000062</v>
      </c>
      <c r="G110" s="543">
        <f t="shared" si="27"/>
        <v>-6.9725100897869936</v>
      </c>
      <c r="I110" s="547"/>
      <c r="J110" s="547"/>
      <c r="K110" s="547"/>
      <c r="L110" s="547"/>
      <c r="M110" s="547"/>
      <c r="N110" s="547"/>
    </row>
    <row r="111" spans="1:16" s="559" customFormat="1" ht="15" hidden="1" customHeight="1">
      <c r="A111" s="757"/>
      <c r="B111" s="551">
        <v>2008</v>
      </c>
      <c r="C111" s="541">
        <v>8073.8</v>
      </c>
      <c r="D111" s="544">
        <f>C111-C110</f>
        <v>10.940000000000509</v>
      </c>
      <c r="E111" s="543">
        <f>C111/C110*100-100</f>
        <v>0.13568386403832733</v>
      </c>
      <c r="F111" s="544">
        <f>C111-C98</f>
        <v>-545.79</v>
      </c>
      <c r="G111" s="543">
        <f>C111/C98*100-100</f>
        <v>-6.3319717063108527</v>
      </c>
      <c r="I111" s="547"/>
      <c r="J111" s="547"/>
      <c r="K111" s="547"/>
      <c r="L111" s="547"/>
      <c r="M111" s="547"/>
      <c r="N111" s="547"/>
    </row>
    <row r="112" spans="1:16" s="459" customFormat="1" ht="15" hidden="1" customHeight="1">
      <c r="A112" s="757"/>
      <c r="B112" s="551">
        <v>2008</v>
      </c>
      <c r="C112" s="541">
        <v>8038.18</v>
      </c>
      <c r="D112" s="544">
        <f>C112-C111</f>
        <v>-35.619999999999891</v>
      </c>
      <c r="E112" s="543">
        <f>C112/C111*100-100</f>
        <v>-0.44118011345338459</v>
      </c>
      <c r="F112" s="544">
        <f>C112-C99</f>
        <v>-574.31999999999971</v>
      </c>
      <c r="G112" s="543">
        <f>C112/C99*100-100</f>
        <v>-6.6684470246734406</v>
      </c>
      <c r="H112" s="559"/>
      <c r="I112" s="547"/>
      <c r="J112" s="547"/>
      <c r="K112" s="547"/>
      <c r="L112" s="547"/>
      <c r="M112" s="547"/>
      <c r="N112" s="547"/>
    </row>
    <row r="113" spans="1:14" s="459" customFormat="1" ht="15" hidden="1" customHeight="1">
      <c r="A113" s="757"/>
      <c r="B113" s="551">
        <v>2008</v>
      </c>
      <c r="C113" s="541">
        <v>7982.34</v>
      </c>
      <c r="D113" s="544">
        <f>C113-C112</f>
        <v>-55.840000000000146</v>
      </c>
      <c r="E113" s="543">
        <f>C113/C112*100-100</f>
        <v>-0.69468461766220457</v>
      </c>
      <c r="F113" s="544">
        <f>C113-C100</f>
        <v>-512.70000000000073</v>
      </c>
      <c r="G113" s="543">
        <f>C113/C100*100-100</f>
        <v>-6.0352864730478046</v>
      </c>
      <c r="H113" s="559"/>
      <c r="I113" s="547"/>
      <c r="J113" s="547"/>
      <c r="K113" s="547"/>
      <c r="L113" s="547"/>
      <c r="M113" s="547"/>
      <c r="N113" s="547"/>
    </row>
    <row r="114" spans="1:14" s="459" customFormat="1" ht="15" hidden="1" customHeight="1">
      <c r="A114" s="757"/>
      <c r="B114" s="551">
        <v>2008</v>
      </c>
      <c r="C114" s="541">
        <v>7904.35</v>
      </c>
      <c r="D114" s="544">
        <f>C114-C113</f>
        <v>-77.989999999999782</v>
      </c>
      <c r="E114" s="543">
        <f>C114/C113*100-100</f>
        <v>-0.97703179769339954</v>
      </c>
      <c r="F114" s="544">
        <f>C114-C101</f>
        <v>-457.73999999999978</v>
      </c>
      <c r="G114" s="543">
        <f>C114/C101*100-100</f>
        <v>-5.4739903540861263</v>
      </c>
      <c r="I114" s="547"/>
      <c r="J114" s="547"/>
      <c r="K114" s="547"/>
      <c r="L114" s="547"/>
      <c r="M114" s="547"/>
      <c r="N114" s="547"/>
    </row>
    <row r="115" spans="1:14" s="459" customFormat="1" ht="15" hidden="1" customHeight="1">
      <c r="A115" s="757"/>
      <c r="B115" s="551">
        <v>2008</v>
      </c>
      <c r="C115" s="541">
        <v>7748.57</v>
      </c>
      <c r="D115" s="544">
        <f>C115-C114</f>
        <v>-155.78000000000065</v>
      </c>
      <c r="E115" s="543">
        <f>C115/C114*100-100</f>
        <v>-1.9708135393802166</v>
      </c>
      <c r="F115" s="544">
        <f>C115-C102</f>
        <v>-458.60000000000036</v>
      </c>
      <c r="G115" s="543">
        <f>C115/C102*100-100</f>
        <v>-5.5877970116373916</v>
      </c>
      <c r="I115" s="547"/>
      <c r="J115" s="547"/>
      <c r="K115" s="547"/>
      <c r="L115" s="547"/>
      <c r="M115" s="547"/>
      <c r="N115" s="547"/>
    </row>
    <row r="116" spans="1:14" s="459" customFormat="1" ht="15" hidden="1" customHeight="1">
      <c r="A116" s="757"/>
      <c r="B116" s="553" t="s">
        <v>138</v>
      </c>
      <c r="C116" s="557"/>
      <c r="D116" s="560"/>
      <c r="E116" s="561"/>
      <c r="F116" s="560"/>
      <c r="G116" s="561"/>
      <c r="H116" s="775"/>
      <c r="I116" s="771"/>
    </row>
    <row r="117" spans="1:14" ht="15" hidden="1" customHeight="1">
      <c r="B117" s="551">
        <v>2009</v>
      </c>
      <c r="C117" s="541">
        <v>7597.8</v>
      </c>
      <c r="D117" s="544">
        <f>C117-C115</f>
        <v>-150.76999999999953</v>
      </c>
      <c r="E117" s="543">
        <f>C117/C115*100-100</f>
        <v>-1.9457783823337564</v>
      </c>
      <c r="F117" s="544">
        <f t="shared" ref="F117:F122" si="30">C117-C104</f>
        <v>-432.19999999999982</v>
      </c>
      <c r="G117" s="543">
        <f t="shared" ref="G117:G122" si="31">C117/C104*100-100</f>
        <v>-5.3823163138231678</v>
      </c>
    </row>
    <row r="118" spans="1:14" ht="15" hidden="1" customHeight="1">
      <c r="B118" s="551">
        <v>2009</v>
      </c>
      <c r="C118" s="541">
        <v>7631</v>
      </c>
      <c r="D118" s="544">
        <f t="shared" ref="D118:D124" si="32">C118-C117</f>
        <v>33.199999999999818</v>
      </c>
      <c r="E118" s="543">
        <f t="shared" ref="E118:E124" si="33">C118/C117*100-100</f>
        <v>0.43696859617257644</v>
      </c>
      <c r="F118" s="544">
        <f t="shared" si="30"/>
        <v>-370.05000000000018</v>
      </c>
      <c r="G118" s="543">
        <f t="shared" si="31"/>
        <v>-4.6250179663919084</v>
      </c>
    </row>
    <row r="119" spans="1:14" s="459" customFormat="1" ht="15" hidden="1" customHeight="1">
      <c r="A119" s="757"/>
      <c r="B119" s="551">
        <v>2009</v>
      </c>
      <c r="C119" s="541">
        <v>7623.13</v>
      </c>
      <c r="D119" s="544">
        <f t="shared" si="32"/>
        <v>-7.8699999999998909</v>
      </c>
      <c r="E119" s="543">
        <f t="shared" si="33"/>
        <v>-0.10313196173503059</v>
      </c>
      <c r="F119" s="544">
        <f t="shared" si="30"/>
        <v>-406.86999999999989</v>
      </c>
      <c r="G119" s="543">
        <f t="shared" si="31"/>
        <v>-5.0668742216687406</v>
      </c>
    </row>
    <row r="120" spans="1:14" s="459" customFormat="1" ht="15" hidden="1" customHeight="1">
      <c r="A120" s="757"/>
      <c r="B120" s="551">
        <v>2009</v>
      </c>
      <c r="C120" s="541">
        <v>7612</v>
      </c>
      <c r="D120" s="544">
        <f t="shared" si="32"/>
        <v>-11.130000000000109</v>
      </c>
      <c r="E120" s="543">
        <f t="shared" si="33"/>
        <v>-0.14600301975697505</v>
      </c>
      <c r="F120" s="544">
        <f t="shared" si="30"/>
        <v>-366</v>
      </c>
      <c r="G120" s="543">
        <f t="shared" si="31"/>
        <v>-4.5876159438455772</v>
      </c>
    </row>
    <row r="121" spans="1:14" ht="15" hidden="1" customHeight="1">
      <c r="B121" s="551">
        <v>2009</v>
      </c>
      <c r="C121" s="541">
        <v>7567.5</v>
      </c>
      <c r="D121" s="544">
        <f t="shared" si="32"/>
        <v>-44.5</v>
      </c>
      <c r="E121" s="543">
        <f t="shared" si="33"/>
        <v>-0.58460325801365798</v>
      </c>
      <c r="F121" s="544">
        <f t="shared" si="30"/>
        <v>-416.5</v>
      </c>
      <c r="G121" s="543">
        <f t="shared" si="31"/>
        <v>-5.2166833667334629</v>
      </c>
    </row>
    <row r="122" spans="1:14" s="459" customFormat="1" ht="15" customHeight="1">
      <c r="A122" s="757"/>
      <c r="B122" s="551">
        <v>2009</v>
      </c>
      <c r="C122" s="541">
        <v>7466.5</v>
      </c>
      <c r="D122" s="544">
        <f t="shared" si="32"/>
        <v>-101</v>
      </c>
      <c r="E122" s="543">
        <f t="shared" si="33"/>
        <v>-1.3346547737033347</v>
      </c>
      <c r="F122" s="544">
        <f t="shared" si="30"/>
        <v>-521.5</v>
      </c>
      <c r="G122" s="543">
        <f t="shared" si="31"/>
        <v>-6.5285428142213249</v>
      </c>
    </row>
    <row r="123" spans="1:14" s="459" customFormat="1" ht="15" hidden="1" customHeight="1">
      <c r="A123" s="757"/>
      <c r="B123" s="551">
        <v>2009</v>
      </c>
      <c r="C123" s="541">
        <v>7396.78</v>
      </c>
      <c r="D123" s="544">
        <f t="shared" si="32"/>
        <v>-69.720000000000255</v>
      </c>
      <c r="E123" s="543">
        <f t="shared" si="33"/>
        <v>-0.93377084309918246</v>
      </c>
      <c r="F123" s="544">
        <f t="shared" ref="F123:F128" si="34">C123-C110</f>
        <v>-666.07999999999993</v>
      </c>
      <c r="G123" s="543">
        <f t="shared" ref="G123:G128" si="35">C123/C110*100-100</f>
        <v>-8.2610884971337697</v>
      </c>
    </row>
    <row r="124" spans="1:14" s="459" customFormat="1" ht="15" hidden="1" customHeight="1">
      <c r="A124" s="757"/>
      <c r="B124" s="551">
        <v>2009</v>
      </c>
      <c r="C124" s="541">
        <v>7360.42</v>
      </c>
      <c r="D124" s="544">
        <f t="shared" si="32"/>
        <v>-36.359999999999673</v>
      </c>
      <c r="E124" s="543">
        <f t="shared" si="33"/>
        <v>-0.49156524866225482</v>
      </c>
      <c r="F124" s="544">
        <f t="shared" si="34"/>
        <v>-713.38000000000011</v>
      </c>
      <c r="G124" s="543">
        <f t="shared" si="35"/>
        <v>-8.8357402957715152</v>
      </c>
    </row>
    <row r="125" spans="1:14" ht="15" hidden="1" customHeight="1">
      <c r="B125" s="551">
        <v>2009</v>
      </c>
      <c r="C125" s="541">
        <v>7251.72</v>
      </c>
      <c r="D125" s="544">
        <f>C125-C124</f>
        <v>-108.69999999999982</v>
      </c>
      <c r="E125" s="543">
        <f>C125/C124*100-100</f>
        <v>-1.4768178989785952</v>
      </c>
      <c r="F125" s="544">
        <f t="shared" si="34"/>
        <v>-786.46</v>
      </c>
      <c r="G125" s="543">
        <f t="shared" si="35"/>
        <v>-9.7840555946744132</v>
      </c>
    </row>
    <row r="126" spans="1:14" ht="15" hidden="1" customHeight="1">
      <c r="B126" s="551">
        <v>2009</v>
      </c>
      <c r="C126" s="541">
        <v>7258.38</v>
      </c>
      <c r="D126" s="544">
        <f>C126-C125</f>
        <v>6.6599999999998545</v>
      </c>
      <c r="E126" s="543">
        <f>C126/C125*100-100</f>
        <v>9.1840280650657746E-2</v>
      </c>
      <c r="F126" s="544">
        <f t="shared" si="34"/>
        <v>-723.96</v>
      </c>
      <c r="G126" s="543">
        <f t="shared" si="35"/>
        <v>-9.069520967535837</v>
      </c>
    </row>
    <row r="127" spans="1:14" s="459" customFormat="1" ht="15" hidden="1" customHeight="1">
      <c r="A127" s="757"/>
      <c r="B127" s="551">
        <v>2009</v>
      </c>
      <c r="C127" s="541">
        <v>7245.38</v>
      </c>
      <c r="D127" s="544">
        <f>C127-C126</f>
        <v>-13</v>
      </c>
      <c r="E127" s="543">
        <f>C127/C126*100-100</f>
        <v>-0.17910332608653334</v>
      </c>
      <c r="F127" s="544">
        <f t="shared" si="34"/>
        <v>-658.97000000000025</v>
      </c>
      <c r="G127" s="543">
        <f t="shared" si="35"/>
        <v>-8.3368018875682424</v>
      </c>
    </row>
    <row r="128" spans="1:14" s="459" customFormat="1" ht="15" hidden="1" customHeight="1">
      <c r="A128" s="757"/>
      <c r="B128" s="551">
        <v>2009</v>
      </c>
      <c r="C128" s="541">
        <v>7207.31</v>
      </c>
      <c r="D128" s="544">
        <f>C128-C127</f>
        <v>-38.069999999999709</v>
      </c>
      <c r="E128" s="543">
        <f>C128/C127*100-100</f>
        <v>-0.52543827928968767</v>
      </c>
      <c r="F128" s="544">
        <f t="shared" si="34"/>
        <v>-541.25999999999931</v>
      </c>
      <c r="G128" s="543">
        <f t="shared" si="35"/>
        <v>-6.9852888984677151</v>
      </c>
    </row>
    <row r="129" spans="1:9" s="459" customFormat="1" ht="15" hidden="1" customHeight="1">
      <c r="A129" s="757"/>
      <c r="B129" s="553" t="s">
        <v>168</v>
      </c>
      <c r="C129" s="557"/>
      <c r="D129" s="560"/>
      <c r="E129" s="561"/>
      <c r="F129" s="560"/>
      <c r="G129" s="561"/>
      <c r="H129" s="775"/>
      <c r="I129" s="771"/>
    </row>
    <row r="130" spans="1:9" ht="15" hidden="1" customHeight="1">
      <c r="B130" s="551">
        <v>2010</v>
      </c>
      <c r="C130" s="541">
        <v>7117.73</v>
      </c>
      <c r="D130" s="544">
        <f>C130-C128</f>
        <v>-89.580000000000837</v>
      </c>
      <c r="E130" s="543">
        <f>C130/C128*100-100</f>
        <v>-1.2429047730706912</v>
      </c>
      <c r="F130" s="544">
        <f t="shared" ref="F130:F135" si="36">C130-C117</f>
        <v>-480.07000000000062</v>
      </c>
      <c r="G130" s="543">
        <f t="shared" ref="G130:G135" si="37">C130/C117*100-100</f>
        <v>-6.3185395772460566</v>
      </c>
    </row>
    <row r="131" spans="1:9" ht="15" hidden="1" customHeight="1">
      <c r="B131" s="551">
        <v>2010</v>
      </c>
      <c r="C131" s="541">
        <v>7112.2</v>
      </c>
      <c r="D131" s="544">
        <f t="shared" ref="D131:D136" si="38">C131-C130</f>
        <v>-5.5299999999997453</v>
      </c>
      <c r="E131" s="543">
        <f t="shared" ref="E131:E136" si="39">C131/C130*100-100</f>
        <v>-7.7693309524235588E-2</v>
      </c>
      <c r="F131" s="544">
        <f t="shared" si="36"/>
        <v>-518.80000000000018</v>
      </c>
      <c r="G131" s="543">
        <f t="shared" si="37"/>
        <v>-6.7985847202201626</v>
      </c>
    </row>
    <row r="132" spans="1:9" s="459" customFormat="1" ht="15" hidden="1" customHeight="1">
      <c r="A132" s="757"/>
      <c r="B132" s="551">
        <v>2010</v>
      </c>
      <c r="C132" s="541">
        <v>7095.08</v>
      </c>
      <c r="D132" s="544">
        <f t="shared" si="38"/>
        <v>-17.119999999999891</v>
      </c>
      <c r="E132" s="543">
        <f t="shared" si="39"/>
        <v>-0.24071314080030959</v>
      </c>
      <c r="F132" s="544">
        <f t="shared" si="36"/>
        <v>-528.05000000000018</v>
      </c>
      <c r="G132" s="543">
        <f t="shared" si="37"/>
        <v>-6.9269447064394853</v>
      </c>
    </row>
    <row r="133" spans="1:9" s="459" customFormat="1" ht="15" hidden="1" customHeight="1">
      <c r="A133" s="757"/>
      <c r="B133" s="551">
        <v>2010</v>
      </c>
      <c r="C133" s="541">
        <v>7029.95</v>
      </c>
      <c r="D133" s="544">
        <f t="shared" si="38"/>
        <v>-65.130000000000109</v>
      </c>
      <c r="E133" s="543">
        <f t="shared" si="39"/>
        <v>-0.91796005119040558</v>
      </c>
      <c r="F133" s="544">
        <f t="shared" si="36"/>
        <v>-582.05000000000018</v>
      </c>
      <c r="G133" s="543">
        <f t="shared" si="37"/>
        <v>-7.6464792433000497</v>
      </c>
    </row>
    <row r="134" spans="1:9" ht="15" hidden="1" customHeight="1">
      <c r="B134" s="551">
        <v>2010</v>
      </c>
      <c r="C134" s="541">
        <v>6905.04</v>
      </c>
      <c r="D134" s="544">
        <f t="shared" si="38"/>
        <v>-124.90999999999985</v>
      </c>
      <c r="E134" s="543">
        <f t="shared" si="39"/>
        <v>-1.7768262932168852</v>
      </c>
      <c r="F134" s="544">
        <f t="shared" si="36"/>
        <v>-662.46</v>
      </c>
      <c r="G134" s="543">
        <f t="shared" si="37"/>
        <v>-8.7540138751238885</v>
      </c>
    </row>
    <row r="135" spans="1:9" s="459" customFormat="1" ht="15" customHeight="1">
      <c r="A135" s="757"/>
      <c r="B135" s="551">
        <v>2010</v>
      </c>
      <c r="C135" s="541">
        <v>6841.36</v>
      </c>
      <c r="D135" s="544">
        <f t="shared" si="38"/>
        <v>-63.680000000000291</v>
      </c>
      <c r="E135" s="543">
        <f t="shared" si="39"/>
        <v>-0.92222492556162194</v>
      </c>
      <c r="F135" s="544">
        <f t="shared" si="36"/>
        <v>-625.14000000000033</v>
      </c>
      <c r="G135" s="543">
        <f t="shared" si="37"/>
        <v>-8.3725976026250635</v>
      </c>
    </row>
    <row r="136" spans="1:9" s="459" customFormat="1" ht="15" hidden="1" customHeight="1">
      <c r="A136" s="757"/>
      <c r="B136" s="551">
        <v>2010</v>
      </c>
      <c r="C136" s="541">
        <v>6774.72</v>
      </c>
      <c r="D136" s="544">
        <f t="shared" si="38"/>
        <v>-66.639999999999418</v>
      </c>
      <c r="E136" s="543">
        <f t="shared" si="39"/>
        <v>-0.97407533005132052</v>
      </c>
      <c r="F136" s="544">
        <f t="shared" ref="F136:F141" si="40">C136-C123</f>
        <v>-622.05999999999949</v>
      </c>
      <c r="G136" s="543">
        <f t="shared" ref="G136:G141" si="41">C136/C123*100-100</f>
        <v>-8.4098756485930295</v>
      </c>
    </row>
    <row r="137" spans="1:9" s="459" customFormat="1" ht="15" hidden="1" customHeight="1">
      <c r="A137" s="757"/>
      <c r="B137" s="551">
        <v>2010</v>
      </c>
      <c r="C137" s="541">
        <v>6694.22</v>
      </c>
      <c r="D137" s="544">
        <f>C137-C136</f>
        <v>-80.5</v>
      </c>
      <c r="E137" s="543">
        <f>C137/C136*100-100</f>
        <v>-1.1882409900335347</v>
      </c>
      <c r="F137" s="544">
        <f t="shared" si="40"/>
        <v>-666.19999999999982</v>
      </c>
      <c r="G137" s="543">
        <f t="shared" si="41"/>
        <v>-9.0511139309984969</v>
      </c>
    </row>
    <row r="138" spans="1:9" s="459" customFormat="1" ht="15" hidden="1" customHeight="1">
      <c r="A138" s="757"/>
      <c r="B138" s="551">
        <v>2010</v>
      </c>
      <c r="C138" s="541">
        <v>6587.5</v>
      </c>
      <c r="D138" s="544">
        <f>C138-C137</f>
        <v>-106.72000000000025</v>
      </c>
      <c r="E138" s="543">
        <f>C138/C137*100-100</f>
        <v>-1.5942111254186386</v>
      </c>
      <c r="F138" s="544">
        <f t="shared" si="40"/>
        <v>-664.22000000000025</v>
      </c>
      <c r="G138" s="543">
        <f t="shared" si="41"/>
        <v>-9.1594821642313775</v>
      </c>
    </row>
    <row r="139" spans="1:9" ht="15" hidden="1" customHeight="1">
      <c r="B139" s="551">
        <v>2010</v>
      </c>
      <c r="C139" s="541">
        <v>6478.65</v>
      </c>
      <c r="D139" s="544">
        <f>C139-C138</f>
        <v>-108.85000000000036</v>
      </c>
      <c r="E139" s="543">
        <f>C139/C138*100-100</f>
        <v>-1.6523719165085424</v>
      </c>
      <c r="F139" s="544">
        <f t="shared" si="40"/>
        <v>-779.73000000000047</v>
      </c>
      <c r="G139" s="543">
        <f t="shared" si="41"/>
        <v>-10.742479726881214</v>
      </c>
    </row>
    <row r="140" spans="1:9" s="459" customFormat="1" ht="15" hidden="1" customHeight="1">
      <c r="A140" s="757"/>
      <c r="B140" s="551">
        <v>2010</v>
      </c>
      <c r="C140" s="541">
        <v>6400.8</v>
      </c>
      <c r="D140" s="544">
        <f>C140-C139</f>
        <v>-77.849999999999454</v>
      </c>
      <c r="E140" s="543">
        <f>C140/C139*100-100</f>
        <v>-1.2016392303952159</v>
      </c>
      <c r="F140" s="544">
        <f t="shared" si="40"/>
        <v>-844.57999999999993</v>
      </c>
      <c r="G140" s="543">
        <f t="shared" si="41"/>
        <v>-11.656807510441141</v>
      </c>
    </row>
    <row r="141" spans="1:9" s="459" customFormat="1" ht="15" hidden="1" customHeight="1">
      <c r="A141" s="757"/>
      <c r="B141" s="551">
        <v>2010</v>
      </c>
      <c r="C141" s="541">
        <v>6281.42</v>
      </c>
      <c r="D141" s="544">
        <f>C141-C140</f>
        <v>-119.38000000000011</v>
      </c>
      <c r="E141" s="543">
        <f>C141/C140*100-100</f>
        <v>-1.8650793650793673</v>
      </c>
      <c r="F141" s="544">
        <f t="shared" si="40"/>
        <v>-925.89000000000033</v>
      </c>
      <c r="G141" s="543">
        <f t="shared" si="41"/>
        <v>-12.846540526215747</v>
      </c>
    </row>
    <row r="142" spans="1:9" s="459" customFormat="1" ht="15" hidden="1" customHeight="1">
      <c r="A142" s="757"/>
      <c r="B142" s="553" t="s">
        <v>177</v>
      </c>
      <c r="C142" s="557"/>
      <c r="D142" s="560"/>
      <c r="E142" s="561"/>
      <c r="F142" s="560"/>
      <c r="G142" s="561"/>
      <c r="H142" s="775"/>
      <c r="I142" s="771"/>
    </row>
    <row r="143" spans="1:9" ht="15" hidden="1" customHeight="1">
      <c r="B143" s="551">
        <v>2011</v>
      </c>
      <c r="C143" s="541">
        <v>6092.85</v>
      </c>
      <c r="D143" s="544">
        <f>C143-C141</f>
        <v>-188.56999999999971</v>
      </c>
      <c r="E143" s="543">
        <f>C143/C141*100-100</f>
        <v>-3.0020282038137793</v>
      </c>
      <c r="F143" s="544">
        <f t="shared" ref="F143:F154" si="42">C143-C130</f>
        <v>-1024.8799999999992</v>
      </c>
      <c r="G143" s="543">
        <f t="shared" ref="G143:G154" si="43">C143/C130*100-100</f>
        <v>-14.398972706185802</v>
      </c>
    </row>
    <row r="144" spans="1:9" ht="14.45" hidden="1" customHeight="1">
      <c r="B144" s="551">
        <v>2011</v>
      </c>
      <c r="C144" s="541">
        <v>5994.7</v>
      </c>
      <c r="D144" s="544">
        <f t="shared" ref="D144:D149" si="44">C144-C143</f>
        <v>-98.150000000000546</v>
      </c>
      <c r="E144" s="543">
        <f t="shared" ref="E144:E149" si="45">C144/C143*100-100</f>
        <v>-1.6109045848822916</v>
      </c>
      <c r="F144" s="544">
        <f t="shared" si="42"/>
        <v>-1117.5</v>
      </c>
      <c r="G144" s="543">
        <f t="shared" si="43"/>
        <v>-15.712437782964486</v>
      </c>
    </row>
    <row r="145" spans="1:9" s="459" customFormat="1" ht="14.45" hidden="1" customHeight="1">
      <c r="A145" s="757"/>
      <c r="B145" s="551">
        <v>2011</v>
      </c>
      <c r="C145" s="541">
        <v>5997.78</v>
      </c>
      <c r="D145" s="544">
        <f t="shared" si="44"/>
        <v>3.0799999999999272</v>
      </c>
      <c r="E145" s="543">
        <f t="shared" si="45"/>
        <v>5.1378717867450518E-2</v>
      </c>
      <c r="F145" s="544">
        <f t="shared" si="42"/>
        <v>-1097.3000000000002</v>
      </c>
      <c r="G145" s="543">
        <f t="shared" si="43"/>
        <v>-15.465646617092403</v>
      </c>
    </row>
    <row r="146" spans="1:9" s="459" customFormat="1" ht="14.45" hidden="1" customHeight="1">
      <c r="A146" s="757"/>
      <c r="B146" s="551">
        <v>2011</v>
      </c>
      <c r="C146" s="541">
        <v>6019.42</v>
      </c>
      <c r="D146" s="544">
        <f t="shared" si="44"/>
        <v>21.640000000000327</v>
      </c>
      <c r="E146" s="543">
        <f t="shared" si="45"/>
        <v>0.36080016272688908</v>
      </c>
      <c r="F146" s="544">
        <f t="shared" si="42"/>
        <v>-1010.5299999999997</v>
      </c>
      <c r="G146" s="543">
        <f t="shared" si="43"/>
        <v>-14.374639933427687</v>
      </c>
    </row>
    <row r="147" spans="1:9" s="459" customFormat="1" ht="14.45" hidden="1" customHeight="1">
      <c r="A147" s="757"/>
      <c r="B147" s="551">
        <v>2011</v>
      </c>
      <c r="C147" s="541">
        <v>6022.4</v>
      </c>
      <c r="D147" s="544">
        <f t="shared" si="44"/>
        <v>2.9799999999995634</v>
      </c>
      <c r="E147" s="543">
        <f t="shared" si="45"/>
        <v>4.9506430852133576E-2</v>
      </c>
      <c r="F147" s="544">
        <f t="shared" si="42"/>
        <v>-882.64000000000033</v>
      </c>
      <c r="G147" s="543">
        <f t="shared" si="43"/>
        <v>-12.782547240855962</v>
      </c>
    </row>
    <row r="148" spans="1:9" s="459" customFormat="1" ht="14.45" customHeight="1">
      <c r="A148" s="757"/>
      <c r="B148" s="551">
        <v>2011</v>
      </c>
      <c r="C148" s="541">
        <v>6069.5</v>
      </c>
      <c r="D148" s="544">
        <f t="shared" si="44"/>
        <v>47.100000000000364</v>
      </c>
      <c r="E148" s="543">
        <f t="shared" si="45"/>
        <v>0.78208023379384883</v>
      </c>
      <c r="F148" s="544">
        <f t="shared" si="42"/>
        <v>-771.85999999999967</v>
      </c>
      <c r="G148" s="543">
        <f t="shared" si="43"/>
        <v>-11.282259667668413</v>
      </c>
    </row>
    <row r="149" spans="1:9" s="459" customFormat="1" ht="14.45" hidden="1" customHeight="1">
      <c r="A149" s="757"/>
      <c r="B149" s="551">
        <v>2011</v>
      </c>
      <c r="C149" s="541">
        <v>6085.38</v>
      </c>
      <c r="D149" s="544">
        <f t="shared" si="44"/>
        <v>15.880000000000109</v>
      </c>
      <c r="E149" s="543">
        <f t="shared" si="45"/>
        <v>0.26163604909794458</v>
      </c>
      <c r="F149" s="544">
        <f t="shared" si="42"/>
        <v>-689.34000000000015</v>
      </c>
      <c r="G149" s="543">
        <f t="shared" si="43"/>
        <v>-10.175180671673516</v>
      </c>
    </row>
    <row r="150" spans="1:9" s="459" customFormat="1" ht="14.45" hidden="1" customHeight="1">
      <c r="A150" s="757"/>
      <c r="B150" s="551">
        <v>2011</v>
      </c>
      <c r="C150" s="541">
        <v>6065.72</v>
      </c>
      <c r="D150" s="544">
        <f>C150-C149</f>
        <v>-19.659999999999854</v>
      </c>
      <c r="E150" s="543">
        <f>C150/C149*100-100</f>
        <v>-0.32306938925752604</v>
      </c>
      <c r="F150" s="544">
        <f t="shared" si="42"/>
        <v>-628.5</v>
      </c>
      <c r="G150" s="543">
        <f t="shared" si="43"/>
        <v>-9.3886965172940222</v>
      </c>
    </row>
    <row r="151" spans="1:9" s="459" customFormat="1" ht="14.45" hidden="1" customHeight="1">
      <c r="A151" s="757"/>
      <c r="B151" s="551">
        <v>2011</v>
      </c>
      <c r="C151" s="541">
        <v>6000.86</v>
      </c>
      <c r="D151" s="544">
        <f>C151-C150</f>
        <v>-64.860000000000582</v>
      </c>
      <c r="E151" s="543">
        <f>C151/C150*100-100</f>
        <v>-1.0692877350092118</v>
      </c>
      <c r="F151" s="544">
        <f t="shared" si="42"/>
        <v>-586.64000000000033</v>
      </c>
      <c r="G151" s="543">
        <f t="shared" si="43"/>
        <v>-8.9053510436432788</v>
      </c>
    </row>
    <row r="152" spans="1:9" ht="14.45" hidden="1" customHeight="1">
      <c r="B152" s="551">
        <v>2011</v>
      </c>
      <c r="C152" s="541">
        <v>5983.6</v>
      </c>
      <c r="D152" s="544">
        <f>C152-C151</f>
        <v>-17.259999999999309</v>
      </c>
      <c r="E152" s="543">
        <f>C152/C151*100-100</f>
        <v>-0.28762544035353699</v>
      </c>
      <c r="F152" s="544">
        <f t="shared" si="42"/>
        <v>-495.04999999999927</v>
      </c>
      <c r="G152" s="543">
        <f t="shared" si="43"/>
        <v>-7.6412524214149471</v>
      </c>
    </row>
    <row r="153" spans="1:9" s="459" customFormat="1" ht="14.45" hidden="1" customHeight="1">
      <c r="A153" s="757"/>
      <c r="B153" s="551">
        <v>2011</v>
      </c>
      <c r="C153" s="541">
        <v>5939</v>
      </c>
      <c r="D153" s="544">
        <f>C153-C152</f>
        <v>-44.600000000000364</v>
      </c>
      <c r="E153" s="543">
        <f>C153/C152*100-100</f>
        <v>-0.74537067985828287</v>
      </c>
      <c r="F153" s="544">
        <f t="shared" si="42"/>
        <v>-461.80000000000018</v>
      </c>
      <c r="G153" s="543">
        <f t="shared" si="43"/>
        <v>-7.2147231596050574</v>
      </c>
    </row>
    <row r="154" spans="1:9" s="459" customFormat="1" ht="14.45" hidden="1" customHeight="1">
      <c r="A154" s="757"/>
      <c r="B154" s="551">
        <v>2011</v>
      </c>
      <c r="C154" s="541">
        <v>5669.95</v>
      </c>
      <c r="D154" s="544">
        <f>C154-C153</f>
        <v>-269.05000000000018</v>
      </c>
      <c r="E154" s="543">
        <f>C154/C153*100-100</f>
        <v>-4.5302239434248293</v>
      </c>
      <c r="F154" s="544">
        <f t="shared" si="42"/>
        <v>-611.47000000000025</v>
      </c>
      <c r="G154" s="543">
        <f t="shared" si="43"/>
        <v>-9.734582307822123</v>
      </c>
    </row>
    <row r="155" spans="1:9" s="459" customFormat="1" ht="14.45" hidden="1" customHeight="1">
      <c r="A155" s="757"/>
      <c r="B155" s="553" t="s">
        <v>197</v>
      </c>
      <c r="C155" s="557"/>
      <c r="D155" s="560"/>
      <c r="E155" s="561"/>
      <c r="F155" s="560"/>
      <c r="G155" s="561"/>
      <c r="H155" s="775"/>
      <c r="I155" s="771"/>
    </row>
    <row r="156" spans="1:9" ht="15" hidden="1" customHeight="1">
      <c r="B156" s="551">
        <v>2012</v>
      </c>
      <c r="C156" s="541">
        <v>5597.61</v>
      </c>
      <c r="D156" s="544">
        <f>C156-C154</f>
        <v>-72.340000000000146</v>
      </c>
      <c r="E156" s="543">
        <f>C156/C154*100-100</f>
        <v>-1.275848993377366</v>
      </c>
      <c r="F156" s="544">
        <f t="shared" ref="F156:F167" si="46">C156-C143</f>
        <v>-495.24000000000069</v>
      </c>
      <c r="G156" s="543">
        <f t="shared" ref="G156:G167" si="47">C156/C143*100-100</f>
        <v>-8.1282158595731175</v>
      </c>
    </row>
    <row r="157" spans="1:9" ht="15" hidden="1" customHeight="1">
      <c r="B157" s="551">
        <v>2012</v>
      </c>
      <c r="C157" s="541">
        <v>5607.95</v>
      </c>
      <c r="D157" s="544">
        <f t="shared" ref="D157:D162" si="48">C157-C156</f>
        <v>10.340000000000146</v>
      </c>
      <c r="E157" s="543">
        <f t="shared" ref="E157:E162" si="49">C157/C156*100-100</f>
        <v>0.18472169372284952</v>
      </c>
      <c r="F157" s="544">
        <f t="shared" si="46"/>
        <v>-386.75</v>
      </c>
      <c r="G157" s="543">
        <f t="shared" si="47"/>
        <v>-6.4515321867649789</v>
      </c>
    </row>
    <row r="158" spans="1:9" ht="15" hidden="1" customHeight="1">
      <c r="B158" s="551">
        <v>2012</v>
      </c>
      <c r="C158" s="541">
        <v>5630.22</v>
      </c>
      <c r="D158" s="544">
        <f t="shared" si="48"/>
        <v>22.270000000000437</v>
      </c>
      <c r="E158" s="543">
        <f t="shared" si="49"/>
        <v>0.39711481022477813</v>
      </c>
      <c r="F158" s="544">
        <f t="shared" si="46"/>
        <v>-367.55999999999949</v>
      </c>
      <c r="G158" s="543">
        <f t="shared" si="47"/>
        <v>-6.1282674589597974</v>
      </c>
    </row>
    <row r="159" spans="1:9" s="459" customFormat="1" ht="15" hidden="1" customHeight="1">
      <c r="A159" s="757"/>
      <c r="B159" s="551">
        <v>2012</v>
      </c>
      <c r="C159" s="541">
        <v>5645.15</v>
      </c>
      <c r="D159" s="544">
        <f t="shared" si="48"/>
        <v>14.929999999999382</v>
      </c>
      <c r="E159" s="543">
        <f t="shared" si="49"/>
        <v>0.26517613876544033</v>
      </c>
      <c r="F159" s="544">
        <f t="shared" si="46"/>
        <v>-374.27000000000044</v>
      </c>
      <c r="G159" s="543">
        <f t="shared" si="47"/>
        <v>-6.2177086828963581</v>
      </c>
    </row>
    <row r="160" spans="1:9" s="459" customFormat="1" ht="15" hidden="1" customHeight="1">
      <c r="A160" s="757"/>
      <c r="B160" s="551">
        <v>2012</v>
      </c>
      <c r="C160" s="541">
        <v>5601.36</v>
      </c>
      <c r="D160" s="544">
        <f t="shared" si="48"/>
        <v>-43.789999999999964</v>
      </c>
      <c r="E160" s="543">
        <f t="shared" si="49"/>
        <v>-0.77571012284882102</v>
      </c>
      <c r="F160" s="544">
        <f t="shared" si="46"/>
        <v>-421.03999999999996</v>
      </c>
      <c r="G160" s="543">
        <f t="shared" si="47"/>
        <v>-6.9912327311370888</v>
      </c>
    </row>
    <row r="161" spans="1:11" s="459" customFormat="1" ht="15" customHeight="1">
      <c r="A161" s="757"/>
      <c r="B161" s="551">
        <v>2012</v>
      </c>
      <c r="C161" s="541">
        <v>4348.33</v>
      </c>
      <c r="D161" s="544">
        <f t="shared" si="48"/>
        <v>-1253.0299999999997</v>
      </c>
      <c r="E161" s="543">
        <f t="shared" si="49"/>
        <v>-22.370102974991781</v>
      </c>
      <c r="F161" s="544">
        <f t="shared" si="46"/>
        <v>-1721.17</v>
      </c>
      <c r="G161" s="543">
        <f t="shared" si="47"/>
        <v>-28.357690089793238</v>
      </c>
    </row>
    <row r="162" spans="1:11" s="459" customFormat="1" ht="15" hidden="1" customHeight="1">
      <c r="A162" s="757"/>
      <c r="B162" s="551">
        <v>2012</v>
      </c>
      <c r="C162" s="541">
        <v>4199.2700000000004</v>
      </c>
      <c r="D162" s="544">
        <f t="shared" si="48"/>
        <v>-149.05999999999949</v>
      </c>
      <c r="E162" s="543">
        <f t="shared" si="49"/>
        <v>-3.4279826968054294</v>
      </c>
      <c r="F162" s="544">
        <f t="shared" si="46"/>
        <v>-1886.1099999999997</v>
      </c>
      <c r="G162" s="543">
        <f t="shared" si="47"/>
        <v>-30.994120334309443</v>
      </c>
    </row>
    <row r="163" spans="1:11" s="459" customFormat="1" ht="15" hidden="1" customHeight="1">
      <c r="A163" s="757"/>
      <c r="B163" s="551">
        <v>2012</v>
      </c>
      <c r="C163" s="541">
        <v>5233.8100000000004</v>
      </c>
      <c r="D163" s="544">
        <f>C163-C162</f>
        <v>1034.54</v>
      </c>
      <c r="E163" s="543">
        <f>C163/C162*100-100</f>
        <v>24.636186765795003</v>
      </c>
      <c r="F163" s="544">
        <f t="shared" si="46"/>
        <v>-831.90999999999985</v>
      </c>
      <c r="G163" s="543">
        <f t="shared" si="47"/>
        <v>-13.714942331660538</v>
      </c>
    </row>
    <row r="164" spans="1:11" s="459" customFormat="1" ht="15" hidden="1" customHeight="1">
      <c r="A164" s="757"/>
      <c r="B164" s="551">
        <v>2012</v>
      </c>
      <c r="C164" s="541">
        <v>5267.8</v>
      </c>
      <c r="D164" s="544">
        <f>C164-C163</f>
        <v>33.989999999999782</v>
      </c>
      <c r="E164" s="543">
        <f>C164/C163*100-100</f>
        <v>0.6494312938375657</v>
      </c>
      <c r="F164" s="544">
        <f t="shared" si="46"/>
        <v>-733.05999999999949</v>
      </c>
      <c r="G164" s="543">
        <f t="shared" si="47"/>
        <v>-12.21591571874697</v>
      </c>
    </row>
    <row r="165" spans="1:11" ht="15" hidden="1" customHeight="1">
      <c r="B165" s="551">
        <v>2012</v>
      </c>
      <c r="C165" s="541">
        <v>5076.68</v>
      </c>
      <c r="D165" s="544">
        <f>C165-C164</f>
        <v>-191.11999999999989</v>
      </c>
      <c r="E165" s="543">
        <f>C165/C164*100-100</f>
        <v>-3.6280800334105265</v>
      </c>
      <c r="F165" s="544">
        <f t="shared" si="46"/>
        <v>-906.92000000000007</v>
      </c>
      <c r="G165" s="543">
        <f t="shared" si="47"/>
        <v>-15.15676181562938</v>
      </c>
    </row>
    <row r="166" spans="1:11" s="459" customFormat="1" ht="15" hidden="1" customHeight="1">
      <c r="A166" s="757"/>
      <c r="B166" s="551">
        <v>2012</v>
      </c>
      <c r="C166" s="541">
        <v>4938.09</v>
      </c>
      <c r="D166" s="544">
        <f>C166-C165</f>
        <v>-138.59000000000015</v>
      </c>
      <c r="E166" s="543">
        <f>C166/C165*100-100</f>
        <v>-2.7299337362213123</v>
      </c>
      <c r="F166" s="544">
        <f t="shared" si="46"/>
        <v>-1000.9099999999999</v>
      </c>
      <c r="G166" s="543">
        <f t="shared" si="47"/>
        <v>-16.853173935005898</v>
      </c>
    </row>
    <row r="167" spans="1:11" s="459" customFormat="1" ht="15" hidden="1" customHeight="1">
      <c r="A167" s="757"/>
      <c r="B167" s="551">
        <v>2012</v>
      </c>
      <c r="C167" s="541">
        <v>4736.82</v>
      </c>
      <c r="D167" s="544">
        <f>C167-C166</f>
        <v>-201.27000000000044</v>
      </c>
      <c r="E167" s="543">
        <f>C167/C166*100-100</f>
        <v>-4.0758673900232765</v>
      </c>
      <c r="F167" s="544">
        <f t="shared" si="46"/>
        <v>-933.13000000000011</v>
      </c>
      <c r="G167" s="543">
        <f t="shared" si="47"/>
        <v>-16.457464351537496</v>
      </c>
    </row>
    <row r="168" spans="1:11" s="459" customFormat="1" ht="15" hidden="1" customHeight="1">
      <c r="A168" s="757"/>
      <c r="B168" s="562">
        <v>2013</v>
      </c>
      <c r="C168" s="626"/>
      <c r="D168" s="564"/>
      <c r="E168" s="565"/>
      <c r="F168" s="564"/>
      <c r="G168" s="565"/>
      <c r="H168" s="775"/>
      <c r="I168" s="771"/>
    </row>
    <row r="169" spans="1:11" s="459" customFormat="1" ht="15" hidden="1" customHeight="1">
      <c r="A169" s="757"/>
      <c r="B169" s="551">
        <v>2013</v>
      </c>
      <c r="C169" s="541">
        <v>4513.3599999999997</v>
      </c>
      <c r="D169" s="544">
        <f>C169-C167</f>
        <v>-223.46000000000004</v>
      </c>
      <c r="E169" s="543">
        <f>C169/C167*100-100</f>
        <v>-4.7175109039397682</v>
      </c>
      <c r="F169" s="544">
        <f t="shared" ref="F169:F174" si="50">C169-C156</f>
        <v>-1084.25</v>
      </c>
      <c r="G169" s="543">
        <f t="shared" ref="G169:G174" si="51">C169/C156*100-100</f>
        <v>-19.369873928337284</v>
      </c>
    </row>
    <row r="170" spans="1:11" ht="15" hidden="1" customHeight="1">
      <c r="B170" s="551">
        <v>2013</v>
      </c>
      <c r="C170" s="541">
        <v>4469.75</v>
      </c>
      <c r="D170" s="544">
        <f t="shared" ref="D170:D175" si="52">C170-C169</f>
        <v>-43.609999999999673</v>
      </c>
      <c r="E170" s="543">
        <f t="shared" ref="E170:E175" si="53">C170/C169*100-100</f>
        <v>-0.9662424446532043</v>
      </c>
      <c r="F170" s="544">
        <f t="shared" si="50"/>
        <v>-1138.1999999999998</v>
      </c>
      <c r="G170" s="543">
        <f t="shared" si="51"/>
        <v>-20.29618666357581</v>
      </c>
    </row>
    <row r="171" spans="1:11" ht="15" hidden="1" customHeight="1">
      <c r="B171" s="551">
        <v>2013</v>
      </c>
      <c r="C171" s="541">
        <v>4212.26</v>
      </c>
      <c r="D171" s="544">
        <f t="shared" si="52"/>
        <v>-257.48999999999978</v>
      </c>
      <c r="E171" s="543">
        <f t="shared" si="53"/>
        <v>-5.7607248727557447</v>
      </c>
      <c r="F171" s="544">
        <f t="shared" si="50"/>
        <v>-1417.96</v>
      </c>
      <c r="G171" s="543">
        <f t="shared" si="51"/>
        <v>-25.184806277552212</v>
      </c>
    </row>
    <row r="172" spans="1:11" s="459" customFormat="1" ht="15" hidden="1" customHeight="1">
      <c r="A172" s="757"/>
      <c r="B172" s="551">
        <v>2013</v>
      </c>
      <c r="C172" s="541">
        <v>3946.59</v>
      </c>
      <c r="D172" s="544">
        <f t="shared" si="52"/>
        <v>-265.67000000000007</v>
      </c>
      <c r="E172" s="543">
        <f t="shared" si="53"/>
        <v>-6.3070655657533052</v>
      </c>
      <c r="F172" s="544">
        <f t="shared" si="50"/>
        <v>-1698.5599999999995</v>
      </c>
      <c r="G172" s="543">
        <f t="shared" si="51"/>
        <v>-30.088837320531781</v>
      </c>
      <c r="K172" s="2"/>
    </row>
    <row r="173" spans="1:11" s="459" customFormat="1" ht="15" hidden="1" customHeight="1">
      <c r="A173" s="757"/>
      <c r="B173" s="551">
        <v>2013</v>
      </c>
      <c r="C173" s="541">
        <v>3923</v>
      </c>
      <c r="D173" s="544">
        <f t="shared" si="52"/>
        <v>-23.590000000000146</v>
      </c>
      <c r="E173" s="543">
        <f t="shared" si="53"/>
        <v>-0.5977312059271469</v>
      </c>
      <c r="F173" s="544">
        <f t="shared" si="50"/>
        <v>-1678.3599999999997</v>
      </c>
      <c r="G173" s="543">
        <f t="shared" si="51"/>
        <v>-29.963437450904777</v>
      </c>
    </row>
    <row r="174" spans="1:11" s="459" customFormat="1" ht="15" customHeight="1">
      <c r="A174" s="757"/>
      <c r="B174" s="551">
        <v>2013</v>
      </c>
      <c r="C174" s="541">
        <v>4114.6499999999996</v>
      </c>
      <c r="D174" s="544">
        <f t="shared" si="52"/>
        <v>191.64999999999964</v>
      </c>
      <c r="E174" s="543">
        <f t="shared" si="53"/>
        <v>4.885291868468002</v>
      </c>
      <c r="F174" s="544">
        <f t="shared" si="50"/>
        <v>-233.68000000000029</v>
      </c>
      <c r="G174" s="543">
        <f t="shared" si="51"/>
        <v>-5.3740171514121613</v>
      </c>
    </row>
    <row r="175" spans="1:11" s="459" customFormat="1" ht="15" hidden="1" customHeight="1">
      <c r="A175" s="757"/>
      <c r="B175" s="551">
        <v>2013</v>
      </c>
      <c r="C175" s="541">
        <v>4265.43</v>
      </c>
      <c r="D175" s="544">
        <f t="shared" si="52"/>
        <v>150.78000000000065</v>
      </c>
      <c r="E175" s="543">
        <f t="shared" si="53"/>
        <v>3.6644672086325869</v>
      </c>
      <c r="F175" s="544">
        <f t="shared" ref="F175:F180" si="54">C175-C162</f>
        <v>66.159999999999854</v>
      </c>
      <c r="G175" s="543">
        <f>C175/C162*100-100</f>
        <v>1.5755119342171469</v>
      </c>
    </row>
    <row r="176" spans="1:11" s="459" customFormat="1" ht="15" hidden="1" customHeight="1">
      <c r="A176" s="757"/>
      <c r="B176" s="551">
        <v>2013</v>
      </c>
      <c r="C176" s="541">
        <v>4351.04</v>
      </c>
      <c r="D176" s="544">
        <f>C176-C175</f>
        <v>85.609999999999673</v>
      </c>
      <c r="E176" s="543">
        <f>C176/C175*100-100</f>
        <v>2.0070661105679761</v>
      </c>
      <c r="F176" s="544">
        <f t="shared" si="54"/>
        <v>-882.77000000000044</v>
      </c>
      <c r="G176" s="543">
        <v>-16.86668029599852</v>
      </c>
    </row>
    <row r="177" spans="1:14" s="459" customFormat="1" ht="15" hidden="1" customHeight="1">
      <c r="A177" s="757"/>
      <c r="B177" s="551">
        <v>2013</v>
      </c>
      <c r="C177" s="541">
        <v>4385.5200000000004</v>
      </c>
      <c r="D177" s="544">
        <f>C177-C176</f>
        <v>34.480000000000473</v>
      </c>
      <c r="E177" s="543">
        <f>C177/C176*100-100</f>
        <v>0.7924542178421774</v>
      </c>
      <c r="F177" s="544">
        <f t="shared" si="54"/>
        <v>-882.27999999999975</v>
      </c>
      <c r="G177" s="543">
        <f>C177/C164*100-100</f>
        <v>-16.74854778085728</v>
      </c>
    </row>
    <row r="178" spans="1:14" ht="15" hidden="1" customHeight="1">
      <c r="B178" s="551">
        <v>2013</v>
      </c>
      <c r="C178" s="541">
        <v>4400.04</v>
      </c>
      <c r="D178" s="544">
        <f>C178-C177</f>
        <v>14.519999999999527</v>
      </c>
      <c r="E178" s="543">
        <f>C178/C177*100-100</f>
        <v>0.33108958572756819</v>
      </c>
      <c r="F178" s="544">
        <f t="shared" si="54"/>
        <v>-676.64000000000033</v>
      </c>
      <c r="G178" s="543">
        <f>C178/C165*100-100</f>
        <v>-13.328395723189175</v>
      </c>
    </row>
    <row r="179" spans="1:14" s="459" customFormat="1" ht="15" hidden="1" customHeight="1">
      <c r="A179" s="757"/>
      <c r="B179" s="551">
        <v>2013</v>
      </c>
      <c r="C179" s="541">
        <v>4361.3999999999996</v>
      </c>
      <c r="D179" s="544">
        <f>C179-C178</f>
        <v>-38.640000000000327</v>
      </c>
      <c r="E179" s="543">
        <f>C179/C178*100-100</f>
        <v>-0.87817383478332545</v>
      </c>
      <c r="F179" s="544">
        <f t="shared" si="54"/>
        <v>-576.69000000000051</v>
      </c>
      <c r="G179" s="543">
        <f>C179/C166*100-100</f>
        <v>-11.678401973232582</v>
      </c>
      <c r="H179" s="2"/>
    </row>
    <row r="180" spans="1:14" s="459" customFormat="1" ht="15" hidden="1" customHeight="1">
      <c r="A180" s="757"/>
      <c r="B180" s="551">
        <v>2013</v>
      </c>
      <c r="C180" s="541">
        <v>4357.4399999999996</v>
      </c>
      <c r="D180" s="544">
        <f>C180-C179</f>
        <v>-3.9600000000000364</v>
      </c>
      <c r="E180" s="543">
        <f>C180/C179*100-100</f>
        <v>-9.0796533223283404E-2</v>
      </c>
      <c r="F180" s="544">
        <f t="shared" si="54"/>
        <v>-379.38000000000011</v>
      </c>
      <c r="G180" s="543">
        <f>C180/C167*100-100</f>
        <v>-8.0091707094633051</v>
      </c>
      <c r="H180" s="2"/>
    </row>
    <row r="181" spans="1:14" s="459" customFormat="1" ht="15" hidden="1" customHeight="1">
      <c r="A181" s="757"/>
      <c r="B181" s="553">
        <v>2014</v>
      </c>
      <c r="C181" s="557"/>
      <c r="D181" s="560"/>
      <c r="E181" s="561"/>
      <c r="F181" s="560"/>
      <c r="G181" s="561"/>
      <c r="H181" s="2"/>
      <c r="I181" s="771"/>
    </row>
    <row r="182" spans="1:14" s="459" customFormat="1" ht="15" hidden="1" customHeight="1">
      <c r="A182" s="757"/>
      <c r="B182" s="551">
        <v>2014</v>
      </c>
      <c r="C182" s="541">
        <v>4352.42</v>
      </c>
      <c r="D182" s="544">
        <f>C182-C180</f>
        <v>-5.0199999999995271</v>
      </c>
      <c r="E182" s="543">
        <f>C182/C180*100-100</f>
        <v>-0.11520525813320148</v>
      </c>
      <c r="F182" s="544">
        <f t="shared" ref="F182:F193" si="55">C182-C169</f>
        <v>-160.9399999999996</v>
      </c>
      <c r="G182" s="543">
        <f t="shared" ref="G182:G187" si="56">C182/C169*100-100</f>
        <v>-3.5658578088164887</v>
      </c>
      <c r="H182" s="2"/>
    </row>
    <row r="183" spans="1:14" ht="15" hidden="1" customHeight="1">
      <c r="B183" s="551">
        <v>2014</v>
      </c>
      <c r="C183" s="541">
        <v>4344.5</v>
      </c>
      <c r="D183" s="544">
        <f t="shared" ref="D183:D188" si="57">C183-C182</f>
        <v>-7.9200000000000728</v>
      </c>
      <c r="E183" s="543">
        <f t="shared" ref="E183:E188" si="58">C183/C182*100-100</f>
        <v>-0.18196773289342616</v>
      </c>
      <c r="F183" s="544">
        <f t="shared" si="55"/>
        <v>-125.25</v>
      </c>
      <c r="G183" s="543">
        <f t="shared" si="56"/>
        <v>-2.8021701437440498</v>
      </c>
      <c r="I183" s="459"/>
      <c r="J183" s="459"/>
      <c r="K183" s="459"/>
      <c r="L183" s="459"/>
      <c r="M183" s="459"/>
      <c r="N183" s="459"/>
    </row>
    <row r="184" spans="1:14" ht="15" hidden="1" customHeight="1">
      <c r="B184" s="551">
        <v>2014</v>
      </c>
      <c r="C184" s="541">
        <v>4274.1400000000003</v>
      </c>
      <c r="D184" s="544">
        <f t="shared" si="57"/>
        <v>-70.359999999999673</v>
      </c>
      <c r="E184" s="543">
        <f t="shared" si="58"/>
        <v>-1.6195189319829524</v>
      </c>
      <c r="F184" s="544">
        <f t="shared" si="55"/>
        <v>61.880000000000109</v>
      </c>
      <c r="G184" s="543">
        <f t="shared" si="56"/>
        <v>1.4690451206715665</v>
      </c>
      <c r="I184" s="459"/>
      <c r="J184" s="459"/>
      <c r="K184" s="459"/>
      <c r="L184" s="459"/>
      <c r="M184" s="459"/>
      <c r="N184" s="459"/>
    </row>
    <row r="185" spans="1:14" s="459" customFormat="1" ht="15" hidden="1" customHeight="1">
      <c r="A185" s="757"/>
      <c r="B185" s="551">
        <v>2014</v>
      </c>
      <c r="C185" s="541">
        <v>4240.1499999999996</v>
      </c>
      <c r="D185" s="544">
        <f t="shared" si="57"/>
        <v>-33.990000000000691</v>
      </c>
      <c r="E185" s="543">
        <f t="shared" si="58"/>
        <v>-0.79524769895232339</v>
      </c>
      <c r="F185" s="544">
        <f t="shared" si="55"/>
        <v>293.55999999999949</v>
      </c>
      <c r="G185" s="543">
        <f t="shared" si="56"/>
        <v>7.4383201700708668</v>
      </c>
      <c r="H185" s="2"/>
    </row>
    <row r="186" spans="1:14" s="459" customFormat="1" ht="15" hidden="1" customHeight="1">
      <c r="A186" s="757"/>
      <c r="B186" s="551">
        <v>2014</v>
      </c>
      <c r="C186" s="541">
        <v>4232.28</v>
      </c>
      <c r="D186" s="544">
        <f t="shared" si="57"/>
        <v>-7.8699999999998909</v>
      </c>
      <c r="E186" s="543">
        <f t="shared" si="58"/>
        <v>-0.18560664127448945</v>
      </c>
      <c r="F186" s="544">
        <f t="shared" si="55"/>
        <v>309.27999999999975</v>
      </c>
      <c r="G186" s="543">
        <f t="shared" si="56"/>
        <v>7.8837624267142417</v>
      </c>
      <c r="H186" s="2"/>
    </row>
    <row r="187" spans="1:14" s="459" customFormat="1" ht="15" customHeight="1">
      <c r="A187" s="757"/>
      <c r="B187" s="551">
        <v>2014</v>
      </c>
      <c r="C187" s="541">
        <v>4293.66</v>
      </c>
      <c r="D187" s="544">
        <f t="shared" si="57"/>
        <v>61.380000000000109</v>
      </c>
      <c r="E187" s="543">
        <f t="shared" si="58"/>
        <v>1.4502821174402527</v>
      </c>
      <c r="F187" s="544">
        <f t="shared" si="55"/>
        <v>179.01000000000022</v>
      </c>
      <c r="G187" s="543">
        <f t="shared" si="56"/>
        <v>4.3505522948489102</v>
      </c>
      <c r="H187" s="2"/>
    </row>
    <row r="188" spans="1:14" s="459" customFormat="1" ht="15" hidden="1" customHeight="1">
      <c r="A188" s="757"/>
      <c r="B188" s="551">
        <v>2014</v>
      </c>
      <c r="C188" s="541">
        <v>4262</v>
      </c>
      <c r="D188" s="544">
        <f t="shared" si="57"/>
        <v>-31.659999999999854</v>
      </c>
      <c r="E188" s="543">
        <f t="shared" si="58"/>
        <v>-0.73736625629415187</v>
      </c>
      <c r="F188" s="544">
        <f t="shared" si="55"/>
        <v>-3.430000000000291</v>
      </c>
      <c r="G188" s="543">
        <f>C188/C175*100-100</f>
        <v>-8.0413932475735805E-2</v>
      </c>
      <c r="H188" s="2"/>
    </row>
    <row r="189" spans="1:14" s="459" customFormat="1" ht="15" hidden="1" customHeight="1">
      <c r="A189" s="757"/>
      <c r="B189" s="551">
        <v>2014</v>
      </c>
      <c r="C189" s="541">
        <v>4164.3</v>
      </c>
      <c r="D189" s="544">
        <f>C189-C188</f>
        <v>-97.699999999999818</v>
      </c>
      <c r="E189" s="543">
        <f>C189/C188*100-100</f>
        <v>-2.2923510089160004</v>
      </c>
      <c r="F189" s="544">
        <f t="shared" si="55"/>
        <v>-186.73999999999978</v>
      </c>
      <c r="G189" s="543">
        <v>-16.86668029599852</v>
      </c>
      <c r="H189" s="2"/>
    </row>
    <row r="190" spans="1:14" s="459" customFormat="1" ht="15" hidden="1" customHeight="1">
      <c r="A190" s="757"/>
      <c r="B190" s="551">
        <v>2014</v>
      </c>
      <c r="C190" s="541">
        <v>4137.13</v>
      </c>
      <c r="D190" s="544">
        <f>C190-C189</f>
        <v>-27.170000000000073</v>
      </c>
      <c r="E190" s="543">
        <f>C190/C189*100-100</f>
        <v>-0.65245059193622978</v>
      </c>
      <c r="F190" s="544">
        <f t="shared" si="55"/>
        <v>-248.39000000000033</v>
      </c>
      <c r="G190" s="543">
        <f>C190/C177*100-100</f>
        <v>-5.6638665426220882</v>
      </c>
      <c r="H190" s="2"/>
    </row>
    <row r="191" spans="1:14" ht="15" hidden="1" customHeight="1">
      <c r="B191" s="551">
        <v>2014</v>
      </c>
      <c r="C191" s="541">
        <v>4095.13</v>
      </c>
      <c r="D191" s="544">
        <f>C191-C190</f>
        <v>-42</v>
      </c>
      <c r="E191" s="543">
        <f>C191/C190*100-100</f>
        <v>-1.0151965251273225</v>
      </c>
      <c r="F191" s="544">
        <f t="shared" si="55"/>
        <v>-304.90999999999985</v>
      </c>
      <c r="G191" s="543">
        <f>C191/C178*100-100</f>
        <v>-6.9297097299115507</v>
      </c>
      <c r="I191" s="459"/>
      <c r="J191" s="459"/>
      <c r="K191" s="459"/>
      <c r="L191" s="459"/>
      <c r="M191" s="459"/>
      <c r="N191" s="459"/>
    </row>
    <row r="192" spans="1:14" ht="15" hidden="1" customHeight="1">
      <c r="B192" s="551">
        <v>2014</v>
      </c>
      <c r="C192" s="541">
        <v>4088.55</v>
      </c>
      <c r="D192" s="544">
        <f>C192-C191</f>
        <v>-6.5799999999999272</v>
      </c>
      <c r="E192" s="543">
        <f>C192/C191*100-100</f>
        <v>-0.16067865977392159</v>
      </c>
      <c r="F192" s="544">
        <f t="shared" si="55"/>
        <v>-272.84999999999945</v>
      </c>
      <c r="G192" s="543">
        <f>C192/C179*100-100</f>
        <v>-6.2560187095886448</v>
      </c>
      <c r="I192" s="459"/>
      <c r="J192" s="459"/>
      <c r="K192" s="459"/>
      <c r="L192" s="459"/>
      <c r="M192" s="459"/>
      <c r="N192" s="459"/>
    </row>
    <row r="193" spans="1:14" s="459" customFormat="1" ht="15" hidden="1" customHeight="1">
      <c r="A193" s="757"/>
      <c r="B193" s="551">
        <v>2014</v>
      </c>
      <c r="C193" s="541">
        <v>4050.31</v>
      </c>
      <c r="D193" s="544">
        <f>C193-C192</f>
        <v>-38.240000000000236</v>
      </c>
      <c r="E193" s="543">
        <f>C193/C192*100-100</f>
        <v>-0.935294908953054</v>
      </c>
      <c r="F193" s="544">
        <f t="shared" si="55"/>
        <v>-307.12999999999965</v>
      </c>
      <c r="G193" s="543">
        <f>C193/C180*100-100</f>
        <v>-7.048404567819631</v>
      </c>
      <c r="H193" s="2"/>
    </row>
    <row r="194" spans="1:14" s="459" customFormat="1" ht="19.149999999999999" hidden="1" customHeight="1">
      <c r="A194" s="757"/>
      <c r="B194" s="553">
        <v>2015</v>
      </c>
      <c r="C194" s="557"/>
      <c r="D194" s="560"/>
      <c r="E194" s="561"/>
      <c r="F194" s="560"/>
      <c r="G194" s="561"/>
      <c r="H194" s="2"/>
      <c r="I194" s="771"/>
    </row>
    <row r="195" spans="1:14" s="459" customFormat="1" ht="15" hidden="1" customHeight="1">
      <c r="A195" s="757"/>
      <c r="B195" s="551">
        <v>2015</v>
      </c>
      <c r="C195" s="541">
        <v>3950.65</v>
      </c>
      <c r="D195" s="544">
        <f>C195-C193</f>
        <v>-99.659999999999854</v>
      </c>
      <c r="E195" s="543">
        <f>C195/C193*100-100</f>
        <v>-2.4605524021618095</v>
      </c>
      <c r="F195" s="544">
        <f>(C195-C182)</f>
        <v>-401.77</v>
      </c>
      <c r="G195" s="543">
        <f t="shared" ref="G195:G206" si="59">C195/C182*100-100</f>
        <v>-9.2309565712867681</v>
      </c>
      <c r="H195" s="2"/>
    </row>
    <row r="196" spans="1:14" ht="15" hidden="1" customHeight="1">
      <c r="B196" s="551">
        <v>2015</v>
      </c>
      <c r="C196" s="541">
        <v>3970.2</v>
      </c>
      <c r="D196" s="544">
        <f t="shared" ref="D196:D206" si="60">C196-C195</f>
        <v>19.549999999999727</v>
      </c>
      <c r="E196" s="543">
        <f t="shared" ref="E196:E206" si="61">C196/C195*100-100</f>
        <v>0.49485527697972032</v>
      </c>
      <c r="F196" s="544">
        <f t="shared" ref="F196:F206" si="62">C196-C183</f>
        <v>-374.30000000000018</v>
      </c>
      <c r="G196" s="543">
        <f t="shared" si="59"/>
        <v>-8.6154908505006347</v>
      </c>
      <c r="I196" s="459"/>
      <c r="J196" s="459"/>
      <c r="K196" s="459"/>
      <c r="L196" s="459"/>
      <c r="M196" s="459"/>
      <c r="N196" s="459"/>
    </row>
    <row r="197" spans="1:14" ht="15" hidden="1" customHeight="1">
      <c r="B197" s="551">
        <v>2015</v>
      </c>
      <c r="C197" s="541">
        <v>3904.4</v>
      </c>
      <c r="D197" s="544">
        <f t="shared" si="60"/>
        <v>-65.799999999999727</v>
      </c>
      <c r="E197" s="543">
        <f t="shared" si="61"/>
        <v>-1.6573472369150011</v>
      </c>
      <c r="F197" s="544">
        <f t="shared" si="62"/>
        <v>-369.74000000000024</v>
      </c>
      <c r="G197" s="543">
        <f t="shared" si="59"/>
        <v>-8.6506291324102733</v>
      </c>
      <c r="I197" s="459"/>
      <c r="J197" s="459"/>
      <c r="K197" s="459"/>
      <c r="L197" s="459"/>
      <c r="M197" s="459"/>
      <c r="N197" s="459"/>
    </row>
    <row r="198" spans="1:14" s="459" customFormat="1" ht="15" hidden="1" customHeight="1">
      <c r="A198" s="757"/>
      <c r="B198" s="567">
        <v>2015</v>
      </c>
      <c r="C198" s="541">
        <v>3858.85</v>
      </c>
      <c r="D198" s="544">
        <f t="shared" si="60"/>
        <v>-45.550000000000182</v>
      </c>
      <c r="E198" s="543">
        <f t="shared" si="61"/>
        <v>-1.1666325171601244</v>
      </c>
      <c r="F198" s="544">
        <f t="shared" si="62"/>
        <v>-381.29999999999973</v>
      </c>
      <c r="G198" s="543">
        <f t="shared" si="59"/>
        <v>-8.9926063936417364</v>
      </c>
      <c r="H198" s="2"/>
    </row>
    <row r="199" spans="1:14" s="459" customFormat="1" ht="15" hidden="1" customHeight="1">
      <c r="A199" s="757"/>
      <c r="B199" s="567">
        <v>2015</v>
      </c>
      <c r="C199" s="541">
        <v>3829.7</v>
      </c>
      <c r="D199" s="544">
        <f t="shared" si="60"/>
        <v>-29.150000000000091</v>
      </c>
      <c r="E199" s="543">
        <f t="shared" si="61"/>
        <v>-0.75540640346217458</v>
      </c>
      <c r="F199" s="544">
        <f t="shared" si="62"/>
        <v>-402.57999999999993</v>
      </c>
      <c r="G199" s="543">
        <f t="shared" si="59"/>
        <v>-9.5121305773720053</v>
      </c>
      <c r="H199" s="2"/>
    </row>
    <row r="200" spans="1:14" s="459" customFormat="1" ht="15" customHeight="1">
      <c r="A200" s="757"/>
      <c r="B200" s="567">
        <v>2015</v>
      </c>
      <c r="C200" s="541">
        <v>3753.09</v>
      </c>
      <c r="D200" s="544">
        <f t="shared" si="60"/>
        <v>-76.609999999999673</v>
      </c>
      <c r="E200" s="543">
        <f t="shared" si="61"/>
        <v>-2.0004177872940403</v>
      </c>
      <c r="F200" s="544">
        <f t="shared" si="62"/>
        <v>-540.56999999999971</v>
      </c>
      <c r="G200" s="543">
        <f t="shared" si="59"/>
        <v>-12.589958217464812</v>
      </c>
      <c r="H200" s="2"/>
    </row>
    <row r="201" spans="1:14" s="459" customFormat="1" ht="15" hidden="1" customHeight="1">
      <c r="A201" s="757"/>
      <c r="B201" s="567">
        <v>2015</v>
      </c>
      <c r="C201" s="541">
        <v>3769.04</v>
      </c>
      <c r="D201" s="544">
        <f t="shared" si="60"/>
        <v>15.949999999999818</v>
      </c>
      <c r="E201" s="543">
        <f t="shared" si="61"/>
        <v>0.42498314722001851</v>
      </c>
      <c r="F201" s="544">
        <f t="shared" si="62"/>
        <v>-492.96000000000004</v>
      </c>
      <c r="G201" s="543">
        <f t="shared" si="59"/>
        <v>-11.566400750821217</v>
      </c>
      <c r="H201" s="2"/>
    </row>
    <row r="202" spans="1:14" s="459" customFormat="1" ht="15" hidden="1" customHeight="1">
      <c r="A202" s="757"/>
      <c r="B202" s="567">
        <v>2015</v>
      </c>
      <c r="C202" s="541">
        <v>3792.71</v>
      </c>
      <c r="D202" s="544">
        <f t="shared" si="60"/>
        <v>23.670000000000073</v>
      </c>
      <c r="E202" s="543">
        <f t="shared" si="61"/>
        <v>0.62801137690233588</v>
      </c>
      <c r="F202" s="544">
        <f t="shared" si="62"/>
        <v>-371.59000000000015</v>
      </c>
      <c r="G202" s="543">
        <f t="shared" si="59"/>
        <v>-8.9232283937276407</v>
      </c>
      <c r="H202" s="2"/>
    </row>
    <row r="203" spans="1:14" s="459" customFormat="1" ht="15" hidden="1" customHeight="1">
      <c r="A203" s="757"/>
      <c r="B203" s="567">
        <v>2015</v>
      </c>
      <c r="C203" s="541">
        <v>3767.54</v>
      </c>
      <c r="D203" s="544">
        <f t="shared" si="60"/>
        <v>-25.170000000000073</v>
      </c>
      <c r="E203" s="543">
        <f t="shared" si="61"/>
        <v>-0.66364156500233662</v>
      </c>
      <c r="F203" s="544">
        <f t="shared" si="62"/>
        <v>-369.59000000000015</v>
      </c>
      <c r="G203" s="543">
        <f t="shared" si="59"/>
        <v>-8.9334877076620813</v>
      </c>
      <c r="H203" s="2"/>
    </row>
    <row r="204" spans="1:14" ht="15" hidden="1" customHeight="1">
      <c r="B204" s="567">
        <v>2015</v>
      </c>
      <c r="C204" s="541">
        <v>3683.52</v>
      </c>
      <c r="D204" s="544">
        <f t="shared" si="60"/>
        <v>-84.019999999999982</v>
      </c>
      <c r="E204" s="543">
        <f t="shared" si="61"/>
        <v>-2.2301024010362198</v>
      </c>
      <c r="F204" s="544">
        <f t="shared" si="62"/>
        <v>-411.61000000000013</v>
      </c>
      <c r="G204" s="543">
        <f t="shared" si="59"/>
        <v>-10.051207165584486</v>
      </c>
      <c r="I204" s="459"/>
      <c r="J204" s="459"/>
      <c r="K204" s="459"/>
      <c r="L204" s="459"/>
      <c r="M204" s="459"/>
      <c r="N204" s="459"/>
    </row>
    <row r="205" spans="1:14" ht="15" hidden="1" customHeight="1">
      <c r="B205" s="567">
        <v>2015</v>
      </c>
      <c r="C205" s="541">
        <v>3664.9</v>
      </c>
      <c r="D205" s="544">
        <f t="shared" si="60"/>
        <v>-18.619999999999891</v>
      </c>
      <c r="E205" s="543">
        <f t="shared" si="61"/>
        <v>-0.50549474415775819</v>
      </c>
      <c r="F205" s="544">
        <f t="shared" si="62"/>
        <v>-423.65000000000009</v>
      </c>
      <c r="G205" s="543">
        <f t="shared" si="59"/>
        <v>-10.361864230595202</v>
      </c>
      <c r="I205" s="459"/>
      <c r="J205" s="459"/>
      <c r="K205" s="459"/>
      <c r="L205" s="459"/>
      <c r="M205" s="459"/>
      <c r="N205" s="459"/>
    </row>
    <row r="206" spans="1:14" s="459" customFormat="1" ht="15" hidden="1" customHeight="1">
      <c r="A206" s="757"/>
      <c r="B206" s="567">
        <v>2015</v>
      </c>
      <c r="C206" s="541">
        <v>3626.36</v>
      </c>
      <c r="D206" s="544">
        <f t="shared" si="60"/>
        <v>-38.539999999999964</v>
      </c>
      <c r="E206" s="543">
        <f t="shared" si="61"/>
        <v>-1.0515975879287254</v>
      </c>
      <c r="F206" s="544">
        <f t="shared" si="62"/>
        <v>-423.94999999999982</v>
      </c>
      <c r="G206" s="543">
        <f t="shared" si="59"/>
        <v>-10.467100049132043</v>
      </c>
      <c r="H206" s="2"/>
    </row>
    <row r="207" spans="1:14" s="459" customFormat="1" ht="15" hidden="1" customHeight="1">
      <c r="A207" s="757"/>
      <c r="B207" s="567">
        <v>2015.1428571428601</v>
      </c>
      <c r="C207" s="557"/>
      <c r="D207" s="560"/>
      <c r="E207" s="561"/>
      <c r="F207" s="560"/>
      <c r="G207" s="561"/>
      <c r="H207" s="2"/>
      <c r="I207" s="771"/>
    </row>
    <row r="208" spans="1:14" s="459" customFormat="1" ht="15" hidden="1" customHeight="1">
      <c r="A208" s="757"/>
      <c r="B208" s="567">
        <v>2016</v>
      </c>
      <c r="C208" s="541">
        <v>3547.73</v>
      </c>
      <c r="D208" s="544">
        <f>C208-C206</f>
        <v>-78.630000000000109</v>
      </c>
      <c r="E208" s="543">
        <f>C208/C206*100-100</f>
        <v>-2.1682899656956351</v>
      </c>
      <c r="F208" s="544">
        <f>(C208-C195)</f>
        <v>-402.92000000000007</v>
      </c>
      <c r="G208" s="543">
        <f t="shared" ref="G208:G219" si="63">C208/C195*100-100</f>
        <v>-10.198828040955291</v>
      </c>
      <c r="H208" s="2"/>
    </row>
    <row r="209" spans="1:14" ht="15" hidden="1" customHeight="1">
      <c r="B209" s="567">
        <v>2016</v>
      </c>
      <c r="C209" s="541">
        <v>3552.9</v>
      </c>
      <c r="D209" s="544">
        <f t="shared" ref="D209:D219" si="64">C209-C208</f>
        <v>5.1700000000000728</v>
      </c>
      <c r="E209" s="543">
        <f t="shared" ref="E209:E219" si="65">C209/C208*100-100</f>
        <v>0.14572698598823308</v>
      </c>
      <c r="F209" s="544">
        <f t="shared" ref="F209:F219" si="66">C209-C196</f>
        <v>-417.29999999999973</v>
      </c>
      <c r="G209" s="543">
        <f t="shared" si="63"/>
        <v>-10.510805500982315</v>
      </c>
      <c r="I209" s="459"/>
      <c r="J209" s="459"/>
      <c r="K209" s="459"/>
      <c r="L209" s="459"/>
      <c r="M209" s="459"/>
      <c r="N209" s="459"/>
    </row>
    <row r="210" spans="1:14" ht="15" hidden="1" customHeight="1">
      <c r="B210" s="567">
        <v>2016</v>
      </c>
      <c r="C210" s="541">
        <v>3472.85</v>
      </c>
      <c r="D210" s="544">
        <f t="shared" si="64"/>
        <v>-80.050000000000182</v>
      </c>
      <c r="E210" s="543">
        <f t="shared" si="65"/>
        <v>-2.2530890258661884</v>
      </c>
      <c r="F210" s="544">
        <f t="shared" si="66"/>
        <v>-431.55000000000018</v>
      </c>
      <c r="G210" s="543">
        <f t="shared" si="63"/>
        <v>-11.052914660383166</v>
      </c>
      <c r="I210" s="459"/>
      <c r="J210" s="459"/>
      <c r="K210" s="459"/>
      <c r="L210" s="459"/>
      <c r="M210" s="459"/>
      <c r="N210" s="459"/>
    </row>
    <row r="211" spans="1:14" s="459" customFormat="1" ht="15" hidden="1" customHeight="1">
      <c r="A211" s="757"/>
      <c r="B211" s="566">
        <v>2016</v>
      </c>
      <c r="C211" s="541">
        <v>3340.04</v>
      </c>
      <c r="D211" s="544">
        <f t="shared" si="64"/>
        <v>-132.80999999999995</v>
      </c>
      <c r="E211" s="543">
        <f t="shared" si="65"/>
        <v>-3.8242365780266994</v>
      </c>
      <c r="F211" s="544">
        <f t="shared" si="66"/>
        <v>-518.80999999999995</v>
      </c>
      <c r="G211" s="543">
        <f t="shared" si="63"/>
        <v>-13.444679114243883</v>
      </c>
      <c r="H211" s="2"/>
    </row>
    <row r="212" spans="1:14" s="459" customFormat="1" ht="15" hidden="1" customHeight="1">
      <c r="A212" s="757"/>
      <c r="B212" s="566">
        <v>2016</v>
      </c>
      <c r="C212" s="541">
        <v>3285.4</v>
      </c>
      <c r="D212" s="544">
        <f t="shared" si="64"/>
        <v>-54.639999999999873</v>
      </c>
      <c r="E212" s="543">
        <f t="shared" si="65"/>
        <v>-1.6359085519933814</v>
      </c>
      <c r="F212" s="544">
        <f t="shared" si="66"/>
        <v>-544.29999999999973</v>
      </c>
      <c r="G212" s="543">
        <f t="shared" si="63"/>
        <v>-14.212601509256601</v>
      </c>
      <c r="H212" s="2"/>
    </row>
    <row r="213" spans="1:14" s="459" customFormat="1" ht="15" customHeight="1">
      <c r="A213" s="757"/>
      <c r="B213" s="566">
        <v>2016</v>
      </c>
      <c r="C213" s="541">
        <v>3216.68</v>
      </c>
      <c r="D213" s="544">
        <f t="shared" si="64"/>
        <v>-68.720000000000255</v>
      </c>
      <c r="E213" s="543">
        <f t="shared" si="65"/>
        <v>-2.0916783344493837</v>
      </c>
      <c r="F213" s="544">
        <f t="shared" si="66"/>
        <v>-536.41000000000031</v>
      </c>
      <c r="G213" s="543">
        <f t="shared" si="63"/>
        <v>-14.292489655190792</v>
      </c>
      <c r="H213" s="2"/>
    </row>
    <row r="214" spans="1:14" s="459" customFormat="1" ht="15" hidden="1" customHeight="1">
      <c r="A214" s="757"/>
      <c r="B214" s="566">
        <v>2016</v>
      </c>
      <c r="C214" s="541">
        <v>3102.38</v>
      </c>
      <c r="D214" s="544">
        <f t="shared" si="64"/>
        <v>-114.29999999999973</v>
      </c>
      <c r="E214" s="543">
        <f t="shared" si="65"/>
        <v>-3.5533531467226993</v>
      </c>
      <c r="F214" s="544">
        <f t="shared" si="66"/>
        <v>-666.65999999999985</v>
      </c>
      <c r="G214" s="543">
        <f t="shared" si="63"/>
        <v>-17.687793178103703</v>
      </c>
      <c r="H214" s="2"/>
    </row>
    <row r="215" spans="1:14" s="459" customFormat="1" ht="15" hidden="1" customHeight="1">
      <c r="A215" s="757"/>
      <c r="B215" s="566">
        <v>2016</v>
      </c>
      <c r="C215" s="541">
        <v>2898.68</v>
      </c>
      <c r="D215" s="544">
        <f t="shared" si="64"/>
        <v>-203.70000000000027</v>
      </c>
      <c r="E215" s="543">
        <f t="shared" si="65"/>
        <v>-6.565926804582304</v>
      </c>
      <c r="F215" s="544">
        <f t="shared" si="66"/>
        <v>-894.0300000000002</v>
      </c>
      <c r="G215" s="543">
        <f t="shared" si="63"/>
        <v>-23.572326911364172</v>
      </c>
      <c r="H215" s="2"/>
    </row>
    <row r="216" spans="1:14" s="459" customFormat="1" ht="15" hidden="1" customHeight="1">
      <c r="A216" s="757"/>
      <c r="B216" s="566">
        <v>2016</v>
      </c>
      <c r="C216" s="541">
        <v>2828.4</v>
      </c>
      <c r="D216" s="544">
        <f t="shared" si="64"/>
        <v>-70.279999999999745</v>
      </c>
      <c r="E216" s="543">
        <f t="shared" si="65"/>
        <v>-2.4245518649868103</v>
      </c>
      <c r="F216" s="544">
        <f t="shared" si="66"/>
        <v>-939.13999999999987</v>
      </c>
      <c r="G216" s="543">
        <f t="shared" si="63"/>
        <v>-24.927140786826413</v>
      </c>
      <c r="H216" s="2"/>
    </row>
    <row r="217" spans="1:14" ht="15" hidden="1" customHeight="1">
      <c r="B217" s="566">
        <v>2016</v>
      </c>
      <c r="C217" s="541">
        <v>2792.3</v>
      </c>
      <c r="D217" s="544">
        <f t="shared" si="64"/>
        <v>-36.099999999999909</v>
      </c>
      <c r="E217" s="543">
        <f t="shared" si="65"/>
        <v>-1.2763399802008166</v>
      </c>
      <c r="F217" s="544">
        <f t="shared" si="66"/>
        <v>-891.2199999999998</v>
      </c>
      <c r="G217" s="543">
        <f t="shared" si="63"/>
        <v>-24.194791938146125</v>
      </c>
      <c r="I217" s="459"/>
      <c r="J217" s="459"/>
      <c r="K217" s="459"/>
      <c r="L217" s="459"/>
      <c r="M217" s="459"/>
      <c r="N217" s="459"/>
    </row>
    <row r="218" spans="1:14" ht="15" hidden="1" customHeight="1">
      <c r="B218" s="566">
        <v>2016</v>
      </c>
      <c r="C218" s="541">
        <v>2752.38</v>
      </c>
      <c r="D218" s="544">
        <f t="shared" si="64"/>
        <v>-39.920000000000073</v>
      </c>
      <c r="E218" s="543">
        <f t="shared" si="65"/>
        <v>-1.4296458116964601</v>
      </c>
      <c r="F218" s="544">
        <f t="shared" si="66"/>
        <v>-912.52</v>
      </c>
      <c r="G218" s="543">
        <f t="shared" si="63"/>
        <v>-24.898905836448478</v>
      </c>
      <c r="I218" s="459"/>
      <c r="J218" s="459"/>
      <c r="K218" s="459"/>
      <c r="L218" s="459"/>
      <c r="M218" s="459"/>
      <c r="N218" s="459"/>
    </row>
    <row r="219" spans="1:14" s="459" customFormat="1" ht="15" hidden="1" customHeight="1">
      <c r="A219" s="757"/>
      <c r="B219" s="566">
        <v>2016</v>
      </c>
      <c r="C219" s="541">
        <v>2716.6</v>
      </c>
      <c r="D219" s="544">
        <f t="shared" si="64"/>
        <v>-35.7800000000002</v>
      </c>
      <c r="E219" s="543">
        <f t="shared" si="65"/>
        <v>-1.2999658477390597</v>
      </c>
      <c r="F219" s="544">
        <f t="shared" si="66"/>
        <v>-909.76000000000022</v>
      </c>
      <c r="G219" s="543">
        <f t="shared" si="63"/>
        <v>-25.087415479985438</v>
      </c>
      <c r="H219" s="2"/>
    </row>
    <row r="220" spans="1:14" s="459" customFormat="1" ht="20.85" hidden="1" customHeight="1">
      <c r="A220" s="757"/>
      <c r="B220" s="581">
        <v>2017</v>
      </c>
      <c r="C220" s="781"/>
      <c r="D220" s="782"/>
      <c r="E220" s="783"/>
      <c r="F220" s="782"/>
      <c r="G220" s="783"/>
      <c r="H220" s="2"/>
      <c r="I220" s="771"/>
    </row>
    <row r="221" spans="1:14" s="459" customFormat="1" ht="15" hidden="1" customHeight="1">
      <c r="A221" s="757"/>
      <c r="B221" s="567">
        <v>2017</v>
      </c>
      <c r="C221" s="541">
        <v>2595.33</v>
      </c>
      <c r="D221" s="544">
        <f>C221-C219</f>
        <v>-121.26999999999998</v>
      </c>
      <c r="E221" s="543">
        <f>C221/C219*100-100</f>
        <v>-4.4640359272620174</v>
      </c>
      <c r="F221" s="544">
        <f>(C221-C208)</f>
        <v>-952.40000000000009</v>
      </c>
      <c r="G221" s="543">
        <f t="shared" ref="G221:G226" si="67">C221/C208*100-100</f>
        <v>-26.845334904290922</v>
      </c>
      <c r="H221" s="2"/>
    </row>
    <row r="222" spans="1:14" ht="15" hidden="1" customHeight="1">
      <c r="B222" s="567">
        <v>2017</v>
      </c>
      <c r="C222" s="541">
        <v>2617.6</v>
      </c>
      <c r="D222" s="544">
        <f t="shared" ref="D222:D227" si="68">C222-C221</f>
        <v>22.269999999999982</v>
      </c>
      <c r="E222" s="543">
        <f t="shared" ref="E222:E227" si="69">C222/C221*100-100</f>
        <v>0.85807970470035855</v>
      </c>
      <c r="F222" s="544">
        <f t="shared" ref="F222:F227" si="70">C222-C209</f>
        <v>-935.30000000000018</v>
      </c>
      <c r="G222" s="543">
        <f t="shared" si="67"/>
        <v>-26.324973964930066</v>
      </c>
      <c r="I222" s="459"/>
      <c r="J222" s="459"/>
      <c r="K222" s="459"/>
      <c r="L222" s="459"/>
      <c r="M222" s="459"/>
      <c r="N222" s="459"/>
    </row>
    <row r="223" spans="1:14" ht="15" hidden="1" customHeight="1">
      <c r="B223" s="567">
        <v>2017</v>
      </c>
      <c r="C223" s="541">
        <v>2650.3</v>
      </c>
      <c r="D223" s="544">
        <f t="shared" si="68"/>
        <v>32.700000000000273</v>
      </c>
      <c r="E223" s="543">
        <f t="shared" si="69"/>
        <v>1.2492359413203076</v>
      </c>
      <c r="F223" s="544">
        <f t="shared" si="70"/>
        <v>-822.54999999999973</v>
      </c>
      <c r="G223" s="543">
        <f t="shared" si="67"/>
        <v>-23.685157723483584</v>
      </c>
      <c r="I223" s="459"/>
      <c r="J223" s="459"/>
      <c r="K223" s="459"/>
      <c r="L223" s="459"/>
      <c r="M223" s="459"/>
      <c r="N223" s="459"/>
    </row>
    <row r="224" spans="1:14" s="459" customFormat="1" ht="15" hidden="1" customHeight="1">
      <c r="A224" s="757"/>
      <c r="B224" s="567">
        <v>2017</v>
      </c>
      <c r="C224" s="541">
        <v>2645.22</v>
      </c>
      <c r="D224" s="544">
        <f t="shared" si="68"/>
        <v>-5.080000000000382</v>
      </c>
      <c r="E224" s="543">
        <f t="shared" si="69"/>
        <v>-0.19167641399087643</v>
      </c>
      <c r="F224" s="544">
        <f t="shared" si="70"/>
        <v>-694.82000000000016</v>
      </c>
      <c r="G224" s="543">
        <f t="shared" si="67"/>
        <v>-20.802744877306864</v>
      </c>
    </row>
    <row r="225" spans="1:14" s="459" customFormat="1" ht="15" hidden="1" customHeight="1">
      <c r="A225" s="757"/>
      <c r="B225" s="566">
        <v>2017</v>
      </c>
      <c r="C225" s="541">
        <v>2663.63</v>
      </c>
      <c r="D225" s="544">
        <f t="shared" si="68"/>
        <v>18.410000000000309</v>
      </c>
      <c r="E225" s="543">
        <f t="shared" si="69"/>
        <v>0.69597235768669918</v>
      </c>
      <c r="F225" s="544">
        <f t="shared" si="70"/>
        <v>-621.77</v>
      </c>
      <c r="G225" s="543">
        <f t="shared" si="67"/>
        <v>-18.925245023437014</v>
      </c>
    </row>
    <row r="226" spans="1:14" s="459" customFormat="1" ht="15" customHeight="1">
      <c r="A226" s="757"/>
      <c r="B226" s="566">
        <v>2017</v>
      </c>
      <c r="C226" s="541">
        <v>2654.04</v>
      </c>
      <c r="D226" s="544">
        <f t="shared" si="68"/>
        <v>-9.5900000000001455</v>
      </c>
      <c r="E226" s="543">
        <f t="shared" si="69"/>
        <v>-0.36003498984469218</v>
      </c>
      <c r="F226" s="544">
        <f t="shared" si="70"/>
        <v>-562.63999999999987</v>
      </c>
      <c r="G226" s="543">
        <f t="shared" si="67"/>
        <v>-17.491326460822947</v>
      </c>
    </row>
    <row r="227" spans="1:14" s="459" customFormat="1" ht="15" hidden="1" customHeight="1">
      <c r="A227" s="757"/>
      <c r="B227" s="566">
        <v>2017</v>
      </c>
      <c r="C227" s="541">
        <v>2658.04</v>
      </c>
      <c r="D227" s="544">
        <f t="shared" si="68"/>
        <v>4</v>
      </c>
      <c r="E227" s="543">
        <f t="shared" si="69"/>
        <v>0.15071362903347563</v>
      </c>
      <c r="F227" s="544">
        <f t="shared" si="70"/>
        <v>-444.34000000000015</v>
      </c>
      <c r="G227" s="543">
        <f t="shared" ref="G227:G232" si="71">C227/C214*100-100</f>
        <v>-14.322552363024528</v>
      </c>
    </row>
    <row r="228" spans="1:14" s="459" customFormat="1" ht="15" hidden="1" customHeight="1">
      <c r="A228" s="757"/>
      <c r="B228" s="566">
        <v>2017</v>
      </c>
      <c r="C228" s="541">
        <v>2614.59</v>
      </c>
      <c r="D228" s="544">
        <f>C228-C227</f>
        <v>-43.449999999999818</v>
      </c>
      <c r="E228" s="543">
        <f>C228/C227*100-100</f>
        <v>-1.6346631352425049</v>
      </c>
      <c r="F228" s="544">
        <f>C228-C215</f>
        <v>-284.08999999999969</v>
      </c>
      <c r="G228" s="543">
        <f t="shared" si="71"/>
        <v>-9.8006678902120825</v>
      </c>
    </row>
    <row r="229" spans="1:14" s="459" customFormat="1" ht="15" hidden="1" customHeight="1">
      <c r="A229" s="757"/>
      <c r="B229" s="566">
        <v>2017</v>
      </c>
      <c r="C229" s="541">
        <v>2525.38</v>
      </c>
      <c r="D229" s="544">
        <f>C229-C228</f>
        <v>-89.210000000000036</v>
      </c>
      <c r="E229" s="543">
        <f>C229/C228*100-100</f>
        <v>-3.4120072363162137</v>
      </c>
      <c r="F229" s="544">
        <f>C229-C216</f>
        <v>-303.02</v>
      </c>
      <c r="G229" s="543">
        <f t="shared" si="71"/>
        <v>-10.713477584500069</v>
      </c>
    </row>
    <row r="230" spans="1:14" ht="15" hidden="1" customHeight="1">
      <c r="B230" s="566">
        <v>2017</v>
      </c>
      <c r="C230" s="541">
        <v>2479.19</v>
      </c>
      <c r="D230" s="544">
        <f>C230-C229</f>
        <v>-46.190000000000055</v>
      </c>
      <c r="E230" s="543">
        <f>C230/C229*100-100</f>
        <v>-1.829031670481271</v>
      </c>
      <c r="F230" s="544">
        <f>C230-C217</f>
        <v>-313.11000000000013</v>
      </c>
      <c r="G230" s="543">
        <f t="shared" si="71"/>
        <v>-11.213336675858613</v>
      </c>
      <c r="H230" s="459"/>
      <c r="I230" s="459"/>
      <c r="J230" s="459"/>
      <c r="K230" s="459"/>
      <c r="L230" s="459"/>
      <c r="M230" s="459"/>
      <c r="N230" s="459"/>
    </row>
    <row r="231" spans="1:14" ht="15" hidden="1" customHeight="1">
      <c r="B231" s="566">
        <v>2017</v>
      </c>
      <c r="C231" s="541">
        <v>2424.42</v>
      </c>
      <c r="D231" s="544">
        <f>C231-C230</f>
        <v>-54.769999999999982</v>
      </c>
      <c r="E231" s="543">
        <f>C231/C230*100-100</f>
        <v>-2.2091892916638045</v>
      </c>
      <c r="F231" s="544">
        <f>C231-C218</f>
        <v>-327.96000000000004</v>
      </c>
      <c r="G231" s="543">
        <f t="shared" si="71"/>
        <v>-11.915505853116215</v>
      </c>
      <c r="H231" s="459"/>
      <c r="I231" s="459"/>
      <c r="J231" s="459"/>
      <c r="K231" s="459"/>
      <c r="L231" s="459"/>
      <c r="M231" s="459"/>
      <c r="N231" s="459"/>
    </row>
    <row r="232" spans="1:14" s="459" customFormat="1" ht="15" hidden="1" customHeight="1">
      <c r="A232" s="757"/>
      <c r="B232" s="566">
        <v>2017</v>
      </c>
      <c r="C232" s="568">
        <v>2423.33</v>
      </c>
      <c r="D232" s="569">
        <f>C232-C231</f>
        <v>-1.0900000000001455</v>
      </c>
      <c r="E232" s="570">
        <f>C232/C231*100-100</f>
        <v>-4.4959206738113267E-2</v>
      </c>
      <c r="F232" s="569">
        <f>C232-C219</f>
        <v>-293.27</v>
      </c>
      <c r="G232" s="570">
        <f t="shared" si="71"/>
        <v>-10.795479643672238</v>
      </c>
      <c r="H232" s="2"/>
    </row>
    <row r="233" spans="1:14" s="459" customFormat="1" ht="19.149999999999999" customHeight="1">
      <c r="A233" s="757"/>
      <c r="B233" s="581">
        <v>2018</v>
      </c>
      <c r="C233" s="626"/>
      <c r="D233" s="564"/>
      <c r="E233" s="565"/>
      <c r="F233" s="564"/>
      <c r="G233" s="565"/>
      <c r="H233" s="775"/>
      <c r="I233" s="771"/>
    </row>
    <row r="234" spans="1:14" s="459" customFormat="1" ht="15" customHeight="1">
      <c r="A234" s="757"/>
      <c r="B234" s="571" t="s">
        <v>9</v>
      </c>
      <c r="C234" s="572">
        <v>2401</v>
      </c>
      <c r="D234" s="573">
        <f>C234-C232</f>
        <v>-22.329999999999927</v>
      </c>
      <c r="E234" s="574">
        <f>C234/C232*100-100</f>
        <v>-0.92145931424938965</v>
      </c>
      <c r="F234" s="573">
        <f t="shared" ref="F234:F240" si="72">(C234-C221)</f>
        <v>-194.32999999999993</v>
      </c>
      <c r="G234" s="574">
        <f t="shared" ref="G234:G240" si="73">C234/C221*100-100</f>
        <v>-7.4876797940916902</v>
      </c>
    </row>
    <row r="235" spans="1:14" ht="15" customHeight="1">
      <c r="B235" s="571" t="s">
        <v>10</v>
      </c>
      <c r="C235" s="572">
        <v>2347</v>
      </c>
      <c r="D235" s="573">
        <f t="shared" ref="D235:D240" si="74">C235-C234</f>
        <v>-54</v>
      </c>
      <c r="E235" s="574">
        <f t="shared" ref="E235:E240" si="75">C235/C234*100-100</f>
        <v>-2.2490628904623122</v>
      </c>
      <c r="F235" s="573">
        <f t="shared" si="72"/>
        <v>-270.59999999999991</v>
      </c>
      <c r="G235" s="574">
        <f t="shared" si="73"/>
        <v>-10.337713936430319</v>
      </c>
      <c r="I235" s="459"/>
      <c r="J235" s="459"/>
      <c r="K235" s="459"/>
      <c r="L235" s="459"/>
      <c r="M235" s="459"/>
      <c r="N235" s="459"/>
    </row>
    <row r="236" spans="1:14" ht="15" customHeight="1">
      <c r="B236" s="571" t="s">
        <v>67</v>
      </c>
      <c r="C236" s="572">
        <v>2293.25</v>
      </c>
      <c r="D236" s="573">
        <f t="shared" si="74"/>
        <v>-53.75</v>
      </c>
      <c r="E236" s="574">
        <f t="shared" si="75"/>
        <v>-2.2901576480613528</v>
      </c>
      <c r="F236" s="573">
        <f t="shared" si="72"/>
        <v>-357.05000000000018</v>
      </c>
      <c r="G236" s="574">
        <f t="shared" si="73"/>
        <v>-13.472059766818859</v>
      </c>
      <c r="I236" s="459"/>
      <c r="J236" s="459"/>
      <c r="K236" s="459"/>
      <c r="L236" s="459"/>
      <c r="M236" s="459"/>
      <c r="N236" s="459"/>
    </row>
    <row r="237" spans="1:14" s="459" customFormat="1" ht="15" customHeight="1">
      <c r="A237" s="757"/>
      <c r="B237" s="571" t="s">
        <v>68</v>
      </c>
      <c r="C237" s="575">
        <v>2263.38</v>
      </c>
      <c r="D237" s="576">
        <f t="shared" si="74"/>
        <v>-29.869999999999891</v>
      </c>
      <c r="E237" s="577">
        <f t="shared" si="75"/>
        <v>-1.3025182601111993</v>
      </c>
      <c r="F237" s="576">
        <f t="shared" si="72"/>
        <v>-381.83999999999969</v>
      </c>
      <c r="G237" s="577">
        <f t="shared" si="73"/>
        <v>-14.435094245469173</v>
      </c>
    </row>
    <row r="238" spans="1:14" s="459" customFormat="1" ht="15" customHeight="1">
      <c r="A238" s="757"/>
      <c r="B238" s="571" t="s">
        <v>69</v>
      </c>
      <c r="C238" s="575">
        <v>2264.9499999999998</v>
      </c>
      <c r="D238" s="576">
        <f t="shared" si="74"/>
        <v>1.569999999999709</v>
      </c>
      <c r="E238" s="577">
        <f t="shared" si="75"/>
        <v>6.9365285546368227E-2</v>
      </c>
      <c r="F238" s="576">
        <f t="shared" si="72"/>
        <v>-398.68000000000029</v>
      </c>
      <c r="G238" s="577">
        <f t="shared" si="73"/>
        <v>-14.967544291061458</v>
      </c>
    </row>
    <row r="239" spans="1:14" s="459" customFormat="1" ht="15" customHeight="1">
      <c r="A239" s="757"/>
      <c r="B239" s="383" t="s">
        <v>70</v>
      </c>
      <c r="C239" s="578">
        <v>2251.33</v>
      </c>
      <c r="D239" s="579">
        <f t="shared" si="74"/>
        <v>-13.619999999999891</v>
      </c>
      <c r="E239" s="580">
        <f t="shared" si="75"/>
        <v>-0.60133777787588372</v>
      </c>
      <c r="F239" s="579">
        <f t="shared" si="72"/>
        <v>-402.71000000000004</v>
      </c>
      <c r="G239" s="580">
        <f t="shared" si="73"/>
        <v>-15.173471387017528</v>
      </c>
    </row>
    <row r="240" spans="1:14" s="459" customFormat="1" ht="15" customHeight="1">
      <c r="A240" s="757"/>
      <c r="B240" s="571" t="s">
        <v>71</v>
      </c>
      <c r="C240" s="575">
        <v>2209.13</v>
      </c>
      <c r="D240" s="576">
        <f t="shared" si="74"/>
        <v>-42.199999999999818</v>
      </c>
      <c r="E240" s="577">
        <f t="shared" si="75"/>
        <v>-1.8744475487822712</v>
      </c>
      <c r="F240" s="576">
        <f t="shared" si="72"/>
        <v>-448.90999999999985</v>
      </c>
      <c r="G240" s="577">
        <f t="shared" si="73"/>
        <v>-16.888760139049822</v>
      </c>
    </row>
    <row r="241" spans="1:14" s="459" customFormat="1" ht="15" customHeight="1">
      <c r="A241" s="757"/>
      <c r="B241" s="571" t="s">
        <v>72</v>
      </c>
      <c r="C241" s="575">
        <v>2185.4</v>
      </c>
      <c r="D241" s="576">
        <f>C241-C240</f>
        <v>-23.730000000000018</v>
      </c>
      <c r="E241" s="577">
        <f>C241/C240*100-100</f>
        <v>-1.0741785227668714</v>
      </c>
      <c r="F241" s="576">
        <f>(C241-C228)</f>
        <v>-429.19000000000005</v>
      </c>
      <c r="G241" s="577">
        <f>C241/C228*100-100</f>
        <v>-16.415193204288244</v>
      </c>
    </row>
    <row r="242" spans="1:14" s="459" customFormat="1" ht="15" customHeight="1">
      <c r="A242" s="757"/>
      <c r="B242" s="571" t="s">
        <v>79</v>
      </c>
      <c r="C242" s="575">
        <v>2167.85</v>
      </c>
      <c r="D242" s="576">
        <f>C242-C241</f>
        <v>-17.550000000000182</v>
      </c>
      <c r="E242" s="577">
        <f>C242/C241*100-100</f>
        <v>-0.80305664866844495</v>
      </c>
      <c r="F242" s="576">
        <f>(C242-C229)</f>
        <v>-357.5300000000002</v>
      </c>
      <c r="G242" s="577">
        <f>C242/C229*100-100</f>
        <v>-14.157473330746271</v>
      </c>
    </row>
    <row r="243" spans="1:14" ht="15" customHeight="1">
      <c r="B243" s="571" t="s">
        <v>80</v>
      </c>
      <c r="C243" s="575">
        <v>2100.6799999999998</v>
      </c>
      <c r="D243" s="576">
        <f>C243-C242</f>
        <v>-67.170000000000073</v>
      </c>
      <c r="E243" s="577">
        <f>C243/C242*100-100</f>
        <v>-3.0984616094287105</v>
      </c>
      <c r="F243" s="576">
        <f>(C243-C230)</f>
        <v>-378.51000000000022</v>
      </c>
      <c r="G243" s="577">
        <f>C243/C230*100-100</f>
        <v>-15.267486558109709</v>
      </c>
      <c r="H243" s="459"/>
      <c r="I243" s="459"/>
      <c r="J243" s="459"/>
      <c r="K243" s="459"/>
      <c r="L243" s="459"/>
      <c r="M243" s="459"/>
      <c r="N243" s="459"/>
    </row>
    <row r="244" spans="1:14" ht="15" customHeight="1">
      <c r="B244" s="571" t="s">
        <v>81</v>
      </c>
      <c r="C244" s="575">
        <v>2045.57</v>
      </c>
      <c r="D244" s="576">
        <f>C244-C243</f>
        <v>-55.1099999999999</v>
      </c>
      <c r="E244" s="577">
        <f>C244/C243*100-100</f>
        <v>-2.6234362206523514</v>
      </c>
      <c r="F244" s="576">
        <f>(C244-C231)</f>
        <v>-378.85000000000014</v>
      </c>
      <c r="G244" s="577">
        <f>C244/C231*100-100</f>
        <v>-15.626417864891408</v>
      </c>
      <c r="H244" s="459"/>
      <c r="I244" s="459"/>
      <c r="J244" s="459"/>
      <c r="K244" s="459"/>
      <c r="L244" s="459"/>
      <c r="M244" s="459"/>
      <c r="N244" s="459"/>
    </row>
    <row r="245" spans="1:14" s="459" customFormat="1" ht="15" customHeight="1">
      <c r="A245" s="757"/>
      <c r="B245" s="571" t="s">
        <v>82</v>
      </c>
      <c r="C245" s="575">
        <v>1998.7</v>
      </c>
      <c r="D245" s="576">
        <f>C245-C244</f>
        <v>-46.869999999999891</v>
      </c>
      <c r="E245" s="577">
        <f>C245/C244*100-100</f>
        <v>-2.2912928914679043</v>
      </c>
      <c r="F245" s="576">
        <f>(C245-C232)</f>
        <v>-424.62999999999988</v>
      </c>
      <c r="G245" s="577">
        <f>C245/C232*100-100</f>
        <v>-17.522582562011763</v>
      </c>
      <c r="H245" s="2"/>
    </row>
    <row r="246" spans="1:14" s="459" customFormat="1" ht="19.149999999999999" customHeight="1">
      <c r="A246" s="757"/>
      <c r="B246" s="581">
        <v>2019</v>
      </c>
      <c r="C246" s="582"/>
      <c r="D246" s="583"/>
      <c r="E246" s="584"/>
      <c r="F246" s="583"/>
      <c r="G246" s="584"/>
      <c r="H246" s="775"/>
      <c r="I246" s="771"/>
    </row>
    <row r="247" spans="1:14" s="459" customFormat="1" ht="15" customHeight="1">
      <c r="A247" s="757"/>
      <c r="B247" s="571" t="s">
        <v>9</v>
      </c>
      <c r="C247" s="572">
        <v>1647.77</v>
      </c>
      <c r="D247" s="573">
        <f>C247-C245</f>
        <v>-350.93000000000006</v>
      </c>
      <c r="E247" s="574">
        <f>C247/C245*100-100</f>
        <v>-17.557912643218103</v>
      </c>
      <c r="F247" s="573">
        <f t="shared" ref="F247:F258" si="76">(C247-C234)</f>
        <v>-753.23</v>
      </c>
      <c r="G247" s="574">
        <f t="shared" ref="G247:G258" si="77">C247/C234*100-100</f>
        <v>-31.37151187005415</v>
      </c>
    </row>
    <row r="248" spans="1:14" ht="15" customHeight="1">
      <c r="B248" s="571" t="s">
        <v>10</v>
      </c>
      <c r="C248" s="572">
        <v>1590.35</v>
      </c>
      <c r="D248" s="573">
        <f t="shared" ref="D248:D253" si="78">C248-C247</f>
        <v>-57.420000000000073</v>
      </c>
      <c r="E248" s="574">
        <f t="shared" ref="E248:E253" si="79">C248/C247*100-100</f>
        <v>-3.4847096378742179</v>
      </c>
      <c r="F248" s="573">
        <f t="shared" si="76"/>
        <v>-756.65000000000009</v>
      </c>
      <c r="G248" s="574">
        <f t="shared" si="77"/>
        <v>-32.239028547081389</v>
      </c>
      <c r="I248" s="459"/>
      <c r="J248" s="459"/>
      <c r="K248" s="459"/>
      <c r="L248" s="459"/>
      <c r="M248" s="459"/>
      <c r="N248" s="459"/>
    </row>
    <row r="249" spans="1:14" ht="15" customHeight="1">
      <c r="B249" s="571" t="s">
        <v>67</v>
      </c>
      <c r="C249" s="572">
        <v>1562.38</v>
      </c>
      <c r="D249" s="573">
        <f t="shared" si="78"/>
        <v>-27.9699999999998</v>
      </c>
      <c r="E249" s="574">
        <f t="shared" si="79"/>
        <v>-1.7587323545131426</v>
      </c>
      <c r="F249" s="573">
        <f t="shared" si="76"/>
        <v>-730.86999999999989</v>
      </c>
      <c r="G249" s="574">
        <f t="shared" si="77"/>
        <v>-31.870489479995641</v>
      </c>
      <c r="I249" s="459"/>
      <c r="J249" s="459"/>
      <c r="K249" s="459"/>
      <c r="L249" s="459"/>
      <c r="M249" s="459"/>
      <c r="N249" s="459"/>
    </row>
    <row r="250" spans="1:14" s="459" customFormat="1" ht="15" customHeight="1">
      <c r="A250" s="757"/>
      <c r="B250" s="571" t="s">
        <v>68</v>
      </c>
      <c r="C250" s="575">
        <v>1557.45</v>
      </c>
      <c r="D250" s="576">
        <f t="shared" si="78"/>
        <v>-4.9300000000000637</v>
      </c>
      <c r="E250" s="577">
        <f t="shared" si="79"/>
        <v>-0.31554423379715502</v>
      </c>
      <c r="F250" s="576">
        <f t="shared" si="76"/>
        <v>-705.93000000000006</v>
      </c>
      <c r="G250" s="577">
        <f t="shared" si="77"/>
        <v>-31.189194920870563</v>
      </c>
    </row>
    <row r="251" spans="1:14" s="459" customFormat="1" ht="15" customHeight="1">
      <c r="A251" s="757"/>
      <c r="B251" s="571" t="s">
        <v>69</v>
      </c>
      <c r="C251" s="575">
        <v>1536.72727272727</v>
      </c>
      <c r="D251" s="576">
        <f t="shared" si="78"/>
        <v>-20.722727272730026</v>
      </c>
      <c r="E251" s="577">
        <f t="shared" si="79"/>
        <v>-1.3305548988879252</v>
      </c>
      <c r="F251" s="576">
        <f t="shared" si="76"/>
        <v>-728.2227272727298</v>
      </c>
      <c r="G251" s="577">
        <f t="shared" si="77"/>
        <v>-32.151823540154524</v>
      </c>
    </row>
    <row r="252" spans="1:14" s="459" customFormat="1" ht="15" customHeight="1">
      <c r="A252" s="757"/>
      <c r="B252" s="383" t="s">
        <v>70</v>
      </c>
      <c r="C252" s="578">
        <v>1376.85</v>
      </c>
      <c r="D252" s="579">
        <f t="shared" si="78"/>
        <v>-159.87727272727011</v>
      </c>
      <c r="E252" s="580">
        <f t="shared" si="79"/>
        <v>-10.403750591575815</v>
      </c>
      <c r="F252" s="579">
        <f t="shared" si="76"/>
        <v>-874.48</v>
      </c>
      <c r="G252" s="580">
        <f t="shared" si="77"/>
        <v>-38.842817356851292</v>
      </c>
    </row>
    <row r="253" spans="1:14" s="459" customFormat="1" ht="15" customHeight="1">
      <c r="A253" s="757"/>
      <c r="B253" s="571" t="s">
        <v>71</v>
      </c>
      <c r="C253" s="575">
        <v>1360.17</v>
      </c>
      <c r="D253" s="576">
        <f t="shared" si="78"/>
        <v>-16.679999999999836</v>
      </c>
      <c r="E253" s="577">
        <f t="shared" si="79"/>
        <v>-1.2114609434578796</v>
      </c>
      <c r="F253" s="576">
        <f t="shared" si="76"/>
        <v>-848.96</v>
      </c>
      <c r="G253" s="577">
        <f t="shared" si="77"/>
        <v>-38.429608035742582</v>
      </c>
    </row>
    <row r="254" spans="1:14" s="459" customFormat="1" ht="15" customHeight="1">
      <c r="A254" s="757"/>
      <c r="B254" s="571" t="s">
        <v>72</v>
      </c>
      <c r="C254" s="575">
        <v>1350.85</v>
      </c>
      <c r="D254" s="576">
        <f>C254-C253</f>
        <v>-9.3200000000001637</v>
      </c>
      <c r="E254" s="577">
        <f>C254/C253*100-100</f>
        <v>-0.68520846658874746</v>
      </c>
      <c r="F254" s="576">
        <f t="shared" si="76"/>
        <v>-834.55000000000018</v>
      </c>
      <c r="G254" s="577">
        <f t="shared" si="77"/>
        <v>-38.187517159330106</v>
      </c>
    </row>
    <row r="255" spans="1:14" s="459" customFormat="1" ht="15" customHeight="1">
      <c r="A255" s="757"/>
      <c r="B255" s="571" t="s">
        <v>79</v>
      </c>
      <c r="C255" s="575">
        <v>1350.23</v>
      </c>
      <c r="D255" s="576">
        <f>C255-C254</f>
        <v>-0.61999999999989086</v>
      </c>
      <c r="E255" s="577">
        <f>C255/C254*100-100</f>
        <v>-4.589702779730942E-2</v>
      </c>
      <c r="F255" s="576">
        <f t="shared" si="76"/>
        <v>-817.61999999999989</v>
      </c>
      <c r="G255" s="577">
        <f t="shared" si="77"/>
        <v>-37.715709112715359</v>
      </c>
    </row>
    <row r="256" spans="1:14" ht="15" customHeight="1">
      <c r="B256" s="571" t="s">
        <v>80</v>
      </c>
      <c r="C256" s="575">
        <v>1329.61</v>
      </c>
      <c r="D256" s="576">
        <f>C256-C255</f>
        <v>-20.620000000000118</v>
      </c>
      <c r="E256" s="577">
        <f>C256/C255*100-100</f>
        <v>-1.5271472267687756</v>
      </c>
      <c r="F256" s="576">
        <f t="shared" si="76"/>
        <v>-771.06999999999994</v>
      </c>
      <c r="G256" s="577">
        <f t="shared" si="77"/>
        <v>-36.705733381571683</v>
      </c>
      <c r="H256" s="459"/>
      <c r="I256" s="459"/>
      <c r="J256" s="459"/>
      <c r="K256" s="459"/>
      <c r="L256" s="459"/>
      <c r="M256" s="459"/>
      <c r="N256" s="459"/>
    </row>
    <row r="257" spans="1:14" ht="15" customHeight="1">
      <c r="B257" s="571" t="s">
        <v>81</v>
      </c>
      <c r="C257" s="575">
        <v>1306.4000000000001</v>
      </c>
      <c r="D257" s="576">
        <f>C257-C256</f>
        <v>-23.209999999999809</v>
      </c>
      <c r="E257" s="577">
        <f>C257/C256*100-100</f>
        <v>-1.7456246568542468</v>
      </c>
      <c r="F257" s="576">
        <f t="shared" si="76"/>
        <v>-739.16999999999985</v>
      </c>
      <c r="G257" s="577">
        <f t="shared" si="77"/>
        <v>-36.135160370947951</v>
      </c>
      <c r="H257" s="459"/>
      <c r="I257" s="459"/>
      <c r="J257" s="459"/>
      <c r="K257" s="459"/>
      <c r="L257" s="459"/>
      <c r="M257" s="459"/>
      <c r="N257" s="459"/>
    </row>
    <row r="258" spans="1:14" s="459" customFormat="1" ht="15" customHeight="1">
      <c r="A258" s="757"/>
      <c r="B258" s="571" t="s">
        <v>82</v>
      </c>
      <c r="C258" s="575">
        <v>1283.5</v>
      </c>
      <c r="D258" s="576">
        <f>C258-C257</f>
        <v>-22.900000000000091</v>
      </c>
      <c r="E258" s="577">
        <f>C258/C257*100-100</f>
        <v>-1.7529087568891697</v>
      </c>
      <c r="F258" s="576">
        <f t="shared" si="76"/>
        <v>-715.2</v>
      </c>
      <c r="G258" s="577">
        <f t="shared" si="77"/>
        <v>-35.783259118426983</v>
      </c>
      <c r="H258" s="2"/>
    </row>
    <row r="259" spans="1:14" s="459" customFormat="1" ht="19.149999999999999" customHeight="1">
      <c r="A259" s="757"/>
      <c r="B259" s="581">
        <v>2020</v>
      </c>
      <c r="C259" s="582"/>
      <c r="D259" s="583"/>
      <c r="E259" s="584"/>
      <c r="F259" s="583"/>
      <c r="G259" s="584"/>
      <c r="H259" s="775"/>
      <c r="I259" s="771"/>
    </row>
    <row r="260" spans="1:14" s="459" customFormat="1" ht="15" customHeight="1">
      <c r="A260" s="757"/>
      <c r="B260" s="571" t="s">
        <v>9</v>
      </c>
      <c r="C260" s="572">
        <v>1257.04</v>
      </c>
      <c r="D260" s="573">
        <v>-26.460000000000036</v>
      </c>
      <c r="E260" s="574">
        <v>-2.061550447993767</v>
      </c>
      <c r="F260" s="573">
        <v>-390.73</v>
      </c>
      <c r="G260" s="574">
        <v>-23.712654071866822</v>
      </c>
    </row>
    <row r="261" spans="1:14" ht="15" customHeight="1">
      <c r="B261" s="571" t="s">
        <v>10</v>
      </c>
      <c r="C261" s="572">
        <v>1249.5999999999999</v>
      </c>
      <c r="D261" s="573">
        <v>-7.4400000000000546</v>
      </c>
      <c r="E261" s="574">
        <v>-0.59186660726787466</v>
      </c>
      <c r="F261" s="573">
        <v>-340.75</v>
      </c>
      <c r="G261" s="574">
        <v>-21.426101172697827</v>
      </c>
      <c r="I261" s="459"/>
      <c r="J261" s="459"/>
      <c r="K261" s="459"/>
      <c r="L261" s="459"/>
      <c r="M261" s="459"/>
      <c r="N261" s="459"/>
    </row>
    <row r="262" spans="1:14" ht="15" customHeight="1">
      <c r="B262" s="571" t="s">
        <v>67</v>
      </c>
      <c r="C262" s="572">
        <v>1239.45454545455</v>
      </c>
      <c r="D262" s="573">
        <v>-10.145454545449866</v>
      </c>
      <c r="E262" s="574">
        <v>-0.81189617041052031</v>
      </c>
      <c r="F262" s="573">
        <v>-322.92545454545007</v>
      </c>
      <c r="G262" s="574">
        <v>-20.668816456012635</v>
      </c>
      <c r="I262" s="459"/>
      <c r="J262" s="459"/>
      <c r="K262" s="459"/>
      <c r="L262" s="459"/>
      <c r="M262" s="459"/>
      <c r="N262" s="459"/>
    </row>
    <row r="263" spans="1:14" s="459" customFormat="1" ht="15" customHeight="1">
      <c r="A263" s="757"/>
      <c r="B263" s="571" t="s">
        <v>68</v>
      </c>
      <c r="C263" s="575">
        <v>1225.5</v>
      </c>
      <c r="D263" s="576">
        <v>-13.954545454550043</v>
      </c>
      <c r="E263" s="577">
        <v>-1.1258618160484843</v>
      </c>
      <c r="F263" s="576">
        <v>-331.95000000000005</v>
      </c>
      <c r="G263" s="577">
        <v>-21.313685832611</v>
      </c>
    </row>
    <row r="264" spans="1:14" s="459" customFormat="1" ht="15" customHeight="1">
      <c r="A264" s="757"/>
      <c r="B264" s="571" t="s">
        <v>69</v>
      </c>
      <c r="C264" s="784">
        <f>'Evolución por regímenes'!$G$32</f>
        <v>1205</v>
      </c>
      <c r="D264" s="576">
        <f>C264-C263</f>
        <v>-20.5</v>
      </c>
      <c r="E264" s="574">
        <f t="shared" ref="E264" si="80">C264/C263*100-100</f>
        <v>-1.6727866177070609</v>
      </c>
      <c r="F264" s="573">
        <f t="shared" ref="F264" si="81">(C264-C251)</f>
        <v>-331.72727272727002</v>
      </c>
      <c r="G264" s="574">
        <f t="shared" ref="G264" si="82">C264/C251*100-100</f>
        <v>-21.586606720302754</v>
      </c>
    </row>
    <row r="265" spans="1:14" s="459" customFormat="1" ht="15" customHeight="1">
      <c r="A265" s="757"/>
      <c r="B265" s="383" t="s">
        <v>70</v>
      </c>
      <c r="C265" s="578">
        <v>1201.3636363636399</v>
      </c>
      <c r="D265" s="579">
        <v>-3.6363636363601017</v>
      </c>
      <c r="E265" s="580">
        <v>-0.30177291588050537</v>
      </c>
      <c r="F265" s="579">
        <v>-175.48636363636001</v>
      </c>
      <c r="G265" s="580">
        <v>-12.745496142380077</v>
      </c>
    </row>
    <row r="266" spans="1:14" s="459" customFormat="1" ht="15" customHeight="1">
      <c r="A266" s="757"/>
      <c r="B266" s="571" t="s">
        <v>71</v>
      </c>
      <c r="C266" s="575"/>
      <c r="D266" s="576"/>
      <c r="E266" s="577"/>
      <c r="F266" s="576"/>
      <c r="G266" s="577"/>
    </row>
    <row r="267" spans="1:14" s="459" customFormat="1" ht="15" customHeight="1">
      <c r="A267" s="757"/>
      <c r="B267" s="571" t="s">
        <v>72</v>
      </c>
      <c r="C267" s="575"/>
      <c r="D267" s="576"/>
      <c r="E267" s="577"/>
      <c r="F267" s="576"/>
      <c r="G267" s="577"/>
    </row>
    <row r="268" spans="1:14" s="459" customFormat="1" ht="15" customHeight="1">
      <c r="A268" s="757"/>
      <c r="B268" s="571" t="s">
        <v>79</v>
      </c>
      <c r="C268" s="575"/>
      <c r="D268" s="576"/>
      <c r="E268" s="577"/>
      <c r="F268" s="576"/>
      <c r="G268" s="577"/>
    </row>
    <row r="269" spans="1:14" ht="15" customHeight="1">
      <c r="B269" s="571" t="s">
        <v>80</v>
      </c>
      <c r="C269" s="575"/>
      <c r="D269" s="576"/>
      <c r="E269" s="577"/>
      <c r="F269" s="576"/>
      <c r="G269" s="577"/>
      <c r="H269" s="459"/>
      <c r="I269" s="459"/>
      <c r="J269" s="459"/>
      <c r="K269" s="459"/>
      <c r="L269" s="459"/>
      <c r="M269" s="459"/>
      <c r="N269" s="459"/>
    </row>
    <row r="270" spans="1:14" ht="15" customHeight="1">
      <c r="B270" s="571" t="s">
        <v>81</v>
      </c>
      <c r="C270" s="575"/>
      <c r="D270" s="576"/>
      <c r="E270" s="577"/>
      <c r="F270" s="576"/>
      <c r="G270" s="577"/>
      <c r="H270" s="459"/>
      <c r="I270" s="459"/>
      <c r="J270" s="459"/>
      <c r="K270" s="459"/>
      <c r="L270" s="459"/>
      <c r="M270" s="459"/>
      <c r="N270" s="459"/>
    </row>
    <row r="271" spans="1:14" s="459" customFormat="1" ht="15" customHeight="1">
      <c r="A271" s="757"/>
      <c r="B271" s="571" t="s">
        <v>82</v>
      </c>
      <c r="C271" s="575"/>
      <c r="D271" s="576"/>
      <c r="E271" s="577"/>
      <c r="F271" s="576"/>
      <c r="G271" s="577"/>
      <c r="H271" s="2"/>
    </row>
    <row r="272" spans="1:14">
      <c r="D272" s="630"/>
      <c r="E272" s="631"/>
      <c r="F272" s="630"/>
      <c r="G272" s="631"/>
    </row>
    <row r="273" spans="2:2">
      <c r="B273" s="636"/>
    </row>
    <row r="293" spans="2:18">
      <c r="B293" s="967"/>
      <c r="C293" s="968"/>
      <c r="D293" s="968"/>
      <c r="E293" s="968"/>
      <c r="F293" s="968"/>
      <c r="G293" s="968"/>
      <c r="H293" s="968"/>
      <c r="I293" s="968"/>
      <c r="J293" s="968"/>
      <c r="K293" s="968"/>
      <c r="L293" s="968"/>
      <c r="M293" s="968"/>
      <c r="N293" s="968"/>
      <c r="O293" s="968"/>
      <c r="P293" s="968"/>
      <c r="Q293" s="968"/>
      <c r="R293" s="968"/>
    </row>
    <row r="294" spans="2:18">
      <c r="B294" s="967"/>
      <c r="C294" s="968"/>
      <c r="D294" s="968"/>
      <c r="E294" s="968"/>
      <c r="F294" s="968"/>
      <c r="G294" s="968"/>
      <c r="H294" s="968"/>
      <c r="I294" s="968"/>
      <c r="J294" s="968"/>
      <c r="K294" s="968"/>
      <c r="L294" s="968"/>
      <c r="M294" s="968"/>
      <c r="N294" s="968"/>
      <c r="O294" s="968"/>
      <c r="P294" s="968"/>
      <c r="Q294" s="968"/>
      <c r="R294" s="968"/>
    </row>
    <row r="295" spans="2:18">
      <c r="B295" s="967"/>
      <c r="C295" s="968"/>
      <c r="D295" s="968"/>
      <c r="E295" s="968"/>
      <c r="F295" s="968"/>
      <c r="G295" s="968"/>
      <c r="H295" s="968"/>
      <c r="I295" s="968"/>
      <c r="J295" s="968"/>
      <c r="K295" s="968"/>
      <c r="L295" s="968"/>
      <c r="M295" s="968"/>
      <c r="N295" s="968"/>
      <c r="O295" s="968"/>
      <c r="P295" s="968"/>
      <c r="Q295" s="968"/>
      <c r="R295" s="968"/>
    </row>
    <row r="296" spans="2:18">
      <c r="B296" s="967"/>
      <c r="C296" s="968"/>
      <c r="D296" s="968"/>
      <c r="E296" s="968"/>
      <c r="F296" s="968"/>
      <c r="G296" s="968"/>
      <c r="H296" s="968"/>
      <c r="I296" s="968"/>
      <c r="J296" s="968"/>
      <c r="K296" s="968"/>
      <c r="L296" s="968"/>
      <c r="M296" s="968"/>
      <c r="N296" s="968"/>
      <c r="O296" s="968"/>
      <c r="P296" s="968"/>
      <c r="Q296" s="968"/>
      <c r="R296" s="968"/>
    </row>
    <row r="297" spans="2:18">
      <c r="B297" s="967"/>
      <c r="C297" s="968"/>
      <c r="D297" s="968"/>
      <c r="E297" s="968"/>
      <c r="F297" s="968"/>
      <c r="G297" s="968"/>
      <c r="H297" s="968"/>
      <c r="I297" s="968"/>
      <c r="J297" s="968"/>
      <c r="K297" s="968"/>
      <c r="L297" s="968"/>
      <c r="M297" s="968"/>
      <c r="N297" s="968"/>
      <c r="O297" s="968"/>
      <c r="P297" s="968"/>
      <c r="Q297" s="968"/>
      <c r="R297" s="968"/>
    </row>
    <row r="298" spans="2:18">
      <c r="B298" s="967"/>
      <c r="C298" s="968"/>
      <c r="D298" s="968"/>
      <c r="E298" s="968"/>
      <c r="F298" s="968"/>
      <c r="G298" s="968"/>
      <c r="H298" s="968"/>
      <c r="I298" s="968"/>
      <c r="J298" s="968"/>
      <c r="K298" s="968"/>
      <c r="L298" s="968"/>
      <c r="M298" s="968"/>
      <c r="N298" s="968"/>
      <c r="O298" s="968"/>
      <c r="P298" s="968"/>
      <c r="Q298" s="968"/>
      <c r="R298" s="968"/>
    </row>
    <row r="299" spans="2:18">
      <c r="B299" s="967"/>
      <c r="C299" s="968"/>
      <c r="D299" s="968"/>
      <c r="E299" s="968"/>
      <c r="F299" s="968"/>
      <c r="G299" s="968"/>
      <c r="H299" s="968"/>
      <c r="I299" s="968"/>
      <c r="J299" s="968"/>
      <c r="K299" s="968"/>
      <c r="L299" s="968"/>
      <c r="M299" s="968"/>
      <c r="N299" s="968"/>
      <c r="O299" s="968"/>
      <c r="P299" s="968"/>
      <c r="Q299" s="968"/>
      <c r="R299" s="968"/>
    </row>
    <row r="300" spans="2:18">
      <c r="B300" s="967"/>
      <c r="C300" s="968"/>
      <c r="D300" s="968"/>
      <c r="E300" s="968"/>
      <c r="F300" s="968"/>
      <c r="G300" s="968"/>
      <c r="H300" s="968"/>
      <c r="I300" s="968"/>
      <c r="J300" s="968"/>
      <c r="K300" s="968"/>
      <c r="L300" s="968"/>
      <c r="M300" s="968"/>
      <c r="N300" s="968"/>
      <c r="O300" s="968"/>
      <c r="P300" s="968"/>
      <c r="Q300" s="968"/>
      <c r="R300" s="968"/>
    </row>
    <row r="301" spans="2:18">
      <c r="B301" s="967"/>
      <c r="C301" s="968"/>
      <c r="D301" s="968"/>
      <c r="E301" s="968"/>
      <c r="F301" s="968"/>
      <c r="G301" s="968"/>
      <c r="H301" s="968"/>
      <c r="I301" s="968"/>
      <c r="J301" s="968"/>
      <c r="K301" s="968"/>
      <c r="L301" s="968"/>
      <c r="M301" s="968"/>
      <c r="N301" s="968"/>
      <c r="O301" s="968"/>
      <c r="P301" s="968"/>
      <c r="Q301" s="968"/>
      <c r="R301" s="968"/>
    </row>
    <row r="302" spans="2:18">
      <c r="B302" s="967"/>
      <c r="C302" s="968"/>
      <c r="D302" s="968"/>
      <c r="E302" s="968"/>
      <c r="F302" s="968"/>
      <c r="G302" s="968"/>
      <c r="H302" s="968"/>
      <c r="I302" s="968"/>
      <c r="J302" s="968"/>
      <c r="K302" s="968"/>
      <c r="L302" s="968"/>
      <c r="M302" s="968"/>
      <c r="N302" s="968"/>
      <c r="O302" s="968"/>
      <c r="P302" s="968"/>
      <c r="Q302" s="968"/>
      <c r="R302" s="968"/>
    </row>
    <row r="303" spans="2:18">
      <c r="B303" s="967"/>
      <c r="C303" s="968"/>
      <c r="D303" s="968"/>
      <c r="E303" s="968"/>
      <c r="F303" s="968"/>
      <c r="G303" s="968"/>
      <c r="H303" s="968"/>
      <c r="I303" s="968"/>
      <c r="J303" s="968"/>
      <c r="K303" s="968"/>
      <c r="L303" s="968"/>
      <c r="M303" s="968"/>
      <c r="N303" s="968"/>
      <c r="O303" s="968"/>
      <c r="P303" s="968"/>
      <c r="Q303" s="968"/>
      <c r="R303" s="968"/>
    </row>
    <row r="304" spans="2:18">
      <c r="B304" s="967"/>
      <c r="C304" s="968"/>
      <c r="D304" s="968"/>
      <c r="E304" s="968"/>
      <c r="F304" s="968"/>
      <c r="G304" s="968"/>
      <c r="H304" s="968"/>
      <c r="I304" s="968"/>
      <c r="J304" s="968"/>
      <c r="K304" s="968"/>
      <c r="L304" s="968"/>
      <c r="M304" s="968"/>
      <c r="N304" s="968"/>
      <c r="O304" s="968"/>
      <c r="P304" s="968"/>
      <c r="Q304" s="968"/>
      <c r="R304" s="968"/>
    </row>
    <row r="305" spans="2:18">
      <c r="B305" s="967"/>
      <c r="C305" s="968"/>
      <c r="D305" s="968"/>
      <c r="E305" s="968"/>
      <c r="F305" s="968"/>
      <c r="G305" s="968"/>
      <c r="H305" s="968"/>
      <c r="I305" s="968"/>
      <c r="J305" s="968"/>
      <c r="K305" s="968"/>
      <c r="L305" s="968"/>
      <c r="M305" s="968"/>
      <c r="N305" s="968"/>
      <c r="O305" s="968"/>
      <c r="P305" s="968"/>
      <c r="Q305" s="968"/>
      <c r="R305" s="968"/>
    </row>
    <row r="306" spans="2:18">
      <c r="B306" s="967"/>
      <c r="C306" s="968"/>
      <c r="D306" s="968"/>
      <c r="E306" s="968"/>
      <c r="F306" s="968"/>
      <c r="G306" s="968"/>
      <c r="H306" s="968"/>
      <c r="I306" s="968"/>
      <c r="J306" s="968"/>
      <c r="K306" s="968"/>
      <c r="L306" s="968"/>
      <c r="M306" s="968"/>
      <c r="N306" s="968"/>
      <c r="O306" s="968"/>
      <c r="P306" s="968"/>
      <c r="Q306" s="968"/>
      <c r="R306" s="968"/>
    </row>
    <row r="307" spans="2:18">
      <c r="B307" s="967"/>
      <c r="C307" s="968"/>
      <c r="D307" s="968"/>
      <c r="E307" s="968"/>
      <c r="F307" s="968"/>
      <c r="G307" s="968"/>
      <c r="H307" s="968"/>
      <c r="I307" s="968"/>
      <c r="J307" s="968"/>
      <c r="K307" s="968"/>
      <c r="L307" s="968"/>
      <c r="M307" s="968"/>
      <c r="N307" s="968"/>
      <c r="O307" s="968"/>
      <c r="P307" s="968"/>
      <c r="Q307" s="968"/>
      <c r="R307" s="968"/>
    </row>
    <row r="308" spans="2:18">
      <c r="B308" s="967"/>
      <c r="C308" s="968"/>
      <c r="D308" s="968"/>
      <c r="E308" s="968"/>
      <c r="F308" s="968"/>
      <c r="G308" s="968"/>
      <c r="H308" s="968"/>
      <c r="I308" s="968"/>
      <c r="J308" s="968"/>
      <c r="K308" s="968"/>
      <c r="L308" s="968"/>
      <c r="M308" s="968"/>
      <c r="N308" s="968"/>
      <c r="O308" s="968"/>
      <c r="P308" s="968"/>
      <c r="Q308" s="968"/>
      <c r="R308" s="968"/>
    </row>
    <row r="309" spans="2:18">
      <c r="B309" s="967"/>
      <c r="C309" s="968"/>
      <c r="D309" s="968"/>
      <c r="E309" s="968"/>
      <c r="F309" s="968"/>
      <c r="G309" s="968"/>
      <c r="H309" s="968"/>
      <c r="I309" s="968"/>
      <c r="J309" s="968"/>
      <c r="K309" s="968"/>
      <c r="L309" s="968"/>
      <c r="M309" s="968"/>
      <c r="N309" s="968"/>
      <c r="O309" s="968"/>
      <c r="P309" s="968"/>
      <c r="Q309" s="968"/>
      <c r="R309" s="968"/>
    </row>
    <row r="310" spans="2:18">
      <c r="B310" s="967"/>
      <c r="C310" s="968"/>
      <c r="D310" s="968"/>
      <c r="E310" s="968"/>
      <c r="F310" s="968"/>
      <c r="G310" s="968"/>
      <c r="H310" s="968"/>
      <c r="I310" s="968"/>
      <c r="J310" s="968"/>
      <c r="K310" s="968"/>
      <c r="L310" s="968"/>
      <c r="M310" s="968"/>
      <c r="N310" s="968"/>
      <c r="O310" s="968"/>
      <c r="P310" s="968"/>
      <c r="Q310" s="968"/>
      <c r="R310" s="968"/>
    </row>
    <row r="311" spans="2:18" ht="15.75">
      <c r="B311" s="967"/>
      <c r="C311" s="969"/>
      <c r="D311" s="968"/>
      <c r="E311" s="968"/>
      <c r="F311" s="968"/>
      <c r="G311" s="968"/>
      <c r="H311" s="968"/>
      <c r="I311" s="968"/>
      <c r="J311" s="968"/>
      <c r="K311" s="968"/>
      <c r="L311" s="968"/>
      <c r="M311" s="968"/>
      <c r="N311" s="968"/>
      <c r="O311" s="968"/>
      <c r="P311" s="968"/>
      <c r="Q311" s="968"/>
      <c r="R311" s="968"/>
    </row>
    <row r="312" spans="2:18" ht="15.75">
      <c r="B312" s="967"/>
      <c r="C312" s="969"/>
      <c r="D312" s="970"/>
      <c r="E312" s="970"/>
      <c r="F312" s="968"/>
      <c r="G312" s="968"/>
      <c r="H312" s="968"/>
      <c r="I312" s="968"/>
      <c r="J312" s="968"/>
      <c r="K312" s="968"/>
      <c r="L312" s="968"/>
      <c r="M312" s="968"/>
      <c r="N312" s="968"/>
      <c r="O312" s="968"/>
      <c r="P312" s="968"/>
      <c r="Q312" s="968"/>
      <c r="R312" s="968"/>
    </row>
    <row r="313" spans="2:18" ht="15.75">
      <c r="B313" s="971"/>
      <c r="C313" s="969"/>
      <c r="D313" s="970"/>
      <c r="E313" s="970"/>
      <c r="F313" s="972"/>
      <c r="G313" s="972"/>
      <c r="H313" s="968"/>
      <c r="I313" s="968"/>
      <c r="J313" s="968"/>
      <c r="K313" s="968"/>
      <c r="L313" s="968"/>
      <c r="M313" s="968"/>
      <c r="N313" s="968"/>
      <c r="O313" s="968"/>
      <c r="P313" s="968"/>
      <c r="Q313" s="968"/>
      <c r="R313" s="968"/>
    </row>
    <row r="314" spans="2:18" ht="15.75">
      <c r="B314" s="967"/>
      <c r="C314" s="969"/>
      <c r="D314" s="970"/>
      <c r="E314" s="970"/>
      <c r="F314" s="972"/>
      <c r="G314" s="968"/>
      <c r="H314" s="968"/>
      <c r="I314" s="968"/>
      <c r="J314" s="968"/>
      <c r="K314" s="968"/>
      <c r="L314" s="968"/>
      <c r="M314" s="968"/>
      <c r="N314" s="968"/>
      <c r="O314" s="968"/>
      <c r="P314" s="968"/>
      <c r="Q314" s="968"/>
      <c r="R314" s="968"/>
    </row>
    <row r="315" spans="2:18" ht="15.75">
      <c r="B315" s="967"/>
      <c r="C315" s="969"/>
      <c r="D315" s="970"/>
      <c r="E315" s="970"/>
      <c r="F315" s="972"/>
      <c r="G315" s="968"/>
      <c r="H315" s="968"/>
      <c r="I315" s="968"/>
      <c r="J315" s="968"/>
      <c r="K315" s="968"/>
      <c r="L315" s="968"/>
      <c r="M315" s="968"/>
      <c r="N315" s="968"/>
      <c r="O315" s="968"/>
      <c r="P315" s="968"/>
      <c r="Q315" s="968"/>
      <c r="R315" s="968"/>
    </row>
    <row r="316" spans="2:18" ht="15.75">
      <c r="B316" s="967"/>
      <c r="C316" s="969"/>
      <c r="D316" s="970"/>
      <c r="E316" s="970"/>
      <c r="F316" s="972"/>
      <c r="G316" s="968"/>
      <c r="H316" s="968"/>
      <c r="I316" s="968"/>
      <c r="J316" s="968"/>
      <c r="K316" s="968"/>
      <c r="L316" s="968"/>
      <c r="M316" s="968"/>
      <c r="N316" s="968"/>
      <c r="O316" s="968"/>
      <c r="P316" s="968"/>
      <c r="Q316" s="968"/>
      <c r="R316" s="968"/>
    </row>
    <row r="317" spans="2:18" ht="15.75">
      <c r="B317" s="967"/>
      <c r="C317" s="969"/>
      <c r="D317" s="973"/>
      <c r="E317" s="973"/>
      <c r="F317" s="972"/>
      <c r="G317" s="968"/>
      <c r="H317" s="968"/>
      <c r="I317" s="968"/>
      <c r="J317" s="968"/>
      <c r="K317" s="968"/>
      <c r="L317" s="968"/>
      <c r="M317" s="968"/>
      <c r="N317" s="968"/>
      <c r="O317" s="968"/>
      <c r="P317" s="968"/>
      <c r="Q317" s="968"/>
      <c r="R317" s="968"/>
    </row>
    <row r="318" spans="2:18" ht="15.75">
      <c r="B318" s="967"/>
      <c r="C318" s="969"/>
      <c r="D318" s="973"/>
      <c r="E318" s="973"/>
      <c r="F318" s="972"/>
      <c r="G318" s="968"/>
      <c r="H318" s="968"/>
      <c r="I318" s="968"/>
      <c r="J318" s="968"/>
      <c r="K318" s="968"/>
      <c r="L318" s="968"/>
      <c r="M318" s="968"/>
      <c r="N318" s="968"/>
      <c r="O318" s="968"/>
      <c r="P318" s="968"/>
      <c r="Q318" s="968"/>
      <c r="R318" s="968"/>
    </row>
    <row r="319" spans="2:18" ht="15.75">
      <c r="B319" s="967"/>
      <c r="C319" s="968"/>
      <c r="D319" s="970"/>
      <c r="E319" s="968"/>
      <c r="F319" s="968"/>
      <c r="G319" s="968"/>
      <c r="H319" s="968"/>
      <c r="I319" s="968"/>
      <c r="J319" s="968"/>
      <c r="K319" s="968"/>
      <c r="L319" s="968"/>
      <c r="M319" s="968"/>
      <c r="N319" s="968"/>
      <c r="O319" s="968"/>
      <c r="P319" s="968"/>
      <c r="Q319" s="968"/>
      <c r="R319" s="968"/>
    </row>
    <row r="320" spans="2:18">
      <c r="B320" s="967"/>
      <c r="C320" s="968"/>
      <c r="D320" s="968"/>
      <c r="E320" s="968"/>
      <c r="F320" s="968"/>
      <c r="G320" s="968"/>
      <c r="H320" s="968"/>
      <c r="I320" s="968"/>
      <c r="J320" s="968"/>
      <c r="K320" s="968"/>
      <c r="L320" s="968"/>
      <c r="M320" s="968"/>
      <c r="N320" s="968"/>
      <c r="O320" s="968"/>
      <c r="P320" s="968"/>
      <c r="Q320" s="968"/>
      <c r="R320" s="968"/>
    </row>
    <row r="321" spans="2:18">
      <c r="B321" s="967"/>
      <c r="C321" s="968"/>
      <c r="D321" s="968"/>
      <c r="E321" s="968"/>
      <c r="F321" s="968"/>
      <c r="G321" s="968"/>
      <c r="H321" s="968"/>
      <c r="I321" s="968"/>
      <c r="J321" s="968"/>
      <c r="K321" s="968"/>
      <c r="L321" s="968"/>
      <c r="M321" s="968"/>
      <c r="N321" s="968"/>
      <c r="O321" s="968"/>
      <c r="P321" s="968"/>
      <c r="Q321" s="968"/>
      <c r="R321" s="968"/>
    </row>
    <row r="322" spans="2:18">
      <c r="B322" s="967"/>
      <c r="C322" s="968"/>
      <c r="D322" s="968"/>
      <c r="E322" s="968"/>
      <c r="F322" s="968"/>
      <c r="G322" s="968"/>
      <c r="H322" s="968"/>
      <c r="I322" s="968"/>
      <c r="J322" s="968"/>
      <c r="K322" s="968"/>
      <c r="L322" s="968"/>
      <c r="M322" s="968"/>
      <c r="N322" s="968"/>
      <c r="O322" s="968"/>
      <c r="P322" s="968"/>
      <c r="Q322" s="968"/>
      <c r="R322" s="968"/>
    </row>
    <row r="323" spans="2:18">
      <c r="B323" s="967"/>
      <c r="C323" s="968"/>
      <c r="D323" s="968"/>
      <c r="E323" s="968"/>
      <c r="F323" s="968"/>
      <c r="G323" s="968"/>
      <c r="H323" s="968"/>
      <c r="I323" s="968"/>
      <c r="J323" s="968"/>
      <c r="K323" s="968"/>
      <c r="L323" s="968"/>
      <c r="M323" s="968"/>
      <c r="N323" s="968"/>
      <c r="O323" s="968"/>
      <c r="P323" s="968"/>
      <c r="Q323" s="968"/>
      <c r="R323" s="968"/>
    </row>
    <row r="324" spans="2:18">
      <c r="B324" s="967"/>
      <c r="C324" s="968"/>
      <c r="D324" s="968"/>
      <c r="E324" s="968"/>
      <c r="F324" s="968"/>
      <c r="G324" s="968"/>
      <c r="H324" s="968"/>
      <c r="I324" s="968"/>
      <c r="J324" s="968"/>
      <c r="K324" s="968"/>
      <c r="L324" s="968"/>
      <c r="M324" s="968"/>
      <c r="N324" s="968"/>
      <c r="O324" s="968"/>
      <c r="P324" s="968"/>
      <c r="Q324" s="968"/>
      <c r="R324" s="968"/>
    </row>
    <row r="325" spans="2:18">
      <c r="B325" s="967"/>
      <c r="C325" s="968"/>
      <c r="D325" s="968"/>
      <c r="E325" s="968"/>
      <c r="F325" s="968"/>
      <c r="G325" s="968"/>
      <c r="H325" s="968"/>
      <c r="I325" s="968"/>
      <c r="J325" s="968"/>
      <c r="K325" s="968"/>
      <c r="L325" s="968"/>
      <c r="M325" s="968"/>
      <c r="N325" s="968"/>
      <c r="O325" s="968"/>
      <c r="P325" s="968"/>
      <c r="Q325" s="968"/>
      <c r="R325" s="968"/>
    </row>
    <row r="326" spans="2:18">
      <c r="B326" s="967"/>
      <c r="C326" s="968"/>
      <c r="D326" s="968"/>
      <c r="E326" s="968"/>
      <c r="F326" s="968"/>
      <c r="G326" s="968"/>
      <c r="H326" s="968"/>
      <c r="I326" s="968"/>
      <c r="J326" s="968"/>
      <c r="K326" s="968"/>
      <c r="L326" s="968"/>
      <c r="M326" s="968"/>
      <c r="N326" s="968"/>
      <c r="O326" s="968"/>
      <c r="P326" s="968"/>
      <c r="Q326" s="968"/>
      <c r="R326" s="968"/>
    </row>
    <row r="327" spans="2:18">
      <c r="B327" s="967"/>
      <c r="C327" s="968"/>
      <c r="D327" s="968"/>
      <c r="E327" s="968"/>
      <c r="F327" s="968"/>
      <c r="G327" s="968"/>
      <c r="H327" s="968"/>
      <c r="I327" s="968"/>
      <c r="J327" s="968"/>
      <c r="K327" s="968"/>
      <c r="L327" s="968"/>
      <c r="M327" s="968"/>
      <c r="N327" s="968"/>
      <c r="O327" s="968"/>
      <c r="P327" s="968"/>
      <c r="Q327" s="968"/>
      <c r="R327" s="968"/>
    </row>
    <row r="328" spans="2:18">
      <c r="B328" s="967"/>
      <c r="C328" s="968"/>
      <c r="D328" s="968"/>
      <c r="E328" s="968"/>
      <c r="F328" s="968"/>
      <c r="G328" s="968"/>
      <c r="H328" s="968"/>
      <c r="I328" s="968"/>
      <c r="J328" s="968"/>
      <c r="K328" s="968"/>
      <c r="L328" s="968"/>
      <c r="M328" s="968"/>
      <c r="N328" s="968"/>
      <c r="O328" s="968"/>
      <c r="P328" s="968"/>
      <c r="Q328" s="968"/>
      <c r="R328" s="968"/>
    </row>
    <row r="329" spans="2:18">
      <c r="B329" s="967"/>
      <c r="C329" s="968"/>
      <c r="D329" s="968"/>
      <c r="E329" s="968"/>
      <c r="F329" s="968"/>
      <c r="G329" s="968"/>
      <c r="H329" s="968"/>
      <c r="I329" s="968"/>
      <c r="J329" s="968"/>
      <c r="K329" s="968"/>
      <c r="L329" s="968"/>
      <c r="M329" s="968"/>
      <c r="N329" s="968"/>
      <c r="O329" s="968"/>
      <c r="P329" s="968"/>
      <c r="Q329" s="968"/>
      <c r="R329" s="968"/>
    </row>
    <row r="330" spans="2:18">
      <c r="B330" s="967"/>
      <c r="C330" s="968"/>
      <c r="D330" s="968"/>
      <c r="E330" s="968"/>
      <c r="F330" s="968"/>
      <c r="G330" s="968"/>
      <c r="H330" s="968"/>
      <c r="I330" s="968"/>
      <c r="J330" s="968"/>
      <c r="K330" s="968"/>
      <c r="L330" s="968"/>
      <c r="M330" s="968"/>
      <c r="N330" s="968"/>
      <c r="O330" s="968"/>
      <c r="P330" s="968"/>
      <c r="Q330" s="968"/>
      <c r="R330" s="968"/>
    </row>
    <row r="331" spans="2:18">
      <c r="B331" s="967"/>
      <c r="C331" s="968"/>
      <c r="D331" s="968"/>
      <c r="E331" s="968"/>
      <c r="F331" s="968"/>
      <c r="G331" s="968"/>
      <c r="H331" s="968"/>
      <c r="I331" s="968"/>
      <c r="J331" s="968"/>
      <c r="K331" s="968"/>
      <c r="L331" s="968"/>
      <c r="M331" s="968"/>
      <c r="N331" s="968"/>
      <c r="O331" s="968"/>
      <c r="P331" s="968"/>
      <c r="Q331" s="968"/>
      <c r="R331" s="968"/>
    </row>
    <row r="332" spans="2:18">
      <c r="B332" s="967"/>
      <c r="C332" s="968"/>
      <c r="D332" s="968"/>
      <c r="E332" s="968"/>
      <c r="F332" s="968"/>
      <c r="G332" s="968"/>
      <c r="H332" s="968"/>
      <c r="I332" s="968"/>
      <c r="J332" s="968"/>
      <c r="K332" s="968"/>
      <c r="L332" s="968"/>
      <c r="M332" s="968"/>
      <c r="N332" s="968"/>
      <c r="O332" s="968"/>
      <c r="P332" s="968"/>
      <c r="Q332" s="968"/>
      <c r="R332" s="968"/>
    </row>
    <row r="333" spans="2:18">
      <c r="B333" s="967"/>
      <c r="C333" s="968"/>
      <c r="D333" s="968"/>
      <c r="E333" s="968"/>
      <c r="F333" s="968"/>
      <c r="G333" s="968"/>
      <c r="H333" s="968"/>
      <c r="I333" s="968"/>
      <c r="J333" s="968"/>
      <c r="K333" s="968"/>
      <c r="L333" s="968"/>
      <c r="M333" s="968"/>
      <c r="N333" s="968"/>
      <c r="O333" s="968"/>
      <c r="P333" s="968"/>
      <c r="Q333" s="968"/>
      <c r="R333" s="968"/>
    </row>
    <row r="334" spans="2:18">
      <c r="B334" s="967"/>
      <c r="C334" s="968"/>
      <c r="D334" s="968"/>
      <c r="E334" s="968"/>
      <c r="F334" s="968"/>
      <c r="G334" s="968"/>
      <c r="H334" s="968"/>
      <c r="I334" s="968"/>
      <c r="J334" s="968"/>
      <c r="K334" s="968"/>
      <c r="L334" s="968"/>
      <c r="M334" s="968"/>
      <c r="N334" s="968"/>
      <c r="O334" s="968"/>
      <c r="P334" s="968"/>
      <c r="Q334" s="968"/>
      <c r="R334" s="968"/>
    </row>
    <row r="335" spans="2:18">
      <c r="B335" s="967"/>
      <c r="C335" s="968"/>
      <c r="D335" s="968"/>
      <c r="E335" s="968"/>
      <c r="F335" s="968"/>
      <c r="G335" s="968"/>
      <c r="H335" s="968"/>
      <c r="I335" s="968"/>
      <c r="J335" s="968"/>
      <c r="K335" s="968"/>
      <c r="L335" s="968"/>
      <c r="M335" s="968"/>
      <c r="N335" s="968"/>
      <c r="O335" s="968"/>
      <c r="P335" s="968"/>
      <c r="Q335" s="968"/>
      <c r="R335" s="968"/>
    </row>
    <row r="336" spans="2:18">
      <c r="B336" s="967"/>
      <c r="C336" s="968"/>
      <c r="D336" s="968"/>
      <c r="E336" s="968"/>
      <c r="F336" s="968"/>
      <c r="G336" s="968"/>
      <c r="H336" s="968"/>
      <c r="I336" s="968"/>
      <c r="J336" s="968"/>
      <c r="K336" s="968"/>
      <c r="L336" s="968"/>
      <c r="M336" s="968"/>
      <c r="N336" s="968"/>
      <c r="O336" s="968"/>
      <c r="P336" s="968"/>
      <c r="Q336" s="968"/>
      <c r="R336" s="968"/>
    </row>
    <row r="337" spans="2:18">
      <c r="B337" s="967"/>
      <c r="C337" s="968"/>
      <c r="D337" s="968"/>
      <c r="E337" s="968"/>
      <c r="F337" s="968"/>
      <c r="G337" s="968"/>
      <c r="H337" s="968"/>
      <c r="I337" s="968"/>
      <c r="J337" s="968"/>
      <c r="K337" s="968"/>
      <c r="L337" s="968"/>
      <c r="M337" s="968"/>
      <c r="N337" s="968"/>
      <c r="O337" s="968"/>
      <c r="P337" s="968"/>
      <c r="Q337" s="968"/>
      <c r="R337" s="968"/>
    </row>
    <row r="338" spans="2:18">
      <c r="B338" s="967"/>
      <c r="C338" s="968"/>
      <c r="D338" s="968"/>
      <c r="E338" s="968"/>
      <c r="F338" s="968"/>
      <c r="G338" s="968"/>
      <c r="H338" s="968"/>
      <c r="I338" s="968"/>
      <c r="J338" s="968"/>
      <c r="K338" s="968"/>
      <c r="L338" s="968"/>
      <c r="M338" s="968"/>
      <c r="N338" s="968"/>
      <c r="O338" s="968"/>
      <c r="P338" s="968"/>
      <c r="Q338" s="968"/>
      <c r="R338" s="968"/>
    </row>
    <row r="339" spans="2:18">
      <c r="B339" s="967"/>
      <c r="C339" s="968"/>
      <c r="D339" s="968"/>
      <c r="E339" s="968"/>
      <c r="F339" s="968"/>
      <c r="G339" s="968"/>
      <c r="H339" s="968"/>
      <c r="I339" s="968"/>
      <c r="J339" s="968"/>
      <c r="K339" s="968"/>
      <c r="L339" s="968"/>
      <c r="M339" s="968"/>
      <c r="N339" s="968"/>
      <c r="O339" s="968"/>
      <c r="P339" s="968"/>
      <c r="Q339" s="968"/>
      <c r="R339" s="968"/>
    </row>
    <row r="340" spans="2:18">
      <c r="B340" s="967"/>
      <c r="C340" s="968"/>
      <c r="D340" s="968"/>
      <c r="E340" s="968"/>
      <c r="F340" s="968"/>
      <c r="G340" s="968"/>
      <c r="H340" s="968"/>
      <c r="I340" s="968"/>
      <c r="J340" s="968"/>
      <c r="K340" s="968"/>
      <c r="L340" s="968"/>
      <c r="M340" s="968"/>
      <c r="N340" s="968"/>
      <c r="O340" s="968"/>
      <c r="P340" s="968"/>
      <c r="Q340" s="968"/>
      <c r="R340" s="968"/>
    </row>
    <row r="341" spans="2:18">
      <c r="B341" s="967"/>
      <c r="C341" s="968"/>
      <c r="D341" s="968"/>
      <c r="E341" s="968"/>
      <c r="F341" s="968"/>
      <c r="G341" s="968"/>
      <c r="H341" s="968"/>
      <c r="I341" s="968"/>
      <c r="J341" s="968"/>
      <c r="K341" s="968"/>
      <c r="L341" s="968"/>
      <c r="M341" s="968"/>
      <c r="N341" s="968"/>
      <c r="O341" s="968"/>
      <c r="P341" s="968"/>
      <c r="Q341" s="968"/>
      <c r="R341" s="968"/>
    </row>
    <row r="342" spans="2:18">
      <c r="B342" s="967"/>
      <c r="C342" s="968"/>
      <c r="D342" s="968"/>
      <c r="E342" s="968"/>
      <c r="F342" s="968"/>
      <c r="G342" s="968"/>
      <c r="H342" s="968"/>
      <c r="I342" s="968"/>
      <c r="J342" s="968"/>
      <c r="K342" s="968"/>
      <c r="L342" s="968"/>
      <c r="M342" s="968"/>
      <c r="N342" s="968"/>
      <c r="O342" s="968"/>
      <c r="P342" s="968"/>
      <c r="Q342" s="968"/>
      <c r="R342" s="968"/>
    </row>
    <row r="343" spans="2:18">
      <c r="B343" s="967"/>
      <c r="C343" s="968"/>
      <c r="D343" s="968"/>
      <c r="E343" s="968"/>
      <c r="F343" s="968"/>
      <c r="G343" s="968"/>
      <c r="H343" s="968"/>
      <c r="I343" s="968"/>
      <c r="J343" s="968"/>
      <c r="K343" s="968"/>
      <c r="L343" s="968"/>
      <c r="M343" s="968"/>
      <c r="N343" s="968"/>
      <c r="O343" s="968"/>
      <c r="P343" s="968"/>
      <c r="Q343" s="968"/>
      <c r="R343" s="968"/>
    </row>
    <row r="344" spans="2:18">
      <c r="B344" s="967"/>
      <c r="C344" s="968"/>
      <c r="D344" s="968"/>
      <c r="E344" s="968"/>
      <c r="F344" s="968"/>
      <c r="G344" s="968"/>
      <c r="H344" s="968"/>
      <c r="I344" s="968"/>
      <c r="J344" s="968"/>
      <c r="K344" s="968"/>
      <c r="L344" s="968"/>
      <c r="M344" s="968"/>
      <c r="N344" s="968"/>
      <c r="O344" s="968"/>
      <c r="P344" s="968"/>
      <c r="Q344" s="968"/>
      <c r="R344" s="968"/>
    </row>
    <row r="345" spans="2:18">
      <c r="B345" s="967"/>
      <c r="C345" s="968"/>
      <c r="D345" s="968"/>
      <c r="E345" s="968"/>
      <c r="F345" s="968"/>
      <c r="G345" s="968"/>
      <c r="H345" s="968"/>
      <c r="I345" s="968"/>
      <c r="J345" s="968"/>
      <c r="K345" s="968"/>
      <c r="L345" s="968"/>
      <c r="M345" s="968"/>
      <c r="N345" s="968"/>
      <c r="O345" s="968"/>
      <c r="P345" s="968"/>
      <c r="Q345" s="968"/>
      <c r="R345" s="968"/>
    </row>
    <row r="346" spans="2:18">
      <c r="B346" s="967"/>
      <c r="C346" s="968"/>
      <c r="D346" s="968"/>
      <c r="E346" s="968"/>
      <c r="F346" s="968"/>
      <c r="G346" s="968"/>
      <c r="H346" s="968"/>
      <c r="I346" s="968"/>
      <c r="J346" s="968"/>
      <c r="K346" s="968"/>
      <c r="L346" s="968"/>
      <c r="M346" s="968"/>
      <c r="N346" s="968"/>
      <c r="O346" s="968"/>
      <c r="P346" s="968"/>
      <c r="Q346" s="968"/>
      <c r="R346" s="968"/>
    </row>
    <row r="347" spans="2:18">
      <c r="B347" s="967"/>
      <c r="C347" s="968"/>
      <c r="D347" s="968"/>
      <c r="E347" s="968"/>
      <c r="F347" s="968"/>
      <c r="G347" s="968"/>
      <c r="H347" s="968"/>
      <c r="I347" s="968"/>
      <c r="J347" s="968"/>
      <c r="K347" s="968"/>
      <c r="L347" s="968"/>
      <c r="M347" s="968"/>
      <c r="N347" s="968"/>
      <c r="O347" s="968"/>
      <c r="P347" s="968"/>
      <c r="Q347" s="968"/>
      <c r="R347" s="968"/>
    </row>
    <row r="348" spans="2:18">
      <c r="B348" s="967"/>
      <c r="C348" s="968"/>
      <c r="D348" s="968"/>
      <c r="E348" s="968"/>
      <c r="F348" s="968"/>
      <c r="G348" s="968"/>
      <c r="H348" s="968"/>
      <c r="I348" s="968"/>
      <c r="J348" s="968"/>
      <c r="K348" s="968"/>
      <c r="L348" s="968"/>
      <c r="M348" s="968"/>
      <c r="N348" s="968"/>
      <c r="O348" s="968"/>
      <c r="P348" s="968"/>
      <c r="Q348" s="968"/>
      <c r="R348" s="968"/>
    </row>
    <row r="349" spans="2:18">
      <c r="B349" s="967"/>
      <c r="C349" s="968"/>
      <c r="D349" s="968"/>
      <c r="E349" s="968"/>
      <c r="F349" s="968"/>
      <c r="G349" s="968"/>
      <c r="H349" s="968"/>
      <c r="I349" s="968"/>
      <c r="J349" s="968"/>
      <c r="K349" s="968"/>
      <c r="L349" s="968"/>
      <c r="M349" s="968"/>
      <c r="N349" s="968"/>
      <c r="O349" s="968"/>
      <c r="P349" s="968"/>
      <c r="Q349" s="968"/>
      <c r="R349" s="968"/>
    </row>
    <row r="350" spans="2:18">
      <c r="B350" s="967"/>
      <c r="C350" s="968"/>
      <c r="D350" s="968"/>
      <c r="E350" s="968"/>
      <c r="F350" s="968"/>
      <c r="G350" s="968"/>
      <c r="H350" s="968"/>
      <c r="I350" s="968"/>
      <c r="J350" s="968"/>
      <c r="K350" s="968"/>
      <c r="L350" s="968"/>
      <c r="M350" s="968"/>
      <c r="N350" s="968"/>
      <c r="O350" s="968"/>
      <c r="P350" s="968"/>
      <c r="Q350" s="968"/>
      <c r="R350" s="968"/>
    </row>
    <row r="351" spans="2:18">
      <c r="B351" s="967"/>
      <c r="C351" s="968"/>
      <c r="D351" s="968"/>
      <c r="E351" s="968"/>
      <c r="F351" s="968"/>
      <c r="G351" s="968"/>
      <c r="H351" s="968"/>
      <c r="I351" s="968"/>
      <c r="J351" s="968"/>
      <c r="K351" s="968"/>
      <c r="L351" s="968"/>
      <c r="M351" s="968"/>
      <c r="N351" s="968"/>
      <c r="O351" s="968"/>
      <c r="P351" s="968"/>
      <c r="Q351" s="968"/>
      <c r="R351" s="968"/>
    </row>
    <row r="352" spans="2:18">
      <c r="B352" s="967"/>
      <c r="C352" s="968"/>
      <c r="D352" s="968"/>
      <c r="E352" s="968"/>
      <c r="F352" s="968"/>
      <c r="G352" s="968"/>
      <c r="H352" s="968"/>
      <c r="I352" s="968"/>
      <c r="J352" s="968"/>
      <c r="K352" s="968"/>
      <c r="L352" s="968"/>
      <c r="M352" s="968"/>
      <c r="N352" s="968"/>
      <c r="O352" s="968"/>
      <c r="P352" s="968"/>
      <c r="Q352" s="968"/>
      <c r="R352" s="968"/>
    </row>
    <row r="353" spans="2:18">
      <c r="B353" s="967"/>
      <c r="C353" s="968"/>
      <c r="D353" s="968"/>
      <c r="E353" s="968"/>
      <c r="F353" s="968"/>
      <c r="G353" s="968"/>
      <c r="H353" s="968"/>
      <c r="I353" s="968"/>
      <c r="J353" s="968"/>
      <c r="K353" s="968"/>
      <c r="L353" s="968"/>
      <c r="M353" s="968"/>
      <c r="N353" s="968"/>
      <c r="O353" s="968"/>
      <c r="P353" s="968"/>
      <c r="Q353" s="968"/>
      <c r="R353" s="968"/>
    </row>
    <row r="354" spans="2:18">
      <c r="B354" s="967"/>
      <c r="C354" s="968"/>
      <c r="D354" s="968"/>
      <c r="E354" s="968"/>
      <c r="F354" s="968"/>
      <c r="G354" s="968"/>
      <c r="H354" s="968"/>
      <c r="I354" s="968"/>
      <c r="J354" s="968"/>
      <c r="K354" s="968"/>
      <c r="L354" s="968"/>
      <c r="M354" s="968"/>
      <c r="N354" s="968"/>
      <c r="O354" s="968"/>
      <c r="P354" s="968"/>
      <c r="Q354" s="968"/>
      <c r="R354" s="968"/>
    </row>
    <row r="355" spans="2:18">
      <c r="B355" s="967"/>
      <c r="C355" s="968"/>
      <c r="D355" s="968"/>
      <c r="E355" s="968"/>
      <c r="F355" s="968"/>
      <c r="G355" s="968"/>
      <c r="H355" s="968"/>
      <c r="I355" s="968"/>
      <c r="J355" s="968"/>
      <c r="K355" s="968"/>
      <c r="L355" s="968"/>
      <c r="M355" s="968"/>
      <c r="N355" s="968"/>
      <c r="O355" s="968"/>
      <c r="P355" s="968"/>
      <c r="Q355" s="968"/>
      <c r="R355" s="968"/>
    </row>
    <row r="356" spans="2:18">
      <c r="B356" s="967"/>
      <c r="C356" s="968"/>
      <c r="D356" s="968"/>
      <c r="E356" s="968"/>
      <c r="F356" s="968"/>
      <c r="G356" s="968"/>
      <c r="H356" s="968"/>
      <c r="I356" s="968"/>
      <c r="J356" s="968"/>
      <c r="K356" s="968"/>
      <c r="L356" s="968"/>
      <c r="M356" s="968"/>
      <c r="N356" s="968"/>
      <c r="O356" s="968"/>
      <c r="P356" s="968"/>
      <c r="Q356" s="968"/>
      <c r="R356" s="968"/>
    </row>
    <row r="357" spans="2:18">
      <c r="B357" s="967"/>
      <c r="C357" s="968"/>
      <c r="D357" s="968"/>
      <c r="E357" s="968"/>
      <c r="F357" s="968"/>
      <c r="G357" s="968"/>
      <c r="H357" s="968"/>
      <c r="I357" s="968"/>
      <c r="J357" s="968"/>
      <c r="K357" s="968"/>
      <c r="L357" s="968"/>
      <c r="M357" s="968"/>
      <c r="N357" s="968"/>
      <c r="O357" s="968"/>
      <c r="P357" s="968"/>
      <c r="Q357" s="968"/>
      <c r="R357" s="968"/>
    </row>
    <row r="358" spans="2:18">
      <c r="B358" s="967"/>
      <c r="C358" s="968"/>
      <c r="D358" s="968"/>
      <c r="E358" s="968"/>
      <c r="F358" s="968"/>
      <c r="G358" s="968"/>
      <c r="H358" s="968"/>
      <c r="I358" s="968"/>
      <c r="J358" s="968"/>
      <c r="K358" s="968"/>
      <c r="L358" s="968"/>
      <c r="M358" s="968"/>
      <c r="N358" s="968"/>
      <c r="O358" s="968"/>
      <c r="P358" s="968"/>
      <c r="Q358" s="968"/>
      <c r="R358" s="968"/>
    </row>
    <row r="359" spans="2:18">
      <c r="B359" s="967"/>
      <c r="C359" s="968"/>
      <c r="D359" s="968"/>
      <c r="E359" s="968"/>
      <c r="F359" s="968"/>
      <c r="G359" s="968"/>
      <c r="H359" s="968"/>
      <c r="I359" s="968"/>
      <c r="J359" s="968"/>
      <c r="K359" s="968"/>
      <c r="L359" s="968"/>
      <c r="M359" s="968"/>
      <c r="N359" s="968"/>
      <c r="O359" s="968"/>
      <c r="P359" s="968"/>
      <c r="Q359" s="968"/>
      <c r="R359" s="968"/>
    </row>
    <row r="360" spans="2:18">
      <c r="B360" s="967"/>
      <c r="C360" s="968"/>
      <c r="D360" s="968"/>
      <c r="E360" s="968"/>
      <c r="F360" s="968"/>
      <c r="G360" s="968"/>
      <c r="H360" s="968"/>
      <c r="I360" s="968"/>
      <c r="J360" s="968"/>
      <c r="K360" s="968"/>
      <c r="L360" s="968"/>
      <c r="M360" s="968"/>
      <c r="N360" s="968"/>
      <c r="O360" s="968"/>
      <c r="P360" s="968"/>
      <c r="Q360" s="968"/>
      <c r="R360" s="968"/>
    </row>
    <row r="361" spans="2:18">
      <c r="B361" s="967"/>
      <c r="C361" s="968"/>
      <c r="D361" s="968"/>
      <c r="E361" s="968"/>
      <c r="F361" s="968"/>
      <c r="G361" s="968"/>
      <c r="H361" s="968"/>
      <c r="I361" s="968"/>
      <c r="J361" s="968"/>
      <c r="K361" s="968"/>
      <c r="L361" s="968"/>
      <c r="M361" s="968"/>
      <c r="N361" s="968"/>
      <c r="O361" s="968"/>
      <c r="P361" s="968"/>
      <c r="Q361" s="968"/>
      <c r="R361" s="968"/>
    </row>
    <row r="362" spans="2:18">
      <c r="B362" s="967"/>
      <c r="C362" s="968"/>
      <c r="D362" s="968"/>
      <c r="E362" s="968"/>
      <c r="F362" s="968"/>
      <c r="G362" s="968"/>
      <c r="H362" s="968"/>
      <c r="I362" s="968"/>
      <c r="J362" s="968"/>
      <c r="K362" s="968"/>
      <c r="L362" s="968"/>
      <c r="M362" s="968"/>
      <c r="N362" s="968"/>
      <c r="O362" s="968"/>
      <c r="P362" s="968"/>
      <c r="Q362" s="968"/>
      <c r="R362" s="968"/>
    </row>
    <row r="363" spans="2:18">
      <c r="B363" s="967"/>
      <c r="C363" s="968"/>
      <c r="D363" s="968"/>
      <c r="E363" s="968"/>
      <c r="F363" s="968"/>
      <c r="G363" s="968"/>
      <c r="H363" s="968"/>
      <c r="I363" s="968"/>
      <c r="J363" s="968"/>
      <c r="K363" s="968"/>
      <c r="L363" s="968"/>
      <c r="M363" s="968"/>
      <c r="N363" s="968"/>
      <c r="O363" s="968"/>
      <c r="P363" s="968"/>
      <c r="Q363" s="968"/>
      <c r="R363" s="968"/>
    </row>
    <row r="364" spans="2:18">
      <c r="B364" s="967"/>
      <c r="C364" s="968"/>
      <c r="D364" s="968"/>
      <c r="E364" s="968"/>
      <c r="F364" s="968"/>
      <c r="G364" s="968"/>
      <c r="H364" s="968"/>
      <c r="I364" s="968"/>
      <c r="J364" s="968"/>
      <c r="K364" s="968"/>
      <c r="L364" s="968"/>
      <c r="M364" s="968"/>
      <c r="N364" s="968"/>
      <c r="O364" s="968"/>
      <c r="P364" s="968"/>
      <c r="Q364" s="968"/>
      <c r="R364" s="968"/>
    </row>
    <row r="365" spans="2:18">
      <c r="B365" s="967"/>
      <c r="C365" s="968"/>
      <c r="D365" s="968"/>
      <c r="E365" s="968"/>
      <c r="F365" s="968"/>
      <c r="G365" s="968"/>
      <c r="H365" s="968"/>
      <c r="I365" s="968"/>
      <c r="J365" s="968"/>
      <c r="K365" s="968"/>
      <c r="L365" s="968"/>
      <c r="M365" s="968"/>
      <c r="N365" s="968"/>
      <c r="O365" s="968"/>
      <c r="P365" s="968"/>
      <c r="Q365" s="968"/>
      <c r="R365" s="968"/>
    </row>
    <row r="366" spans="2:18">
      <c r="B366" s="967"/>
      <c r="C366" s="968"/>
      <c r="D366" s="968"/>
      <c r="E366" s="968"/>
      <c r="F366" s="968"/>
      <c r="G366" s="968"/>
      <c r="H366" s="968"/>
      <c r="I366" s="968"/>
      <c r="J366" s="968"/>
      <c r="K366" s="968"/>
      <c r="L366" s="968"/>
      <c r="M366" s="968"/>
      <c r="N366" s="968"/>
      <c r="O366" s="968"/>
      <c r="P366" s="968"/>
      <c r="Q366" s="968"/>
      <c r="R366" s="968"/>
    </row>
    <row r="367" spans="2:18">
      <c r="B367" s="967"/>
      <c r="C367" s="968"/>
      <c r="D367" s="968"/>
      <c r="E367" s="968"/>
      <c r="F367" s="968"/>
      <c r="G367" s="968"/>
      <c r="H367" s="968"/>
      <c r="I367" s="968"/>
      <c r="J367" s="968"/>
      <c r="K367" s="968"/>
      <c r="L367" s="968"/>
      <c r="M367" s="968"/>
      <c r="N367" s="968"/>
      <c r="O367" s="968"/>
      <c r="P367" s="968"/>
      <c r="Q367" s="968"/>
      <c r="R367" s="968"/>
    </row>
    <row r="368" spans="2:18">
      <c r="B368" s="967"/>
      <c r="C368" s="968"/>
      <c r="D368" s="968"/>
      <c r="E368" s="968"/>
      <c r="F368" s="968"/>
      <c r="G368" s="968"/>
      <c r="H368" s="968"/>
      <c r="I368" s="968"/>
      <c r="J368" s="968"/>
      <c r="K368" s="968"/>
      <c r="L368" s="968"/>
      <c r="M368" s="968"/>
      <c r="N368" s="968"/>
      <c r="O368" s="968"/>
      <c r="P368" s="968"/>
      <c r="Q368" s="968"/>
      <c r="R368" s="968"/>
    </row>
    <row r="369" spans="2:18">
      <c r="B369" s="967"/>
      <c r="C369" s="968"/>
      <c r="D369" s="968"/>
      <c r="E369" s="968"/>
      <c r="F369" s="968"/>
      <c r="G369" s="968"/>
      <c r="H369" s="968"/>
      <c r="I369" s="968"/>
      <c r="J369" s="968"/>
      <c r="K369" s="968"/>
      <c r="L369" s="968"/>
      <c r="M369" s="968"/>
      <c r="N369" s="968"/>
      <c r="O369" s="968"/>
      <c r="P369" s="968"/>
      <c r="Q369" s="968"/>
      <c r="R369" s="968"/>
    </row>
    <row r="370" spans="2:18">
      <c r="B370" s="967"/>
      <c r="C370" s="968"/>
      <c r="D370" s="968"/>
      <c r="E370" s="968"/>
      <c r="F370" s="968"/>
      <c r="G370" s="968"/>
      <c r="H370" s="968"/>
      <c r="I370" s="968"/>
      <c r="J370" s="968"/>
      <c r="K370" s="968"/>
      <c r="L370" s="968"/>
      <c r="M370" s="968"/>
      <c r="N370" s="968"/>
      <c r="O370" s="968"/>
      <c r="P370" s="968"/>
      <c r="Q370" s="968"/>
      <c r="R370" s="968"/>
    </row>
    <row r="371" spans="2:18">
      <c r="B371" s="967"/>
      <c r="C371" s="968"/>
      <c r="D371" s="968"/>
      <c r="E371" s="968"/>
      <c r="F371" s="968"/>
      <c r="G371" s="968"/>
      <c r="H371" s="968"/>
      <c r="I371" s="968"/>
      <c r="J371" s="968"/>
      <c r="K371" s="968"/>
      <c r="L371" s="968"/>
      <c r="M371" s="968"/>
      <c r="N371" s="968"/>
      <c r="O371" s="968"/>
      <c r="P371" s="968"/>
      <c r="Q371" s="968"/>
      <c r="R371" s="968"/>
    </row>
    <row r="372" spans="2:18">
      <c r="B372" s="967"/>
      <c r="C372" s="968"/>
      <c r="D372" s="968"/>
      <c r="E372" s="968"/>
      <c r="F372" s="968"/>
      <c r="G372" s="968"/>
      <c r="H372" s="968"/>
      <c r="I372" s="968"/>
      <c r="J372" s="968"/>
      <c r="K372" s="968"/>
      <c r="L372" s="968"/>
      <c r="M372" s="968"/>
      <c r="N372" s="968"/>
      <c r="O372" s="968"/>
      <c r="P372" s="968"/>
      <c r="Q372" s="968"/>
      <c r="R372" s="968"/>
    </row>
    <row r="373" spans="2:18">
      <c r="B373" s="967"/>
      <c r="C373" s="968"/>
      <c r="D373" s="968"/>
      <c r="E373" s="968"/>
      <c r="F373" s="968"/>
      <c r="G373" s="968"/>
      <c r="H373" s="968"/>
      <c r="I373" s="968"/>
      <c r="J373" s="968"/>
      <c r="K373" s="968"/>
      <c r="L373" s="968"/>
      <c r="M373" s="968"/>
      <c r="N373" s="968"/>
      <c r="O373" s="968"/>
      <c r="P373" s="968"/>
      <c r="Q373" s="968"/>
      <c r="R373" s="968"/>
    </row>
    <row r="374" spans="2:18">
      <c r="B374" s="967"/>
      <c r="C374" s="968"/>
      <c r="D374" s="968"/>
      <c r="E374" s="968"/>
      <c r="F374" s="968"/>
      <c r="G374" s="968"/>
      <c r="H374" s="968"/>
      <c r="I374" s="968"/>
      <c r="J374" s="968"/>
      <c r="K374" s="968"/>
      <c r="L374" s="968"/>
      <c r="M374" s="968"/>
      <c r="N374" s="968"/>
      <c r="O374" s="968"/>
      <c r="P374" s="968"/>
      <c r="Q374" s="968"/>
      <c r="R374" s="968"/>
    </row>
    <row r="375" spans="2:18">
      <c r="B375" s="967"/>
      <c r="C375" s="968"/>
      <c r="D375" s="968"/>
      <c r="E375" s="968"/>
      <c r="F375" s="968"/>
      <c r="G375" s="968"/>
      <c r="H375" s="968"/>
      <c r="I375" s="968"/>
      <c r="J375" s="968"/>
      <c r="K375" s="968"/>
      <c r="L375" s="968"/>
      <c r="M375" s="968"/>
      <c r="N375" s="968"/>
      <c r="O375" s="968"/>
      <c r="P375" s="968"/>
      <c r="Q375" s="968"/>
      <c r="R375" s="968"/>
    </row>
    <row r="376" spans="2:18">
      <c r="B376" s="967"/>
      <c r="C376" s="968"/>
      <c r="D376" s="968"/>
      <c r="E376" s="968"/>
      <c r="F376" s="968"/>
      <c r="G376" s="968"/>
      <c r="H376" s="968"/>
      <c r="I376" s="968"/>
      <c r="J376" s="968"/>
      <c r="K376" s="968"/>
      <c r="L376" s="968"/>
      <c r="M376" s="968"/>
      <c r="N376" s="968"/>
      <c r="O376" s="968"/>
      <c r="P376" s="968"/>
      <c r="Q376" s="968"/>
      <c r="R376" s="968"/>
    </row>
    <row r="377" spans="2:18">
      <c r="B377" s="967"/>
      <c r="C377" s="968"/>
      <c r="D377" s="968"/>
      <c r="E377" s="968"/>
      <c r="F377" s="968"/>
      <c r="G377" s="968"/>
      <c r="H377" s="968"/>
      <c r="I377" s="968"/>
      <c r="J377" s="968"/>
      <c r="K377" s="968"/>
      <c r="L377" s="968"/>
      <c r="M377" s="968"/>
      <c r="N377" s="968"/>
      <c r="O377" s="968"/>
      <c r="P377" s="968"/>
      <c r="Q377" s="968"/>
      <c r="R377" s="968"/>
    </row>
    <row r="378" spans="2:18">
      <c r="B378" s="967"/>
      <c r="C378" s="968"/>
      <c r="D378" s="968"/>
      <c r="E378" s="968"/>
      <c r="F378" s="968"/>
      <c r="G378" s="968"/>
      <c r="H378" s="968"/>
      <c r="I378" s="968"/>
      <c r="J378" s="968"/>
      <c r="K378" s="968"/>
      <c r="L378" s="968"/>
      <c r="M378" s="968"/>
      <c r="N378" s="968"/>
      <c r="O378" s="968"/>
      <c r="P378" s="968"/>
      <c r="Q378" s="968"/>
      <c r="R378" s="968"/>
    </row>
    <row r="379" spans="2:18">
      <c r="B379" s="967"/>
      <c r="C379" s="968"/>
      <c r="D379" s="968"/>
      <c r="E379" s="968"/>
      <c r="F379" s="968"/>
      <c r="G379" s="968"/>
      <c r="H379" s="968"/>
      <c r="I379" s="968"/>
      <c r="J379" s="968"/>
      <c r="K379" s="968"/>
      <c r="L379" s="968"/>
      <c r="M379" s="968"/>
      <c r="N379" s="968"/>
      <c r="O379" s="968"/>
      <c r="P379" s="968"/>
      <c r="Q379" s="968"/>
      <c r="R379" s="968"/>
    </row>
    <row r="380" spans="2:18">
      <c r="B380" s="967"/>
      <c r="C380" s="968"/>
      <c r="D380" s="968"/>
      <c r="E380" s="968"/>
      <c r="F380" s="968"/>
      <c r="G380" s="968"/>
      <c r="H380" s="968"/>
      <c r="I380" s="968"/>
      <c r="J380" s="968"/>
      <c r="K380" s="968"/>
      <c r="L380" s="968"/>
      <c r="M380" s="968"/>
      <c r="N380" s="968"/>
      <c r="O380" s="968"/>
      <c r="P380" s="968"/>
      <c r="Q380" s="968"/>
      <c r="R380" s="968"/>
    </row>
    <row r="381" spans="2:18">
      <c r="B381" s="967"/>
      <c r="C381" s="968"/>
      <c r="D381" s="968"/>
      <c r="E381" s="968"/>
      <c r="F381" s="968"/>
      <c r="G381" s="968"/>
      <c r="H381" s="968"/>
      <c r="I381" s="968"/>
      <c r="J381" s="968"/>
      <c r="K381" s="968"/>
      <c r="L381" s="968"/>
      <c r="M381" s="968"/>
      <c r="N381" s="968"/>
      <c r="O381" s="968"/>
      <c r="P381" s="968"/>
      <c r="Q381" s="968"/>
      <c r="R381" s="968"/>
    </row>
    <row r="382" spans="2:18">
      <c r="B382" s="967"/>
      <c r="C382" s="968"/>
      <c r="D382" s="968"/>
      <c r="E382" s="968"/>
      <c r="F382" s="968"/>
      <c r="G382" s="968"/>
      <c r="H382" s="968"/>
      <c r="I382" s="968"/>
      <c r="J382" s="968"/>
      <c r="K382" s="968"/>
      <c r="L382" s="968"/>
      <c r="M382" s="968"/>
      <c r="N382" s="968"/>
      <c r="O382" s="968"/>
      <c r="P382" s="968"/>
      <c r="Q382" s="968"/>
      <c r="R382" s="968"/>
    </row>
    <row r="383" spans="2:18">
      <c r="B383" s="967"/>
      <c r="C383" s="968"/>
      <c r="D383" s="968"/>
      <c r="E383" s="968"/>
      <c r="F383" s="968"/>
      <c r="G383" s="968"/>
      <c r="H383" s="968"/>
      <c r="I383" s="968"/>
      <c r="J383" s="968"/>
      <c r="K383" s="968"/>
      <c r="L383" s="968"/>
      <c r="M383" s="968"/>
      <c r="N383" s="968"/>
      <c r="O383" s="968"/>
      <c r="P383" s="968"/>
      <c r="Q383" s="968"/>
      <c r="R383" s="968"/>
    </row>
    <row r="384" spans="2:18">
      <c r="B384" s="967"/>
      <c r="C384" s="968"/>
      <c r="D384" s="968"/>
      <c r="E384" s="968"/>
      <c r="F384" s="968"/>
      <c r="G384" s="968"/>
      <c r="H384" s="968"/>
      <c r="I384" s="968"/>
      <c r="J384" s="968"/>
      <c r="K384" s="968"/>
      <c r="L384" s="968"/>
      <c r="M384" s="968"/>
      <c r="N384" s="968"/>
      <c r="O384" s="968"/>
      <c r="P384" s="968"/>
      <c r="Q384" s="968"/>
      <c r="R384" s="968"/>
    </row>
    <row r="385" spans="2:18">
      <c r="B385" s="967"/>
      <c r="C385" s="968"/>
      <c r="D385" s="968"/>
      <c r="E385" s="968"/>
      <c r="F385" s="968"/>
      <c r="G385" s="968"/>
      <c r="H385" s="968"/>
      <c r="I385" s="968"/>
      <c r="J385" s="968"/>
      <c r="K385" s="968"/>
      <c r="L385" s="968"/>
      <c r="M385" s="968"/>
      <c r="N385" s="968"/>
      <c r="O385" s="968"/>
      <c r="P385" s="968"/>
      <c r="Q385" s="968"/>
      <c r="R385" s="968"/>
    </row>
    <row r="386" spans="2:18">
      <c r="B386" s="967"/>
      <c r="C386" s="968"/>
      <c r="D386" s="968"/>
      <c r="E386" s="968"/>
      <c r="F386" s="968"/>
      <c r="G386" s="968"/>
      <c r="H386" s="968"/>
      <c r="I386" s="968"/>
      <c r="J386" s="968"/>
      <c r="K386" s="968"/>
      <c r="L386" s="968"/>
      <c r="M386" s="968"/>
      <c r="N386" s="968"/>
      <c r="O386" s="968"/>
      <c r="P386" s="968"/>
      <c r="Q386" s="968"/>
      <c r="R386" s="968"/>
    </row>
    <row r="387" spans="2:18">
      <c r="B387" s="967"/>
      <c r="C387" s="968"/>
      <c r="D387" s="968"/>
      <c r="E387" s="968"/>
      <c r="F387" s="968"/>
      <c r="G387" s="968"/>
      <c r="H387" s="968"/>
      <c r="I387" s="968"/>
      <c r="J387" s="968"/>
      <c r="K387" s="968"/>
      <c r="L387" s="968"/>
      <c r="M387" s="968"/>
      <c r="N387" s="968"/>
      <c r="O387" s="968"/>
      <c r="P387" s="968"/>
      <c r="Q387" s="968"/>
      <c r="R387" s="968"/>
    </row>
    <row r="388" spans="2:18">
      <c r="B388" s="967"/>
      <c r="C388" s="968"/>
      <c r="D388" s="968"/>
      <c r="E388" s="968"/>
      <c r="F388" s="968"/>
      <c r="G388" s="968"/>
      <c r="H388" s="968"/>
      <c r="I388" s="968"/>
      <c r="J388" s="968"/>
      <c r="K388" s="968"/>
      <c r="L388" s="968"/>
      <c r="M388" s="968"/>
      <c r="N388" s="968"/>
      <c r="O388" s="968"/>
      <c r="P388" s="968"/>
      <c r="Q388" s="968"/>
      <c r="R388" s="968"/>
    </row>
    <row r="389" spans="2:18">
      <c r="B389" s="967"/>
      <c r="C389" s="968"/>
      <c r="D389" s="968"/>
      <c r="E389" s="968"/>
      <c r="F389" s="968"/>
      <c r="G389" s="968"/>
      <c r="H389" s="968"/>
      <c r="I389" s="968"/>
      <c r="J389" s="968"/>
      <c r="K389" s="968"/>
      <c r="L389" s="968"/>
      <c r="M389" s="968"/>
      <c r="N389" s="968"/>
      <c r="O389" s="968"/>
      <c r="P389" s="968"/>
      <c r="Q389" s="968"/>
      <c r="R389" s="968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H27"/>
  <sheetViews>
    <sheetView showGridLines="0" showRowColHeaders="0" zoomScaleNormal="100" workbookViewId="0">
      <pane ySplit="4" topLeftCell="A5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.28515625" style="757" customWidth="1"/>
    <col min="2" max="2" width="27.5703125" style="70" customWidth="1"/>
    <col min="3" max="3" width="12.140625" style="70" customWidth="1"/>
    <col min="4" max="4" width="11.140625" style="70" customWidth="1"/>
    <col min="5" max="5" width="10.5703125" style="70" customWidth="1"/>
    <col min="6" max="6" width="10.42578125" style="70" customWidth="1"/>
    <col min="7" max="7" width="10" style="70" customWidth="1"/>
    <col min="8" max="16384" width="11.5703125" style="70"/>
  </cols>
  <sheetData>
    <row r="1" spans="1:8" ht="24" customHeight="1">
      <c r="B1" s="1192" t="s">
        <v>251</v>
      </c>
      <c r="C1" s="1192"/>
      <c r="D1" s="1192"/>
      <c r="E1" s="1192"/>
      <c r="F1" s="1192"/>
      <c r="G1" s="1192"/>
    </row>
    <row r="2" spans="1:8" ht="19.5">
      <c r="A2" s="653"/>
      <c r="B2" s="786"/>
      <c r="D2" s="787"/>
    </row>
    <row r="3" spans="1:8" ht="27.6" customHeight="1">
      <c r="A3" s="653"/>
      <c r="B3" s="1237" t="s">
        <v>73</v>
      </c>
      <c r="C3" s="1239" t="s">
        <v>596</v>
      </c>
      <c r="D3" s="788" t="s">
        <v>261</v>
      </c>
      <c r="E3" s="789"/>
      <c r="F3" s="789" t="s">
        <v>262</v>
      </c>
      <c r="G3" s="789"/>
      <c r="H3" s="785"/>
    </row>
    <row r="4" spans="1:8" ht="20.85" customHeight="1">
      <c r="A4" s="653"/>
      <c r="B4" s="1238"/>
      <c r="C4" s="1240"/>
      <c r="D4" s="790" t="s">
        <v>11</v>
      </c>
      <c r="E4" s="791" t="s">
        <v>212</v>
      </c>
      <c r="F4" s="792" t="s">
        <v>11</v>
      </c>
      <c r="G4" s="791" t="s">
        <v>212</v>
      </c>
    </row>
    <row r="5" spans="1:8" ht="27.6" customHeight="1">
      <c r="A5" s="657"/>
      <c r="B5" s="793" t="s">
        <v>15</v>
      </c>
      <c r="C5" s="802">
        <v>15314801.363636356</v>
      </c>
      <c r="D5" s="803">
        <v>42728.063636355102</v>
      </c>
      <c r="E5" s="804">
        <v>2.7977906337284253E-3</v>
      </c>
      <c r="F5" s="803">
        <v>-847649.63636364415</v>
      </c>
      <c r="G5" s="804">
        <v>-5.2445612139126907E-2</v>
      </c>
      <c r="H5" s="785"/>
    </row>
    <row r="6" spans="1:8" ht="22.5" customHeight="1">
      <c r="A6" s="657"/>
      <c r="B6" s="794" t="s">
        <v>221</v>
      </c>
      <c r="C6" s="805">
        <v>14190767.409090901</v>
      </c>
      <c r="D6" s="806">
        <v>84532.059090901166</v>
      </c>
      <c r="E6" s="807">
        <v>5.9925314581470435E-3</v>
      </c>
      <c r="F6" s="806">
        <v>-788654.59090909921</v>
      </c>
      <c r="G6" s="807">
        <v>-5.2649200410342933E-2</v>
      </c>
      <c r="H6" s="785"/>
    </row>
    <row r="7" spans="1:8" ht="22.5" customHeight="1">
      <c r="A7" s="657"/>
      <c r="B7" s="794" t="s">
        <v>222</v>
      </c>
      <c r="C7" s="805">
        <v>749566.818181818</v>
      </c>
      <c r="D7" s="806">
        <v>-41595.831818182021</v>
      </c>
      <c r="E7" s="807">
        <v>-5.2575575727926482E-2</v>
      </c>
      <c r="F7" s="806">
        <v>-27761.181818181998</v>
      </c>
      <c r="G7" s="807">
        <v>-3.5713600717048655E-2</v>
      </c>
      <c r="H7" s="785"/>
    </row>
    <row r="8" spans="1:8" ht="22.5" customHeight="1">
      <c r="A8" s="657"/>
      <c r="B8" s="795" t="s">
        <v>255</v>
      </c>
      <c r="C8" s="805">
        <v>374467.136363636</v>
      </c>
      <c r="D8" s="806">
        <v>-208.16363636398455</v>
      </c>
      <c r="E8" s="807">
        <v>-5.5558409204981007E-4</v>
      </c>
      <c r="F8" s="806">
        <v>-31233.863636363996</v>
      </c>
      <c r="G8" s="808">
        <v>-7.6987396226196103E-2</v>
      </c>
      <c r="H8" s="796"/>
    </row>
    <row r="9" spans="1:8" ht="27.6" customHeight="1">
      <c r="A9" s="657"/>
      <c r="B9" s="793" t="s">
        <v>196</v>
      </c>
      <c r="C9" s="802">
        <v>3245252.4545454551</v>
      </c>
      <c r="D9" s="809">
        <v>24345.704545455053</v>
      </c>
      <c r="E9" s="810">
        <v>7.5586492982000486E-3</v>
      </c>
      <c r="F9" s="809">
        <v>-41347.545454544947</v>
      </c>
      <c r="G9" s="804">
        <v>-1.2580644269015062E-2</v>
      </c>
    </row>
    <row r="10" spans="1:8" ht="20.85" customHeight="1">
      <c r="A10" s="657"/>
      <c r="B10" s="794" t="s">
        <v>211</v>
      </c>
      <c r="C10" s="805">
        <v>3059582.5</v>
      </c>
      <c r="D10" s="806">
        <v>24358</v>
      </c>
      <c r="E10" s="807">
        <v>8.0251065448371239E-3</v>
      </c>
      <c r="F10" s="806">
        <v>-39504.5</v>
      </c>
      <c r="G10" s="807">
        <v>-1.2747141335496592E-2</v>
      </c>
    </row>
    <row r="11" spans="1:8" ht="20.85" customHeight="1">
      <c r="A11" s="657"/>
      <c r="B11" s="797" t="s">
        <v>200</v>
      </c>
      <c r="C11" s="811">
        <v>185669.954545455</v>
      </c>
      <c r="D11" s="806">
        <v>-12.295454545004759</v>
      </c>
      <c r="E11" s="807">
        <v>-6.621771625991979E-5</v>
      </c>
      <c r="F11" s="806">
        <v>-1843.0454545450048</v>
      </c>
      <c r="G11" s="807">
        <v>-9.8288942875693897E-3</v>
      </c>
    </row>
    <row r="12" spans="1:8" ht="27.6" customHeight="1">
      <c r="A12" s="657"/>
      <c r="B12" s="798" t="s">
        <v>16</v>
      </c>
      <c r="C12" s="812">
        <v>63081.5</v>
      </c>
      <c r="D12" s="813">
        <v>1137.4500000000007</v>
      </c>
      <c r="E12" s="814">
        <v>1.8363360454604072E-2</v>
      </c>
      <c r="F12" s="813">
        <v>-4187.5</v>
      </c>
      <c r="G12" s="814">
        <v>-6.225007061202037E-2</v>
      </c>
    </row>
    <row r="13" spans="1:8" ht="20.85" customHeight="1">
      <c r="A13" s="657"/>
      <c r="B13" s="794" t="s">
        <v>202</v>
      </c>
      <c r="C13" s="805">
        <v>49396</v>
      </c>
      <c r="D13" s="806">
        <v>1141.9000000000015</v>
      </c>
      <c r="E13" s="807">
        <v>2.3664310390205223E-2</v>
      </c>
      <c r="F13" s="806">
        <v>-3994</v>
      </c>
      <c r="G13" s="807">
        <v>-7.4808016482487361E-2</v>
      </c>
      <c r="H13" s="785"/>
    </row>
    <row r="14" spans="1:8" ht="20.85" customHeight="1">
      <c r="A14" s="657"/>
      <c r="B14" s="797" t="s">
        <v>201</v>
      </c>
      <c r="C14" s="811">
        <v>13685.5</v>
      </c>
      <c r="D14" s="815">
        <v>-4.4500000000007276</v>
      </c>
      <c r="E14" s="816">
        <v>-3.2505597171650358E-4</v>
      </c>
      <c r="F14" s="815">
        <v>-193.5</v>
      </c>
      <c r="G14" s="816">
        <v>-1.3941926651776071E-2</v>
      </c>
    </row>
    <row r="15" spans="1:8" ht="27.6" customHeight="1">
      <c r="A15" s="657"/>
      <c r="B15" s="799" t="s">
        <v>74</v>
      </c>
      <c r="C15" s="817">
        <v>1201.3636363636399</v>
      </c>
      <c r="D15" s="818">
        <v>-3.6363636363601017</v>
      </c>
      <c r="E15" s="819">
        <v>-3.0177291588050492E-3</v>
      </c>
      <c r="F15" s="818">
        <v>-175.6363636363601</v>
      </c>
      <c r="G15" s="819">
        <v>-0.12755000990294851</v>
      </c>
    </row>
    <row r="16" spans="1:8" ht="24" hidden="1" customHeight="1">
      <c r="A16" s="657"/>
      <c r="B16" s="793"/>
      <c r="C16" s="802"/>
      <c r="D16" s="813"/>
      <c r="E16" s="820"/>
      <c r="F16" s="821"/>
      <c r="G16" s="814"/>
    </row>
    <row r="17" spans="1:8" ht="18" hidden="1" customHeight="1">
      <c r="A17" s="657"/>
      <c r="B17" s="794"/>
      <c r="C17" s="805"/>
      <c r="D17" s="806"/>
      <c r="E17" s="807"/>
      <c r="F17" s="822"/>
      <c r="G17" s="807"/>
    </row>
    <row r="18" spans="1:8" ht="17.850000000000001" hidden="1" customHeight="1">
      <c r="A18" s="657"/>
      <c r="B18" s="800"/>
      <c r="C18" s="823"/>
      <c r="D18" s="815"/>
      <c r="E18" s="824"/>
      <c r="F18" s="825"/>
      <c r="G18" s="816"/>
    </row>
    <row r="19" spans="1:8" ht="27.6" customHeight="1">
      <c r="A19" s="657"/>
      <c r="B19" s="801" t="s">
        <v>12</v>
      </c>
      <c r="C19" s="826">
        <v>18624336.681818176</v>
      </c>
      <c r="D19" s="826">
        <v>68207.631818175316</v>
      </c>
      <c r="E19" s="827">
        <v>3.6757467914987352E-3</v>
      </c>
      <c r="F19" s="826">
        <v>-893360.31818182394</v>
      </c>
      <c r="G19" s="827">
        <v>-4.5771809972345867E-2</v>
      </c>
    </row>
    <row r="20" spans="1:8" ht="21.6" customHeight="1">
      <c r="A20" s="657"/>
      <c r="B20" s="70" t="s">
        <v>223</v>
      </c>
      <c r="C20" s="785"/>
      <c r="F20" s="785"/>
      <c r="G20" s="785"/>
      <c r="H20" s="785"/>
    </row>
    <row r="21" spans="1:8">
      <c r="A21" s="657"/>
    </row>
    <row r="22" spans="1:8">
      <c r="A22" s="657"/>
    </row>
    <row r="23" spans="1:8">
      <c r="A23" s="657"/>
    </row>
    <row r="24" spans="1:8">
      <c r="A24" s="657"/>
    </row>
    <row r="25" spans="1:8">
      <c r="A25" s="657"/>
    </row>
    <row r="26" spans="1:8">
      <c r="A26" s="666"/>
    </row>
    <row r="27" spans="1:8">
      <c r="A27" s="759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activeCell="C11" sqref="C11"/>
      <selection pane="bottomLeft" activeCell="K20" sqref="K20"/>
    </sheetView>
  </sheetViews>
  <sheetFormatPr baseColWidth="10" defaultRowHeight="15"/>
  <cols>
    <col min="1" max="1" width="3.28515625" style="759" customWidth="1"/>
    <col min="2" max="2" width="4.5703125" customWidth="1"/>
    <col min="3" max="3" width="19" style="2" customWidth="1"/>
    <col min="4" max="8" width="16.85546875" style="14" customWidth="1"/>
    <col min="9" max="16384" width="11.42578125" style="2"/>
  </cols>
  <sheetData>
    <row r="1" spans="1:8" ht="15.75">
      <c r="C1" s="1199" t="s">
        <v>397</v>
      </c>
      <c r="D1" s="1241"/>
      <c r="E1" s="1241"/>
      <c r="F1" s="1241"/>
      <c r="G1" s="1241"/>
      <c r="H1" s="1241"/>
    </row>
    <row r="2" spans="1:8" ht="14.25" customHeight="1">
      <c r="A2" s="1014"/>
      <c r="C2" s="1244"/>
      <c r="D2" s="1245"/>
      <c r="E2" s="1245"/>
      <c r="F2" s="1245"/>
      <c r="G2" s="1245"/>
      <c r="H2" s="1245"/>
    </row>
    <row r="3" spans="1:8" ht="19.5" customHeight="1">
      <c r="A3" s="1014"/>
      <c r="B3" s="1252" t="s">
        <v>400</v>
      </c>
      <c r="C3" s="1246"/>
      <c r="D3" s="1246" t="s">
        <v>216</v>
      </c>
      <c r="E3" s="1248" t="s">
        <v>196</v>
      </c>
      <c r="F3" s="1248" t="s">
        <v>16</v>
      </c>
      <c r="G3" s="1248" t="s">
        <v>205</v>
      </c>
      <c r="H3" s="1250" t="s">
        <v>77</v>
      </c>
    </row>
    <row r="4" spans="1:8" ht="19.5">
      <c r="A4" s="1014"/>
      <c r="B4" s="1253"/>
      <c r="C4" s="1247"/>
      <c r="D4" s="1247"/>
      <c r="E4" s="1249"/>
      <c r="F4" s="1249"/>
      <c r="G4" s="1249"/>
      <c r="H4" s="1251"/>
    </row>
    <row r="5" spans="1:8">
      <c r="A5" s="1015"/>
      <c r="B5" s="1120">
        <v>4</v>
      </c>
      <c r="C5" s="829" t="s">
        <v>107</v>
      </c>
      <c r="D5" s="830">
        <v>217787.54545454503</v>
      </c>
      <c r="E5" s="830">
        <v>59725.863636363603</v>
      </c>
      <c r="F5" s="830">
        <v>1010.818181818182</v>
      </c>
      <c r="G5" s="830">
        <v>0</v>
      </c>
      <c r="H5" s="831">
        <v>278524.22727272683</v>
      </c>
    </row>
    <row r="6" spans="1:8">
      <c r="A6" s="1015"/>
      <c r="B6" s="1121">
        <v>11</v>
      </c>
      <c r="C6" s="829" t="s">
        <v>108</v>
      </c>
      <c r="D6" s="830">
        <v>299689.40909090883</v>
      </c>
      <c r="E6" s="830">
        <v>61428.909090909059</v>
      </c>
      <c r="F6" s="830">
        <v>4738.2727272727298</v>
      </c>
      <c r="G6" s="830">
        <v>0</v>
      </c>
      <c r="H6" s="7">
        <v>365856.59090909059</v>
      </c>
    </row>
    <row r="7" spans="1:8">
      <c r="A7" s="1015"/>
      <c r="B7" s="1121">
        <v>14</v>
      </c>
      <c r="C7" s="829" t="s">
        <v>109</v>
      </c>
      <c r="D7" s="830">
        <v>230648.40909090923</v>
      </c>
      <c r="E7" s="830">
        <v>52671.181818181838</v>
      </c>
      <c r="F7" s="830">
        <v>0</v>
      </c>
      <c r="G7" s="830">
        <v>0</v>
      </c>
      <c r="H7" s="7">
        <v>283319.59090909106</v>
      </c>
    </row>
    <row r="8" spans="1:8">
      <c r="A8" s="1015"/>
      <c r="B8" s="1121">
        <v>18</v>
      </c>
      <c r="C8" s="829" t="s">
        <v>110</v>
      </c>
      <c r="D8" s="830">
        <v>255891.22727272735</v>
      </c>
      <c r="E8" s="830">
        <v>64856.500000000051</v>
      </c>
      <c r="F8" s="830">
        <v>183.636363636364</v>
      </c>
      <c r="G8" s="830">
        <v>0</v>
      </c>
      <c r="H8" s="7">
        <v>320931.36363636371</v>
      </c>
    </row>
    <row r="9" spans="1:8">
      <c r="A9" s="1015"/>
      <c r="B9" s="1121">
        <v>21</v>
      </c>
      <c r="C9" s="829" t="s">
        <v>111</v>
      </c>
      <c r="D9" s="830">
        <v>186624.81818181771</v>
      </c>
      <c r="E9" s="830">
        <v>28055.909090909088</v>
      </c>
      <c r="F9" s="830">
        <v>1784.818181818184</v>
      </c>
      <c r="G9" s="830">
        <v>0</v>
      </c>
      <c r="H9" s="7">
        <v>216465.54545454498</v>
      </c>
    </row>
    <row r="10" spans="1:8">
      <c r="A10" s="1015"/>
      <c r="B10" s="1121">
        <v>23</v>
      </c>
      <c r="C10" s="829" t="s">
        <v>112</v>
      </c>
      <c r="D10" s="830">
        <v>181119.31818181855</v>
      </c>
      <c r="E10" s="830">
        <v>41607.454545454537</v>
      </c>
      <c r="F10" s="830">
        <v>0</v>
      </c>
      <c r="G10" s="830">
        <v>0</v>
      </c>
      <c r="H10" s="7">
        <v>222726.77272727311</v>
      </c>
    </row>
    <row r="11" spans="1:8">
      <c r="A11" s="1015"/>
      <c r="B11" s="1121">
        <v>29</v>
      </c>
      <c r="C11" s="829" t="s">
        <v>113</v>
      </c>
      <c r="D11" s="830">
        <v>470497.09090909094</v>
      </c>
      <c r="E11" s="830">
        <v>119536.45454545435</v>
      </c>
      <c r="F11" s="830">
        <v>1013.272727272727</v>
      </c>
      <c r="G11" s="830">
        <v>0</v>
      </c>
      <c r="H11" s="7">
        <v>591046.818181818</v>
      </c>
    </row>
    <row r="12" spans="1:8">
      <c r="A12" s="1015"/>
      <c r="B12" s="1121">
        <v>41</v>
      </c>
      <c r="C12" s="829" t="s">
        <v>114</v>
      </c>
      <c r="D12" s="830">
        <v>602534.63636363635</v>
      </c>
      <c r="E12" s="830">
        <v>111601.86363636391</v>
      </c>
      <c r="F12" s="830">
        <v>369.09090909090952</v>
      </c>
      <c r="G12" s="830">
        <v>0</v>
      </c>
      <c r="H12" s="7">
        <v>714505.59090909117</v>
      </c>
    </row>
    <row r="13" spans="1:8">
      <c r="A13" s="1015"/>
      <c r="B13" s="1122"/>
      <c r="C13" s="832" t="s">
        <v>179</v>
      </c>
      <c r="D13" s="833">
        <v>2444792.4545454537</v>
      </c>
      <c r="E13" s="833">
        <v>539484.13636363647</v>
      </c>
      <c r="F13" s="833">
        <v>9099.9090909090955</v>
      </c>
      <c r="G13" s="833">
        <v>0</v>
      </c>
      <c r="H13" s="834">
        <v>2993376.4999999995</v>
      </c>
    </row>
    <row r="14" spans="1:8">
      <c r="A14" s="1015"/>
      <c r="B14" s="1121">
        <v>22</v>
      </c>
      <c r="C14" s="829" t="s">
        <v>118</v>
      </c>
      <c r="D14" s="830">
        <v>78838.22727272725</v>
      </c>
      <c r="E14" s="830">
        <v>21783.95454545457</v>
      </c>
      <c r="F14" s="830">
        <v>0</v>
      </c>
      <c r="G14" s="830">
        <v>0</v>
      </c>
      <c r="H14" s="7">
        <v>100622.18181818182</v>
      </c>
    </row>
    <row r="15" spans="1:8">
      <c r="A15" s="1015"/>
      <c r="B15" s="1121">
        <v>4</v>
      </c>
      <c r="C15" s="829" t="s">
        <v>119</v>
      </c>
      <c r="D15" s="830">
        <v>41460.045454545441</v>
      </c>
      <c r="E15" s="830">
        <v>13153.81818181818</v>
      </c>
      <c r="F15" s="830">
        <v>0</v>
      </c>
      <c r="G15" s="830">
        <v>39</v>
      </c>
      <c r="H15" s="7">
        <v>54652.863636363625</v>
      </c>
    </row>
    <row r="16" spans="1:8">
      <c r="A16" s="1015"/>
      <c r="B16" s="1121">
        <v>50</v>
      </c>
      <c r="C16" s="829" t="s">
        <v>120</v>
      </c>
      <c r="D16" s="830">
        <v>349703.09090909106</v>
      </c>
      <c r="E16" s="830">
        <v>65377.090909090875</v>
      </c>
      <c r="F16" s="830">
        <v>0</v>
      </c>
      <c r="G16" s="830">
        <v>17</v>
      </c>
      <c r="H16" s="7">
        <v>415097.18181818194</v>
      </c>
    </row>
    <row r="17" spans="1:8">
      <c r="A17" s="1015"/>
      <c r="B17" s="1121"/>
      <c r="C17" s="832" t="s">
        <v>75</v>
      </c>
      <c r="D17" s="833">
        <v>470001.36363636376</v>
      </c>
      <c r="E17" s="833">
        <v>100314.86363636363</v>
      </c>
      <c r="F17" s="833">
        <v>0</v>
      </c>
      <c r="G17" s="833">
        <v>56</v>
      </c>
      <c r="H17" s="834">
        <v>570372.22727272741</v>
      </c>
    </row>
    <row r="18" spans="1:8">
      <c r="A18" s="1015"/>
      <c r="B18" s="1120">
        <v>33</v>
      </c>
      <c r="C18" s="835" t="s">
        <v>23</v>
      </c>
      <c r="D18" s="836">
        <v>278364.04545454565</v>
      </c>
      <c r="E18" s="836">
        <v>72318.227272727294</v>
      </c>
      <c r="F18" s="836">
        <v>1477.6363636363649</v>
      </c>
      <c r="G18" s="836">
        <v>1065.3636363636399</v>
      </c>
      <c r="H18" s="837">
        <v>353225.27272727294</v>
      </c>
    </row>
    <row r="19" spans="1:8">
      <c r="A19" s="1015"/>
      <c r="B19" s="1123">
        <v>7</v>
      </c>
      <c r="C19" s="835" t="s">
        <v>165</v>
      </c>
      <c r="D19" s="836">
        <v>400542.318181818</v>
      </c>
      <c r="E19" s="836">
        <v>92146.772727272764</v>
      </c>
      <c r="F19" s="836">
        <v>2516.5909090909058</v>
      </c>
      <c r="G19" s="836">
        <v>0</v>
      </c>
      <c r="H19" s="837">
        <v>495205.68181818177</v>
      </c>
    </row>
    <row r="20" spans="1:8">
      <c r="A20" s="1015"/>
      <c r="B20" s="1121">
        <v>35</v>
      </c>
      <c r="C20" s="829" t="s">
        <v>126</v>
      </c>
      <c r="D20" s="830">
        <v>334485.54545454506</v>
      </c>
      <c r="E20" s="830">
        <v>64144.227272727287</v>
      </c>
      <c r="F20" s="830">
        <v>3524.1818181818162</v>
      </c>
      <c r="G20" s="830">
        <v>0</v>
      </c>
      <c r="H20" s="7">
        <v>402153.95454545418</v>
      </c>
    </row>
    <row r="21" spans="1:8">
      <c r="A21" s="1015"/>
      <c r="B21" s="1121">
        <v>38</v>
      </c>
      <c r="C21" s="829" t="s">
        <v>127</v>
      </c>
      <c r="D21" s="830">
        <v>295268.18181818153</v>
      </c>
      <c r="E21" s="830">
        <v>62983.727272727272</v>
      </c>
      <c r="F21" s="830">
        <v>2594.772727272732</v>
      </c>
      <c r="G21" s="830">
        <v>0</v>
      </c>
      <c r="H21" s="7">
        <v>360846.68181818153</v>
      </c>
    </row>
    <row r="22" spans="1:8">
      <c r="A22" s="1015"/>
      <c r="B22" s="1121"/>
      <c r="C22" s="832" t="s">
        <v>24</v>
      </c>
      <c r="D22" s="833">
        <v>629753.7272727266</v>
      </c>
      <c r="E22" s="833">
        <v>127127.95454545456</v>
      </c>
      <c r="F22" s="833">
        <v>6118.9545454545478</v>
      </c>
      <c r="G22" s="833">
        <v>0</v>
      </c>
      <c r="H22" s="834">
        <v>763000.63636363577</v>
      </c>
    </row>
    <row r="23" spans="1:8">
      <c r="A23" s="1015"/>
      <c r="B23" s="1123">
        <v>39</v>
      </c>
      <c r="C23" s="835" t="s">
        <v>25</v>
      </c>
      <c r="D23" s="836">
        <v>167484.2272727277</v>
      </c>
      <c r="E23" s="836">
        <v>40970.454545454551</v>
      </c>
      <c r="F23" s="836">
        <v>1408.727272727275</v>
      </c>
      <c r="G23" s="836">
        <v>0</v>
      </c>
      <c r="H23" s="837">
        <v>209863.40909090952</v>
      </c>
    </row>
    <row r="24" spans="1:8">
      <c r="A24" s="1015"/>
      <c r="B24" s="1121">
        <v>5</v>
      </c>
      <c r="C24" s="829" t="s">
        <v>180</v>
      </c>
      <c r="D24" s="830">
        <v>38139.454545454573</v>
      </c>
      <c r="E24" s="830">
        <v>14183.40909090907</v>
      </c>
      <c r="F24" s="830">
        <v>0</v>
      </c>
      <c r="G24" s="830">
        <v>0</v>
      </c>
      <c r="H24" s="7">
        <v>52322.863636363647</v>
      </c>
    </row>
    <row r="25" spans="1:8">
      <c r="A25" s="1015"/>
      <c r="B25" s="1121">
        <v>9</v>
      </c>
      <c r="C25" s="829" t="s">
        <v>130</v>
      </c>
      <c r="D25" s="830">
        <v>115687.31818181818</v>
      </c>
      <c r="E25" s="830">
        <v>27219.45454545454</v>
      </c>
      <c r="F25" s="830">
        <v>0</v>
      </c>
      <c r="G25" s="830">
        <v>0</v>
      </c>
      <c r="H25" s="7">
        <v>142906.77272727274</v>
      </c>
    </row>
    <row r="26" spans="1:8">
      <c r="A26" s="1016"/>
      <c r="B26" s="1121">
        <v>24</v>
      </c>
      <c r="C26" s="829" t="s">
        <v>131</v>
      </c>
      <c r="D26" s="830">
        <v>117681.81818181864</v>
      </c>
      <c r="E26" s="830">
        <v>36322.681818181809</v>
      </c>
      <c r="F26" s="830">
        <v>0</v>
      </c>
      <c r="G26" s="830">
        <v>77</v>
      </c>
      <c r="H26" s="7">
        <v>154081.50000000047</v>
      </c>
    </row>
    <row r="27" spans="1:8">
      <c r="B27" s="1121">
        <v>34</v>
      </c>
      <c r="C27" s="829" t="s">
        <v>132</v>
      </c>
      <c r="D27" s="830">
        <v>49077.409090909103</v>
      </c>
      <c r="E27" s="830">
        <v>13065.000000000049</v>
      </c>
      <c r="F27" s="830">
        <v>0</v>
      </c>
      <c r="G27" s="830">
        <v>0</v>
      </c>
      <c r="H27" s="7">
        <v>62142.409090909154</v>
      </c>
    </row>
    <row r="28" spans="1:8">
      <c r="B28" s="1121">
        <v>37</v>
      </c>
      <c r="C28" s="829" t="s">
        <v>133</v>
      </c>
      <c r="D28" s="830">
        <v>89942.681818181853</v>
      </c>
      <c r="E28" s="830">
        <v>26128.045454545449</v>
      </c>
      <c r="F28" s="830">
        <v>0</v>
      </c>
      <c r="G28" s="830">
        <v>0</v>
      </c>
      <c r="H28" s="7">
        <v>116070.72727272731</v>
      </c>
    </row>
    <row r="29" spans="1:8">
      <c r="B29" s="1121">
        <v>40</v>
      </c>
      <c r="C29" s="829" t="s">
        <v>134</v>
      </c>
      <c r="D29" s="830">
        <v>45755.272727272713</v>
      </c>
      <c r="E29" s="830">
        <v>14256.727272727239</v>
      </c>
      <c r="F29" s="830">
        <v>0</v>
      </c>
      <c r="G29" s="830">
        <v>0</v>
      </c>
      <c r="H29" s="7">
        <v>60011.999999999949</v>
      </c>
    </row>
    <row r="30" spans="1:8">
      <c r="B30" s="1121">
        <v>42</v>
      </c>
      <c r="C30" s="829" t="s">
        <v>135</v>
      </c>
      <c r="D30" s="830">
        <v>30534.18181818182</v>
      </c>
      <c r="E30" s="830">
        <v>7779.6818181818198</v>
      </c>
      <c r="F30" s="830">
        <v>0</v>
      </c>
      <c r="G30" s="830">
        <v>0</v>
      </c>
      <c r="H30" s="7">
        <v>38313.86363636364</v>
      </c>
    </row>
    <row r="31" spans="1:8">
      <c r="B31" s="1121">
        <v>47</v>
      </c>
      <c r="C31" s="829" t="s">
        <v>136</v>
      </c>
      <c r="D31" s="830">
        <v>175878.31818181838</v>
      </c>
      <c r="E31" s="830">
        <v>35653.454545454508</v>
      </c>
      <c r="F31" s="830">
        <v>0</v>
      </c>
      <c r="G31" s="830">
        <v>0</v>
      </c>
      <c r="H31" s="7">
        <v>211531.77272727288</v>
      </c>
    </row>
    <row r="32" spans="1:8">
      <c r="B32" s="1121">
        <v>49</v>
      </c>
      <c r="C32" s="829" t="s">
        <v>137</v>
      </c>
      <c r="D32" s="830">
        <v>39306.545454545398</v>
      </c>
      <c r="E32" s="830">
        <v>16556.909090909088</v>
      </c>
      <c r="F32" s="830">
        <v>0</v>
      </c>
      <c r="G32" s="830">
        <v>0</v>
      </c>
      <c r="H32" s="7">
        <v>55863.454545454486</v>
      </c>
    </row>
    <row r="33" spans="2:8">
      <c r="B33" s="1122"/>
      <c r="C33" s="832" t="s">
        <v>188</v>
      </c>
      <c r="D33" s="833">
        <v>702003.0000000007</v>
      </c>
      <c r="E33" s="833">
        <v>191165.36363636359</v>
      </c>
      <c r="F33" s="833">
        <v>0</v>
      </c>
      <c r="G33" s="833">
        <v>77</v>
      </c>
      <c r="H33" s="834">
        <v>893245.36363636435</v>
      </c>
    </row>
    <row r="34" spans="2:8">
      <c r="B34" s="1121">
        <v>2</v>
      </c>
      <c r="C34" s="829" t="s">
        <v>121</v>
      </c>
      <c r="D34" s="830">
        <v>113469.04545454554</v>
      </c>
      <c r="E34" s="830">
        <v>29877.09090909089</v>
      </c>
      <c r="F34" s="830">
        <v>0</v>
      </c>
      <c r="G34" s="830">
        <v>0</v>
      </c>
      <c r="H34" s="7">
        <v>143346.13636363644</v>
      </c>
    </row>
    <row r="35" spans="2:8">
      <c r="B35" s="1121">
        <v>13</v>
      </c>
      <c r="C35" s="829" t="s">
        <v>122</v>
      </c>
      <c r="D35" s="830">
        <v>126843.00000000019</v>
      </c>
      <c r="E35" s="830">
        <v>35279.409090909132</v>
      </c>
      <c r="F35" s="830">
        <v>0</v>
      </c>
      <c r="G35" s="830">
        <v>2</v>
      </c>
      <c r="H35" s="7">
        <v>162124.40909090932</v>
      </c>
    </row>
    <row r="36" spans="2:8">
      <c r="B36" s="1121">
        <v>16</v>
      </c>
      <c r="C36" s="829" t="s">
        <v>123</v>
      </c>
      <c r="D36" s="830">
        <v>59524.590909090868</v>
      </c>
      <c r="E36" s="830">
        <v>18529.590909090912</v>
      </c>
      <c r="F36" s="830">
        <v>0</v>
      </c>
      <c r="G36" s="830">
        <v>0</v>
      </c>
      <c r="H36" s="7">
        <v>78054.18181818178</v>
      </c>
    </row>
    <row r="37" spans="2:8">
      <c r="B37" s="1121">
        <v>19</v>
      </c>
      <c r="C37" s="829" t="s">
        <v>124</v>
      </c>
      <c r="D37" s="830">
        <v>75687.318181818249</v>
      </c>
      <c r="E37" s="830">
        <v>14863.54545454545</v>
      </c>
      <c r="F37" s="830">
        <v>0</v>
      </c>
      <c r="G37" s="830">
        <v>0</v>
      </c>
      <c r="H37" s="7">
        <v>90550.863636363705</v>
      </c>
    </row>
    <row r="38" spans="2:8">
      <c r="B38" s="1121">
        <v>45</v>
      </c>
      <c r="C38" s="829" t="s">
        <v>125</v>
      </c>
      <c r="D38" s="830">
        <v>176118.09090909045</v>
      </c>
      <c r="E38" s="830">
        <v>49273.545454545427</v>
      </c>
      <c r="F38" s="830">
        <v>0</v>
      </c>
      <c r="G38" s="830">
        <v>0</v>
      </c>
      <c r="H38" s="7">
        <v>225391.63636363589</v>
      </c>
    </row>
    <row r="39" spans="2:8">
      <c r="B39" s="1122"/>
      <c r="C39" s="832" t="s">
        <v>164</v>
      </c>
      <c r="D39" s="833">
        <v>551642.0454545453</v>
      </c>
      <c r="E39" s="833">
        <v>147823.18181818182</v>
      </c>
      <c r="F39" s="833">
        <v>0</v>
      </c>
      <c r="G39" s="833">
        <v>2</v>
      </c>
      <c r="H39" s="834">
        <v>699467.22727272706</v>
      </c>
    </row>
    <row r="40" spans="2:8">
      <c r="B40" s="1121">
        <v>8</v>
      </c>
      <c r="C40" s="829" t="s">
        <v>101</v>
      </c>
      <c r="D40" s="830">
        <v>2130019.681818183</v>
      </c>
      <c r="E40" s="830">
        <v>392352.72727272683</v>
      </c>
      <c r="F40" s="830">
        <v>3369.5454545454559</v>
      </c>
      <c r="G40" s="830">
        <v>0</v>
      </c>
      <c r="H40" s="7">
        <v>2525741.9545454551</v>
      </c>
    </row>
    <row r="41" spans="2:8">
      <c r="B41" s="1121">
        <v>17</v>
      </c>
      <c r="C41" s="829" t="s">
        <v>102</v>
      </c>
      <c r="D41" s="830">
        <v>253047.95454545444</v>
      </c>
      <c r="E41" s="830">
        <v>59678.863636363625</v>
      </c>
      <c r="F41" s="830">
        <v>1243.863636363636</v>
      </c>
      <c r="G41" s="830">
        <v>0</v>
      </c>
      <c r="H41" s="7">
        <v>313970.68181818171</v>
      </c>
    </row>
    <row r="42" spans="2:8">
      <c r="B42" s="1121">
        <v>25</v>
      </c>
      <c r="C42" s="829" t="s">
        <v>103</v>
      </c>
      <c r="D42" s="830">
        <v>154063.04545454591</v>
      </c>
      <c r="E42" s="830">
        <v>38371.318181818177</v>
      </c>
      <c r="F42" s="830">
        <v>0</v>
      </c>
      <c r="G42" s="830">
        <v>1</v>
      </c>
      <c r="H42" s="7">
        <v>192435.36363636408</v>
      </c>
    </row>
    <row r="43" spans="2:8">
      <c r="B43" s="1121">
        <v>43</v>
      </c>
      <c r="C43" s="829" t="s">
        <v>104</v>
      </c>
      <c r="D43" s="830">
        <v>242608.13636363583</v>
      </c>
      <c r="E43" s="830">
        <v>53695.500000000015</v>
      </c>
      <c r="F43" s="830">
        <v>1807.2727272727309</v>
      </c>
      <c r="G43" s="830">
        <v>0</v>
      </c>
      <c r="H43" s="7">
        <v>298110.90909090859</v>
      </c>
    </row>
    <row r="44" spans="2:8">
      <c r="B44" s="1122"/>
      <c r="C44" s="832" t="s">
        <v>42</v>
      </c>
      <c r="D44" s="833">
        <v>2779738.8181818193</v>
      </c>
      <c r="E44" s="833">
        <v>544098.40909090871</v>
      </c>
      <c r="F44" s="833">
        <v>6420.6818181818226</v>
      </c>
      <c r="G44" s="833">
        <v>1</v>
      </c>
      <c r="H44" s="834">
        <v>3330258.9090909096</v>
      </c>
    </row>
    <row r="45" spans="2:8">
      <c r="B45" s="1121">
        <v>3</v>
      </c>
      <c r="C45" s="829" t="s">
        <v>115</v>
      </c>
      <c r="D45" s="830">
        <v>497128.59090909106</v>
      </c>
      <c r="E45" s="830">
        <v>132821.95454545465</v>
      </c>
      <c r="F45" s="830">
        <v>2420.5909090909122</v>
      </c>
      <c r="G45" s="830">
        <v>0</v>
      </c>
      <c r="H45" s="7">
        <v>632371.1363636367</v>
      </c>
    </row>
    <row r="46" spans="2:8">
      <c r="B46" s="1121">
        <v>12</v>
      </c>
      <c r="C46" s="829" t="s">
        <v>116</v>
      </c>
      <c r="D46" s="830">
        <v>179212.95454545418</v>
      </c>
      <c r="E46" s="830">
        <v>40635.818181818147</v>
      </c>
      <c r="F46" s="830">
        <v>1163.8181818181779</v>
      </c>
      <c r="G46" s="830">
        <v>0</v>
      </c>
      <c r="H46" s="7">
        <v>221012.5909090905</v>
      </c>
    </row>
    <row r="47" spans="2:8">
      <c r="B47" s="1121">
        <v>46</v>
      </c>
      <c r="C47" s="829" t="s">
        <v>117</v>
      </c>
      <c r="D47" s="830">
        <v>799162.40909090976</v>
      </c>
      <c r="E47" s="830">
        <v>177324.81818181818</v>
      </c>
      <c r="F47" s="830">
        <v>2957.7727272727266</v>
      </c>
      <c r="G47" s="830">
        <v>0</v>
      </c>
      <c r="H47" s="7">
        <v>979445.0000000007</v>
      </c>
    </row>
    <row r="48" spans="2:8">
      <c r="B48" s="1122"/>
      <c r="C48" s="832" t="s">
        <v>43</v>
      </c>
      <c r="D48" s="833">
        <v>1475503.9545454551</v>
      </c>
      <c r="E48" s="833">
        <v>350782.590909091</v>
      </c>
      <c r="F48" s="833">
        <v>6542.1818181818162</v>
      </c>
      <c r="G48" s="833">
        <v>0</v>
      </c>
      <c r="H48" s="834">
        <v>1832828.727272728</v>
      </c>
    </row>
    <row r="49" spans="2:8">
      <c r="B49" s="1121">
        <v>6</v>
      </c>
      <c r="C49" s="829" t="s">
        <v>128</v>
      </c>
      <c r="D49" s="830">
        <v>196760.27272727256</v>
      </c>
      <c r="E49" s="830">
        <v>48925.72727272725</v>
      </c>
      <c r="F49" s="830">
        <v>0</v>
      </c>
      <c r="G49" s="830">
        <v>0</v>
      </c>
      <c r="H49" s="7">
        <v>245685.99999999983</v>
      </c>
    </row>
    <row r="50" spans="2:8">
      <c r="B50" s="1121">
        <v>10</v>
      </c>
      <c r="C50" s="829" t="s">
        <v>129</v>
      </c>
      <c r="D50" s="830">
        <v>111336.27272727262</v>
      </c>
      <c r="E50" s="830">
        <v>31542.636363636353</v>
      </c>
      <c r="F50" s="830">
        <v>0</v>
      </c>
      <c r="G50" s="830">
        <v>0</v>
      </c>
      <c r="H50" s="7">
        <v>142878.90909090897</v>
      </c>
    </row>
    <row r="51" spans="2:8">
      <c r="B51" s="1122"/>
      <c r="C51" s="832" t="s">
        <v>45</v>
      </c>
      <c r="D51" s="833">
        <v>308096.54545454518</v>
      </c>
      <c r="E51" s="833">
        <v>80468.363636363603</v>
      </c>
      <c r="F51" s="833">
        <v>0</v>
      </c>
      <c r="G51" s="833">
        <v>0</v>
      </c>
      <c r="H51" s="834">
        <v>388564.90909090883</v>
      </c>
    </row>
    <row r="52" spans="2:8">
      <c r="B52" s="1121">
        <v>15</v>
      </c>
      <c r="C52" s="829" t="s">
        <v>156</v>
      </c>
      <c r="D52" s="830">
        <v>331167.49999999948</v>
      </c>
      <c r="E52" s="830">
        <v>84163.818181818162</v>
      </c>
      <c r="F52" s="830">
        <v>5618.8181818181902</v>
      </c>
      <c r="G52" s="830">
        <v>0</v>
      </c>
      <c r="H52" s="7">
        <v>420950.13636363583</v>
      </c>
    </row>
    <row r="53" spans="2:8">
      <c r="B53" s="1121">
        <v>27</v>
      </c>
      <c r="C53" s="829" t="s">
        <v>105</v>
      </c>
      <c r="D53" s="830">
        <v>84349.772727272735</v>
      </c>
      <c r="E53" s="830">
        <v>33369.22727272725</v>
      </c>
      <c r="F53" s="830">
        <v>1496.454545454545</v>
      </c>
      <c r="G53" s="830">
        <v>0</v>
      </c>
      <c r="H53" s="7">
        <v>119215.45454545453</v>
      </c>
    </row>
    <row r="54" spans="2:8">
      <c r="B54" s="1121">
        <v>32</v>
      </c>
      <c r="C54" s="829" t="s">
        <v>155</v>
      </c>
      <c r="D54" s="830">
        <v>76693.045454545441</v>
      </c>
      <c r="E54" s="830">
        <v>23315.499999999953</v>
      </c>
      <c r="F54" s="830">
        <v>0</v>
      </c>
      <c r="G54" s="830">
        <v>0</v>
      </c>
      <c r="H54" s="7">
        <v>100008.54545454538</v>
      </c>
    </row>
    <row r="55" spans="2:8">
      <c r="B55" s="1121">
        <v>36</v>
      </c>
      <c r="C55" s="829" t="s">
        <v>106</v>
      </c>
      <c r="D55" s="830">
        <v>266926.13636363629</v>
      </c>
      <c r="E55" s="830">
        <v>66530.590909090897</v>
      </c>
      <c r="F55" s="830">
        <v>13011.227272727279</v>
      </c>
      <c r="G55" s="830">
        <v>0</v>
      </c>
      <c r="H55" s="7">
        <v>346467.95454545447</v>
      </c>
    </row>
    <row r="56" spans="2:8">
      <c r="B56" s="1121"/>
      <c r="C56" s="832" t="s">
        <v>48</v>
      </c>
      <c r="D56" s="833">
        <v>759136.45454545389</v>
      </c>
      <c r="E56" s="833">
        <v>207379.13636363627</v>
      </c>
      <c r="F56" s="833">
        <v>20126.500000000015</v>
      </c>
      <c r="G56" s="833">
        <v>0</v>
      </c>
      <c r="H56" s="834">
        <v>986642.09090909024</v>
      </c>
    </row>
    <row r="57" spans="2:8">
      <c r="B57" s="1120">
        <v>28</v>
      </c>
      <c r="C57" s="832" t="s">
        <v>192</v>
      </c>
      <c r="D57" s="833">
        <v>2723502.7272727294</v>
      </c>
      <c r="E57" s="833">
        <v>401483.49999999983</v>
      </c>
      <c r="F57" s="833">
        <v>3673.8181818181865</v>
      </c>
      <c r="G57" s="833">
        <v>0</v>
      </c>
      <c r="H57" s="834">
        <v>3128660.0454545473</v>
      </c>
    </row>
    <row r="58" spans="2:8">
      <c r="B58" s="1123">
        <v>30</v>
      </c>
      <c r="C58" s="832" t="s">
        <v>206</v>
      </c>
      <c r="D58" s="833">
        <v>483839.04545454576</v>
      </c>
      <c r="E58" s="833">
        <v>100246.31818181821</v>
      </c>
      <c r="F58" s="833">
        <v>1188.9545454545421</v>
      </c>
      <c r="G58" s="833">
        <v>0</v>
      </c>
      <c r="H58" s="834">
        <v>585274.31818181858</v>
      </c>
    </row>
    <row r="59" spans="2:8">
      <c r="B59" s="1122">
        <v>31</v>
      </c>
      <c r="C59" s="832" t="s">
        <v>51</v>
      </c>
      <c r="D59" s="833">
        <v>233482.77272727215</v>
      </c>
      <c r="E59" s="833">
        <v>46901.909090909117</v>
      </c>
      <c r="F59" s="833">
        <v>0</v>
      </c>
      <c r="G59" s="833">
        <v>0</v>
      </c>
      <c r="H59" s="834">
        <v>280384.6818181813</v>
      </c>
    </row>
    <row r="60" spans="2:8">
      <c r="B60" s="1121">
        <v>1</v>
      </c>
      <c r="C60" s="829" t="s">
        <v>181</v>
      </c>
      <c r="D60" s="830">
        <v>133860.54545454591</v>
      </c>
      <c r="E60" s="830">
        <v>20304.181818181853</v>
      </c>
      <c r="F60" s="830">
        <v>0</v>
      </c>
      <c r="G60" s="830">
        <v>0</v>
      </c>
      <c r="H60" s="7">
        <v>154164.72727272776</v>
      </c>
    </row>
    <row r="61" spans="2:8">
      <c r="B61" s="1121">
        <v>20</v>
      </c>
      <c r="C61" s="829" t="s">
        <v>187</v>
      </c>
      <c r="D61" s="830">
        <v>249478.68181818191</v>
      </c>
      <c r="E61" s="830">
        <v>65811.227272727236</v>
      </c>
      <c r="F61" s="830">
        <v>1222.9090909090889</v>
      </c>
      <c r="G61" s="830">
        <v>0</v>
      </c>
      <c r="H61" s="7">
        <v>316512.81818181818</v>
      </c>
    </row>
    <row r="62" spans="2:8">
      <c r="B62" s="1121">
        <v>48</v>
      </c>
      <c r="C62" s="829" t="s">
        <v>182</v>
      </c>
      <c r="D62" s="830">
        <v>386150.54545454565</v>
      </c>
      <c r="E62" s="830">
        <v>83066.272727272735</v>
      </c>
      <c r="F62" s="830">
        <v>2999.1818181818139</v>
      </c>
      <c r="G62" s="830">
        <v>0</v>
      </c>
      <c r="H62" s="7">
        <v>472216.00000000017</v>
      </c>
    </row>
    <row r="63" spans="2:8">
      <c r="B63" s="1121"/>
      <c r="C63" s="832" t="s">
        <v>76</v>
      </c>
      <c r="D63" s="833">
        <v>769489.7727272734</v>
      </c>
      <c r="E63" s="833">
        <v>169181.68181818179</v>
      </c>
      <c r="F63" s="833">
        <v>4222.0909090909026</v>
      </c>
      <c r="G63" s="833">
        <v>0</v>
      </c>
      <c r="H63" s="834">
        <v>942893.54545454611</v>
      </c>
    </row>
    <row r="64" spans="2:8">
      <c r="B64" s="1123">
        <v>26</v>
      </c>
      <c r="C64" s="832" t="s">
        <v>52</v>
      </c>
      <c r="D64" s="833">
        <v>101014.27272727271</v>
      </c>
      <c r="E64" s="833">
        <v>25328.363636363589</v>
      </c>
      <c r="F64" s="833">
        <v>0</v>
      </c>
      <c r="G64" s="833">
        <v>0</v>
      </c>
      <c r="H64" s="834">
        <v>126342.63636363629</v>
      </c>
    </row>
    <row r="65" spans="1:8">
      <c r="B65" s="1121">
        <v>51</v>
      </c>
      <c r="C65" s="829" t="s">
        <v>53</v>
      </c>
      <c r="D65" s="830">
        <v>18194.136363636342</v>
      </c>
      <c r="E65" s="830">
        <v>3330.7727272727302</v>
      </c>
      <c r="F65" s="830">
        <v>183.863636363636</v>
      </c>
      <c r="G65" s="830">
        <v>0</v>
      </c>
      <c r="H65" s="7">
        <v>21708.77272727271</v>
      </c>
    </row>
    <row r="66" spans="1:8">
      <c r="B66" s="1121">
        <v>52</v>
      </c>
      <c r="C66" s="829" t="s">
        <v>54</v>
      </c>
      <c r="D66" s="830">
        <v>18219.681818181827</v>
      </c>
      <c r="E66" s="830">
        <v>4700.4545454545496</v>
      </c>
      <c r="F66" s="830">
        <v>101.59090909090909</v>
      </c>
      <c r="G66" s="830">
        <v>0</v>
      </c>
      <c r="H66" s="7">
        <v>23021.727272727283</v>
      </c>
    </row>
    <row r="67" spans="1:8" ht="15.6" customHeight="1">
      <c r="B67" s="1254" t="s">
        <v>12</v>
      </c>
      <c r="C67" s="1255"/>
      <c r="D67" s="838">
        <v>15314801.363636356</v>
      </c>
      <c r="E67" s="838">
        <v>3245252.4545454551</v>
      </c>
      <c r="F67" s="838">
        <v>63081.5</v>
      </c>
      <c r="G67" s="838">
        <v>1201.3636363636399</v>
      </c>
      <c r="H67" s="839">
        <v>18624336.681818172</v>
      </c>
    </row>
    <row r="68" spans="1:8" s="529" customFormat="1">
      <c r="A68" s="759"/>
      <c r="B68" s="1013"/>
      <c r="C68" s="830" t="s">
        <v>215</v>
      </c>
      <c r="D68" s="828"/>
      <c r="E68" s="828"/>
      <c r="F68" s="828"/>
      <c r="G68" s="828"/>
      <c r="H68" s="828"/>
    </row>
    <row r="69" spans="1:8" s="529" customFormat="1" ht="6.95" customHeight="1">
      <c r="A69" s="759"/>
      <c r="B69"/>
      <c r="C69" s="1242"/>
      <c r="D69" s="1243"/>
      <c r="E69" s="1243"/>
      <c r="F69" s="1243"/>
      <c r="G69" s="1243"/>
      <c r="H69" s="1243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9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5" activePane="bottomLeft" state="frozen"/>
      <selection activeCell="C11" sqref="C11"/>
      <selection pane="bottomLeft" activeCell="C11" sqref="C11"/>
    </sheetView>
  </sheetViews>
  <sheetFormatPr baseColWidth="10" defaultRowHeight="15"/>
  <cols>
    <col min="1" max="1" width="3.28515625" style="759" customWidth="1"/>
    <col min="2" max="2" width="4.5703125" customWidth="1"/>
    <col min="3" max="3" width="18.140625" style="2" customWidth="1"/>
    <col min="4" max="4" width="17.5703125" style="14" customWidth="1"/>
    <col min="5" max="5" width="18.85546875" style="14" customWidth="1"/>
    <col min="6" max="6" width="18.42578125" style="14" customWidth="1"/>
    <col min="7" max="7" width="19.85546875" style="14" customWidth="1"/>
    <col min="8" max="16384" width="11.42578125" style="2"/>
  </cols>
  <sheetData>
    <row r="1" spans="1:7" ht="15.75">
      <c r="C1" s="1199" t="s">
        <v>398</v>
      </c>
      <c r="D1" s="1241"/>
      <c r="E1" s="1241"/>
      <c r="F1" s="1241"/>
      <c r="G1" s="1241"/>
    </row>
    <row r="2" spans="1:7" ht="14.25" customHeight="1">
      <c r="A2" s="1014"/>
      <c r="C2" s="841"/>
      <c r="D2" s="842"/>
      <c r="E2" s="840"/>
      <c r="F2" s="843"/>
      <c r="G2" s="844"/>
    </row>
    <row r="3" spans="1:7" ht="19.5">
      <c r="A3" s="1014"/>
      <c r="B3" s="1252" t="s">
        <v>400</v>
      </c>
      <c r="C3" s="1246"/>
      <c r="D3" s="1248" t="s">
        <v>15</v>
      </c>
      <c r="E3" s="1248" t="s">
        <v>208</v>
      </c>
      <c r="F3" s="1248" t="s">
        <v>214</v>
      </c>
      <c r="G3" s="1250" t="s">
        <v>210</v>
      </c>
    </row>
    <row r="4" spans="1:7" ht="19.5">
      <c r="A4" s="1014"/>
      <c r="B4" s="1253"/>
      <c r="C4" s="1247"/>
      <c r="D4" s="1249"/>
      <c r="E4" s="1249"/>
      <c r="F4" s="1249"/>
      <c r="G4" s="1251"/>
    </row>
    <row r="5" spans="1:7">
      <c r="A5" s="1015"/>
      <c r="B5" s="1120">
        <v>4</v>
      </c>
      <c r="C5" s="829" t="s">
        <v>107</v>
      </c>
      <c r="D5" s="830">
        <v>167138.636363636</v>
      </c>
      <c r="E5" s="830">
        <v>48134.863636363603</v>
      </c>
      <c r="F5" s="830">
        <v>2514.04545454545</v>
      </c>
      <c r="G5" s="7">
        <v>217787.54545454503</v>
      </c>
    </row>
    <row r="6" spans="1:7">
      <c r="A6" s="1015"/>
      <c r="B6" s="1121">
        <v>11</v>
      </c>
      <c r="C6" s="829" t="s">
        <v>108</v>
      </c>
      <c r="D6" s="830">
        <v>268424.727272727</v>
      </c>
      <c r="E6" s="830">
        <v>27361.272727272699</v>
      </c>
      <c r="F6" s="830">
        <v>3903.4090909090901</v>
      </c>
      <c r="G6" s="7">
        <v>299689.40909090883</v>
      </c>
    </row>
    <row r="7" spans="1:7">
      <c r="A7" s="1015"/>
      <c r="B7" s="1121">
        <v>14</v>
      </c>
      <c r="C7" s="829" t="s">
        <v>109</v>
      </c>
      <c r="D7" s="830">
        <v>168729.681818182</v>
      </c>
      <c r="E7" s="830">
        <v>58452.772727272699</v>
      </c>
      <c r="F7" s="830">
        <v>3465.95454545454</v>
      </c>
      <c r="G7" s="7">
        <v>230648.40909090923</v>
      </c>
    </row>
    <row r="8" spans="1:7">
      <c r="A8" s="1015"/>
      <c r="B8" s="1121">
        <v>18</v>
      </c>
      <c r="C8" s="829" t="s">
        <v>110</v>
      </c>
      <c r="D8" s="830">
        <v>201862.090909091</v>
      </c>
      <c r="E8" s="830">
        <v>49010.272727272699</v>
      </c>
      <c r="F8" s="830">
        <v>5018.8636363636397</v>
      </c>
      <c r="G8" s="7">
        <v>255891.22727272735</v>
      </c>
    </row>
    <row r="9" spans="1:7">
      <c r="A9" s="1015"/>
      <c r="B9" s="1121">
        <v>21</v>
      </c>
      <c r="C9" s="829" t="s">
        <v>111</v>
      </c>
      <c r="D9" s="830">
        <v>112388.045454545</v>
      </c>
      <c r="E9" s="830">
        <v>72947.181818181794</v>
      </c>
      <c r="F9" s="830">
        <v>1289.5909090909099</v>
      </c>
      <c r="G9" s="7">
        <v>186624.81818181771</v>
      </c>
    </row>
    <row r="10" spans="1:7">
      <c r="A10" s="1015"/>
      <c r="B10" s="1121">
        <v>23</v>
      </c>
      <c r="C10" s="829" t="s">
        <v>112</v>
      </c>
      <c r="D10" s="830">
        <v>126783.863636364</v>
      </c>
      <c r="E10" s="830">
        <v>52398.409090909103</v>
      </c>
      <c r="F10" s="830">
        <v>1937.04545454545</v>
      </c>
      <c r="G10" s="7">
        <v>181119.31818181855</v>
      </c>
    </row>
    <row r="11" spans="1:7">
      <c r="A11" s="1015"/>
      <c r="B11" s="1121">
        <v>29</v>
      </c>
      <c r="C11" s="829" t="s">
        <v>113</v>
      </c>
      <c r="D11" s="830">
        <v>430144.5</v>
      </c>
      <c r="E11" s="830">
        <v>29611.181818181802</v>
      </c>
      <c r="F11" s="830">
        <v>10741.409090909099</v>
      </c>
      <c r="G11" s="7">
        <v>470497.09090909094</v>
      </c>
    </row>
    <row r="12" spans="1:7">
      <c r="A12" s="1015"/>
      <c r="B12" s="1121">
        <v>41</v>
      </c>
      <c r="C12" s="829" t="s">
        <v>114</v>
      </c>
      <c r="D12" s="830">
        <v>509079.909090909</v>
      </c>
      <c r="E12" s="830">
        <v>81503.409090909103</v>
      </c>
      <c r="F12" s="830">
        <v>11951.3181818182</v>
      </c>
      <c r="G12" s="7">
        <v>602534.63636363635</v>
      </c>
    </row>
    <row r="13" spans="1:7">
      <c r="A13" s="1015"/>
      <c r="B13" s="1122"/>
      <c r="C13" s="832" t="s">
        <v>179</v>
      </c>
      <c r="D13" s="833">
        <v>1984551.4545454539</v>
      </c>
      <c r="E13" s="833">
        <v>419419.36363636353</v>
      </c>
      <c r="F13" s="833">
        <v>40821.636363636382</v>
      </c>
      <c r="G13" s="834">
        <v>2444792.4545454537</v>
      </c>
    </row>
    <row r="14" spans="1:7">
      <c r="A14" s="1015"/>
      <c r="B14" s="1121">
        <v>22</v>
      </c>
      <c r="C14" s="829" t="s">
        <v>118</v>
      </c>
      <c r="D14" s="830">
        <v>69482.363636363603</v>
      </c>
      <c r="E14" s="830">
        <v>8011.5</v>
      </c>
      <c r="F14" s="830">
        <v>1344.3636363636399</v>
      </c>
      <c r="G14" s="7">
        <v>78838.22727272725</v>
      </c>
    </row>
    <row r="15" spans="1:7">
      <c r="A15" s="1015"/>
      <c r="B15" s="1121">
        <v>4</v>
      </c>
      <c r="C15" s="829" t="s">
        <v>119</v>
      </c>
      <c r="D15" s="830">
        <v>39156.090909090897</v>
      </c>
      <c r="E15" s="830">
        <v>1577.6363636363601</v>
      </c>
      <c r="F15" s="830">
        <v>726.31818181818198</v>
      </c>
      <c r="G15" s="7">
        <v>41460.045454545441</v>
      </c>
    </row>
    <row r="16" spans="1:7">
      <c r="A16" s="1015"/>
      <c r="B16" s="1121">
        <v>50</v>
      </c>
      <c r="C16" s="829" t="s">
        <v>120</v>
      </c>
      <c r="D16" s="830">
        <v>327717.681818182</v>
      </c>
      <c r="E16" s="830">
        <v>13493.772727272701</v>
      </c>
      <c r="F16" s="830">
        <v>8491.6363636363603</v>
      </c>
      <c r="G16" s="7">
        <v>349703.09090909106</v>
      </c>
    </row>
    <row r="17" spans="1:7">
      <c r="A17" s="1015"/>
      <c r="B17" s="1121"/>
      <c r="C17" s="832" t="s">
        <v>75</v>
      </c>
      <c r="D17" s="833">
        <v>436356.13636363647</v>
      </c>
      <c r="E17" s="833">
        <v>23082.909090909059</v>
      </c>
      <c r="F17" s="833">
        <v>10562.318181818182</v>
      </c>
      <c r="G17" s="834">
        <v>470001.36363636376</v>
      </c>
    </row>
    <row r="18" spans="1:7">
      <c r="A18" s="1015"/>
      <c r="B18" s="1120">
        <v>33</v>
      </c>
      <c r="C18" s="835" t="s">
        <v>23</v>
      </c>
      <c r="D18" s="836">
        <v>269292.181818182</v>
      </c>
      <c r="E18" s="836">
        <v>1117.72727272727</v>
      </c>
      <c r="F18" s="836">
        <v>7954.1363636363603</v>
      </c>
      <c r="G18" s="837">
        <v>278364.04545454565</v>
      </c>
    </row>
    <row r="19" spans="1:7">
      <c r="A19" s="1015"/>
      <c r="B19" s="1123">
        <v>7</v>
      </c>
      <c r="C19" s="835" t="s">
        <v>165</v>
      </c>
      <c r="D19" s="836">
        <v>388227.318181818</v>
      </c>
      <c r="E19" s="836">
        <v>2697.45454545455</v>
      </c>
      <c r="F19" s="836">
        <v>9617.5454545454504</v>
      </c>
      <c r="G19" s="837">
        <v>400542.318181818</v>
      </c>
    </row>
    <row r="20" spans="1:7">
      <c r="A20" s="1015"/>
      <c r="B20" s="1121">
        <v>35</v>
      </c>
      <c r="C20" s="829" t="s">
        <v>126</v>
      </c>
      <c r="D20" s="830">
        <v>323382.136363636</v>
      </c>
      <c r="E20" s="830">
        <v>5768.9545454545396</v>
      </c>
      <c r="F20" s="830">
        <v>5334.4545454545396</v>
      </c>
      <c r="G20" s="7">
        <v>334485.54545454506</v>
      </c>
    </row>
    <row r="21" spans="1:7">
      <c r="A21" s="1015"/>
      <c r="B21" s="1121">
        <v>38</v>
      </c>
      <c r="C21" s="829" t="s">
        <v>127</v>
      </c>
      <c r="D21" s="830">
        <v>283984.227272727</v>
      </c>
      <c r="E21" s="830">
        <v>7090.7727272727298</v>
      </c>
      <c r="F21" s="830">
        <v>4193.1818181818198</v>
      </c>
      <c r="G21" s="7">
        <v>295268.18181818153</v>
      </c>
    </row>
    <row r="22" spans="1:7">
      <c r="A22" s="1015"/>
      <c r="B22" s="1121"/>
      <c r="C22" s="832" t="s">
        <v>24</v>
      </c>
      <c r="D22" s="833">
        <v>607366.36363636306</v>
      </c>
      <c r="E22" s="833">
        <v>12859.727272727268</v>
      </c>
      <c r="F22" s="833">
        <v>9527.6363636363603</v>
      </c>
      <c r="G22" s="834">
        <v>629753.7272727266</v>
      </c>
    </row>
    <row r="23" spans="1:7">
      <c r="A23" s="1015"/>
      <c r="B23" s="1123">
        <v>39</v>
      </c>
      <c r="C23" s="835" t="s">
        <v>25</v>
      </c>
      <c r="D23" s="836">
        <v>161855.954545455</v>
      </c>
      <c r="E23" s="836">
        <v>842.40909090909099</v>
      </c>
      <c r="F23" s="836">
        <v>4785.8636363636297</v>
      </c>
      <c r="G23" s="837">
        <v>167484.2272727277</v>
      </c>
    </row>
    <row r="24" spans="1:7">
      <c r="A24" s="1015"/>
      <c r="B24" s="1121">
        <v>5</v>
      </c>
      <c r="C24" s="829" t="s">
        <v>180</v>
      </c>
      <c r="D24" s="830">
        <v>35701.136363636397</v>
      </c>
      <c r="E24" s="830">
        <v>1431.54545454545</v>
      </c>
      <c r="F24" s="830">
        <v>1006.77272727273</v>
      </c>
      <c r="G24" s="7">
        <v>38139.454545454573</v>
      </c>
    </row>
    <row r="25" spans="1:7">
      <c r="A25" s="1015"/>
      <c r="B25" s="1121">
        <v>9</v>
      </c>
      <c r="C25" s="829" t="s">
        <v>130</v>
      </c>
      <c r="D25" s="830">
        <v>111879</v>
      </c>
      <c r="E25" s="830">
        <v>1406.22727272727</v>
      </c>
      <c r="F25" s="830">
        <v>2402.0909090909099</v>
      </c>
      <c r="G25" s="7">
        <v>115687.31818181818</v>
      </c>
    </row>
    <row r="26" spans="1:7">
      <c r="A26" s="1016"/>
      <c r="B26" s="1121">
        <v>24</v>
      </c>
      <c r="C26" s="829" t="s">
        <v>131</v>
      </c>
      <c r="D26" s="830">
        <v>113374.454545455</v>
      </c>
      <c r="E26" s="830">
        <v>1346.0909090909099</v>
      </c>
      <c r="F26" s="830">
        <v>2961.2727272727302</v>
      </c>
      <c r="G26" s="7">
        <v>117681.81818181864</v>
      </c>
    </row>
    <row r="27" spans="1:7">
      <c r="B27" s="1121">
        <v>34</v>
      </c>
      <c r="C27" s="829" t="s">
        <v>132</v>
      </c>
      <c r="D27" s="830">
        <v>47279.318181818198</v>
      </c>
      <c r="E27" s="830">
        <v>953.72727272727298</v>
      </c>
      <c r="F27" s="830">
        <v>844.36363636363603</v>
      </c>
      <c r="G27" s="7">
        <v>49077.409090909103</v>
      </c>
    </row>
    <row r="28" spans="1:7">
      <c r="B28" s="1121">
        <v>37</v>
      </c>
      <c r="C28" s="829" t="s">
        <v>133</v>
      </c>
      <c r="D28" s="830">
        <v>85628.136363636397</v>
      </c>
      <c r="E28" s="830">
        <v>1904.5</v>
      </c>
      <c r="F28" s="830">
        <v>2410.04545454545</v>
      </c>
      <c r="G28" s="7">
        <v>89942.681818181853</v>
      </c>
    </row>
    <row r="29" spans="1:7">
      <c r="B29" s="1121">
        <v>40</v>
      </c>
      <c r="C29" s="829" t="s">
        <v>134</v>
      </c>
      <c r="D29" s="830">
        <v>42511.090909090897</v>
      </c>
      <c r="E29" s="830">
        <v>2005.77272727273</v>
      </c>
      <c r="F29" s="830">
        <v>1238.4090909090901</v>
      </c>
      <c r="G29" s="7">
        <v>45755.272727272713</v>
      </c>
    </row>
    <row r="30" spans="1:7">
      <c r="B30" s="1121">
        <v>42</v>
      </c>
      <c r="C30" s="829" t="s">
        <v>135</v>
      </c>
      <c r="D30" s="830">
        <v>29063.5</v>
      </c>
      <c r="E30" s="830">
        <v>791.77272727272702</v>
      </c>
      <c r="F30" s="830">
        <v>678.90909090909099</v>
      </c>
      <c r="G30" s="7">
        <v>30534.18181818182</v>
      </c>
    </row>
    <row r="31" spans="1:7">
      <c r="B31" s="1121">
        <v>47</v>
      </c>
      <c r="C31" s="829" t="s">
        <v>136</v>
      </c>
      <c r="D31" s="830">
        <v>168774.681818182</v>
      </c>
      <c r="E31" s="830">
        <v>3147.95454545455</v>
      </c>
      <c r="F31" s="830">
        <v>3955.6818181818198</v>
      </c>
      <c r="G31" s="7">
        <v>175878.31818181838</v>
      </c>
    </row>
    <row r="32" spans="1:7">
      <c r="B32" s="1121">
        <v>49</v>
      </c>
      <c r="C32" s="829" t="s">
        <v>137</v>
      </c>
      <c r="D32" s="830">
        <v>36994.545454545398</v>
      </c>
      <c r="E32" s="830">
        <v>1475.4090909090901</v>
      </c>
      <c r="F32" s="830">
        <v>836.59090909090901</v>
      </c>
      <c r="G32" s="7">
        <v>39306.545454545398</v>
      </c>
    </row>
    <row r="33" spans="2:7">
      <c r="B33" s="1122"/>
      <c r="C33" s="832" t="s">
        <v>188</v>
      </c>
      <c r="D33" s="833">
        <v>671205.86363636423</v>
      </c>
      <c r="E33" s="833">
        <v>14463</v>
      </c>
      <c r="F33" s="833">
        <v>16334.136363636364</v>
      </c>
      <c r="G33" s="834">
        <v>702003.0000000007</v>
      </c>
    </row>
    <row r="34" spans="2:7">
      <c r="B34" s="1121">
        <v>2</v>
      </c>
      <c r="C34" s="829" t="s">
        <v>121</v>
      </c>
      <c r="D34" s="830">
        <v>96732.454545454602</v>
      </c>
      <c r="E34" s="830">
        <v>14605.727272727299</v>
      </c>
      <c r="F34" s="830">
        <v>2130.8636363636401</v>
      </c>
      <c r="G34" s="7">
        <v>113469.04545454554</v>
      </c>
    </row>
    <row r="35" spans="2:7">
      <c r="B35" s="1121">
        <v>13</v>
      </c>
      <c r="C35" s="829" t="s">
        <v>122</v>
      </c>
      <c r="D35" s="830">
        <v>113562.181818182</v>
      </c>
      <c r="E35" s="830">
        <v>10478.409090909099</v>
      </c>
      <c r="F35" s="830">
        <v>2802.4090909090901</v>
      </c>
      <c r="G35" s="7">
        <v>126843.00000000019</v>
      </c>
    </row>
    <row r="36" spans="2:7">
      <c r="B36" s="1121">
        <v>16</v>
      </c>
      <c r="C36" s="829" t="s">
        <v>123</v>
      </c>
      <c r="D36" s="830">
        <v>49731.4545454545</v>
      </c>
      <c r="E36" s="830">
        <v>8687.3636363636397</v>
      </c>
      <c r="F36" s="830">
        <v>1105.77272727273</v>
      </c>
      <c r="G36" s="7">
        <v>59524.590909090868</v>
      </c>
    </row>
    <row r="37" spans="2:7">
      <c r="B37" s="1121">
        <v>19</v>
      </c>
      <c r="C37" s="829" t="s">
        <v>124</v>
      </c>
      <c r="D37" s="830">
        <v>73127.454545454602</v>
      </c>
      <c r="E37" s="830">
        <v>1159.5</v>
      </c>
      <c r="F37" s="830">
        <v>1400.3636363636399</v>
      </c>
      <c r="G37" s="7">
        <v>75687.318181818249</v>
      </c>
    </row>
    <row r="38" spans="2:7">
      <c r="B38" s="1121">
        <v>45</v>
      </c>
      <c r="C38" s="829" t="s">
        <v>125</v>
      </c>
      <c r="D38" s="830">
        <v>167127.545454545</v>
      </c>
      <c r="E38" s="830">
        <v>5995.7272727272702</v>
      </c>
      <c r="F38" s="830">
        <v>2994.8181818181802</v>
      </c>
      <c r="G38" s="7">
        <v>176118.09090909045</v>
      </c>
    </row>
    <row r="39" spans="2:7">
      <c r="B39" s="1122"/>
      <c r="C39" s="832" t="s">
        <v>164</v>
      </c>
      <c r="D39" s="833">
        <v>500281.09090909071</v>
      </c>
      <c r="E39" s="833">
        <v>40926.727272727308</v>
      </c>
      <c r="F39" s="833">
        <v>10434.227272727279</v>
      </c>
      <c r="G39" s="834">
        <v>551642.0454545453</v>
      </c>
    </row>
    <row r="40" spans="2:7">
      <c r="B40" s="1121">
        <v>8</v>
      </c>
      <c r="C40" s="829" t="s">
        <v>101</v>
      </c>
      <c r="D40" s="830">
        <v>2078064.4090909101</v>
      </c>
      <c r="E40" s="830">
        <v>5240.6818181818198</v>
      </c>
      <c r="F40" s="830">
        <v>46714.590909090897</v>
      </c>
      <c r="G40" s="7">
        <v>2130019.681818183</v>
      </c>
    </row>
    <row r="41" spans="2:7">
      <c r="B41" s="1121">
        <v>17</v>
      </c>
      <c r="C41" s="829" t="s">
        <v>102</v>
      </c>
      <c r="D41" s="830">
        <v>245138.409090909</v>
      </c>
      <c r="E41" s="830">
        <v>3280.2272727272698</v>
      </c>
      <c r="F41" s="830">
        <v>4629.3181818181802</v>
      </c>
      <c r="G41" s="7">
        <v>253047.95454545444</v>
      </c>
    </row>
    <row r="42" spans="2:7">
      <c r="B42" s="1121">
        <v>25</v>
      </c>
      <c r="C42" s="829" t="s">
        <v>103</v>
      </c>
      <c r="D42" s="830">
        <v>139292.454545455</v>
      </c>
      <c r="E42" s="830">
        <v>12730.909090909099</v>
      </c>
      <c r="F42" s="830">
        <v>2039.6818181818201</v>
      </c>
      <c r="G42" s="7">
        <v>154063.04545454591</v>
      </c>
    </row>
    <row r="43" spans="2:7">
      <c r="B43" s="1121">
        <v>43</v>
      </c>
      <c r="C43" s="829" t="s">
        <v>104</v>
      </c>
      <c r="D43" s="830">
        <v>233288.95454545401</v>
      </c>
      <c r="E43" s="830">
        <v>5827.5</v>
      </c>
      <c r="F43" s="830">
        <v>3491.6818181818198</v>
      </c>
      <c r="G43" s="7">
        <v>242608.13636363583</v>
      </c>
    </row>
    <row r="44" spans="2:7">
      <c r="B44" s="1122"/>
      <c r="C44" s="832" t="s">
        <v>42</v>
      </c>
      <c r="D44" s="833">
        <v>2695784.2272727285</v>
      </c>
      <c r="E44" s="833">
        <v>27079.318181818191</v>
      </c>
      <c r="F44" s="833">
        <v>56875.272727272721</v>
      </c>
      <c r="G44" s="834">
        <v>2779738.8181818193</v>
      </c>
    </row>
    <row r="45" spans="2:7">
      <c r="B45" s="1121">
        <v>3</v>
      </c>
      <c r="C45" s="829" t="s">
        <v>115</v>
      </c>
      <c r="D45" s="830">
        <v>472547.681818182</v>
      </c>
      <c r="E45" s="830">
        <v>15880.772727272701</v>
      </c>
      <c r="F45" s="830">
        <v>8700.1363636363603</v>
      </c>
      <c r="G45" s="7">
        <v>497128.59090909106</v>
      </c>
    </row>
    <row r="46" spans="2:7">
      <c r="B46" s="1121">
        <v>12</v>
      </c>
      <c r="C46" s="829" t="s">
        <v>116</v>
      </c>
      <c r="D46" s="830">
        <v>170532.636363636</v>
      </c>
      <c r="E46" s="830">
        <v>4979.7272727272702</v>
      </c>
      <c r="F46" s="830">
        <v>3700.5909090909099</v>
      </c>
      <c r="G46" s="7">
        <v>179212.95454545418</v>
      </c>
    </row>
    <row r="47" spans="2:7">
      <c r="B47" s="1121">
        <v>46</v>
      </c>
      <c r="C47" s="829" t="s">
        <v>117</v>
      </c>
      <c r="D47" s="830">
        <v>761749.54545454599</v>
      </c>
      <c r="E47" s="830">
        <v>19927.5454545455</v>
      </c>
      <c r="F47" s="830">
        <v>17485.318181818198</v>
      </c>
      <c r="G47" s="7">
        <v>799162.40909090976</v>
      </c>
    </row>
    <row r="48" spans="2:7">
      <c r="B48" s="1122"/>
      <c r="C48" s="832" t="s">
        <v>43</v>
      </c>
      <c r="D48" s="833">
        <v>1404829.863636364</v>
      </c>
      <c r="E48" s="833">
        <v>40788.04545454547</v>
      </c>
      <c r="F48" s="833">
        <v>29886.04545454547</v>
      </c>
      <c r="G48" s="834">
        <v>1475503.9545454551</v>
      </c>
    </row>
    <row r="49" spans="2:7">
      <c r="B49" s="1121">
        <v>6</v>
      </c>
      <c r="C49" s="829" t="s">
        <v>128</v>
      </c>
      <c r="D49" s="830">
        <v>152770.318181818</v>
      </c>
      <c r="E49" s="830">
        <v>41428.909090909103</v>
      </c>
      <c r="F49" s="830">
        <v>2561.04545454545</v>
      </c>
      <c r="G49" s="7">
        <v>196760.27272727256</v>
      </c>
    </row>
    <row r="50" spans="2:7">
      <c r="B50" s="1121">
        <v>10</v>
      </c>
      <c r="C50" s="829" t="s">
        <v>129</v>
      </c>
      <c r="D50" s="830">
        <v>88946.636363636295</v>
      </c>
      <c r="E50" s="830">
        <v>20566.4545454545</v>
      </c>
      <c r="F50" s="830">
        <v>1823.1818181818201</v>
      </c>
      <c r="G50" s="7">
        <v>111336.27272727262</v>
      </c>
    </row>
    <row r="51" spans="2:7">
      <c r="B51" s="1122"/>
      <c r="C51" s="832" t="s">
        <v>45</v>
      </c>
      <c r="D51" s="833">
        <v>241716.9545454543</v>
      </c>
      <c r="E51" s="833">
        <v>61995.363636363603</v>
      </c>
      <c r="F51" s="833">
        <v>4384.2272727272702</v>
      </c>
      <c r="G51" s="834">
        <v>308096.54545454518</v>
      </c>
    </row>
    <row r="52" spans="2:7">
      <c r="B52" s="1121">
        <v>15</v>
      </c>
      <c r="C52" s="829" t="s">
        <v>156</v>
      </c>
      <c r="D52" s="830">
        <v>318354.45454545401</v>
      </c>
      <c r="E52" s="830">
        <v>2025.6363636363601</v>
      </c>
      <c r="F52" s="830">
        <v>10787.409090909099</v>
      </c>
      <c r="G52" s="7">
        <v>331167.49999999948</v>
      </c>
    </row>
    <row r="53" spans="2:7">
      <c r="B53" s="1121">
        <v>27</v>
      </c>
      <c r="C53" s="829" t="s">
        <v>105</v>
      </c>
      <c r="D53" s="830">
        <v>79290.227272727294</v>
      </c>
      <c r="E53" s="830">
        <v>1947.22727272727</v>
      </c>
      <c r="F53" s="830">
        <v>3112.3181818181802</v>
      </c>
      <c r="G53" s="7">
        <v>84349.772727272735</v>
      </c>
    </row>
    <row r="54" spans="2:7">
      <c r="B54" s="1121">
        <v>32</v>
      </c>
      <c r="C54" s="829" t="s">
        <v>155</v>
      </c>
      <c r="D54" s="830">
        <v>73325.681818181794</v>
      </c>
      <c r="E54" s="830">
        <v>490.5</v>
      </c>
      <c r="F54" s="830">
        <v>2876.8636363636401</v>
      </c>
      <c r="G54" s="7">
        <v>76693.045454545441</v>
      </c>
    </row>
    <row r="55" spans="2:7">
      <c r="B55" s="1121">
        <v>36</v>
      </c>
      <c r="C55" s="829" t="s">
        <v>106</v>
      </c>
      <c r="D55" s="830">
        <v>257484.409090909</v>
      </c>
      <c r="E55" s="830">
        <v>1333.4090909090901</v>
      </c>
      <c r="F55" s="830">
        <v>8108.3181818181802</v>
      </c>
      <c r="G55" s="7">
        <v>266926.13636363629</v>
      </c>
    </row>
    <row r="56" spans="2:7">
      <c r="B56" s="1121"/>
      <c r="C56" s="832" t="s">
        <v>48</v>
      </c>
      <c r="D56" s="833">
        <v>728454.77272727201</v>
      </c>
      <c r="E56" s="833">
        <v>5796.7727272727207</v>
      </c>
      <c r="F56" s="833">
        <v>24884.909090909099</v>
      </c>
      <c r="G56" s="834">
        <v>759136.45454545389</v>
      </c>
    </row>
    <row r="57" spans="2:7">
      <c r="B57" s="1120">
        <v>28</v>
      </c>
      <c r="C57" s="832" t="s">
        <v>192</v>
      </c>
      <c r="D57" s="833">
        <v>2622041.3181818202</v>
      </c>
      <c r="E57" s="833">
        <v>2220.2727272727302</v>
      </c>
      <c r="F57" s="833">
        <v>99241.136363636397</v>
      </c>
      <c r="G57" s="834">
        <v>2723502.7272727294</v>
      </c>
    </row>
    <row r="58" spans="2:7">
      <c r="B58" s="1123">
        <v>30</v>
      </c>
      <c r="C58" s="832" t="s">
        <v>206</v>
      </c>
      <c r="D58" s="833">
        <v>390047.363636364</v>
      </c>
      <c r="E58" s="833">
        <v>83485.4545454545</v>
      </c>
      <c r="F58" s="833">
        <v>10306.227272727299</v>
      </c>
      <c r="G58" s="834">
        <v>483839.04545454576</v>
      </c>
    </row>
    <row r="59" spans="2:7">
      <c r="B59" s="1122">
        <v>31</v>
      </c>
      <c r="C59" s="832" t="s">
        <v>51</v>
      </c>
      <c r="D59" s="833">
        <v>221289.95454545401</v>
      </c>
      <c r="E59" s="833">
        <v>5388.3636363636297</v>
      </c>
      <c r="F59" s="833">
        <v>6804.4545454545396</v>
      </c>
      <c r="G59" s="834">
        <v>233482.77272727215</v>
      </c>
    </row>
    <row r="60" spans="2:7">
      <c r="B60" s="1121">
        <v>1</v>
      </c>
      <c r="C60" s="829" t="s">
        <v>181</v>
      </c>
      <c r="D60" s="830">
        <v>129679.454545455</v>
      </c>
      <c r="E60" s="830">
        <v>1351.5909090909099</v>
      </c>
      <c r="F60" s="830">
        <v>2829.5</v>
      </c>
      <c r="G60" s="7">
        <v>133860.54545454591</v>
      </c>
    </row>
    <row r="61" spans="2:7">
      <c r="B61" s="1121">
        <v>20</v>
      </c>
      <c r="C61" s="829" t="s">
        <v>187</v>
      </c>
      <c r="D61" s="830">
        <v>239339.590909091</v>
      </c>
      <c r="E61" s="830">
        <v>529.45454545454595</v>
      </c>
      <c r="F61" s="830">
        <v>9609.6363636363603</v>
      </c>
      <c r="G61" s="7">
        <v>249478.68181818191</v>
      </c>
    </row>
    <row r="62" spans="2:7">
      <c r="B62" s="1121">
        <v>48</v>
      </c>
      <c r="C62" s="829" t="s">
        <v>182</v>
      </c>
      <c r="D62" s="830">
        <v>370101.681818182</v>
      </c>
      <c r="E62" s="830">
        <v>925.04545454545496</v>
      </c>
      <c r="F62" s="830">
        <v>15123.8181818182</v>
      </c>
      <c r="G62" s="7">
        <v>386150.54545454565</v>
      </c>
    </row>
    <row r="63" spans="2:7">
      <c r="B63" s="1121"/>
      <c r="C63" s="832" t="s">
        <v>76</v>
      </c>
      <c r="D63" s="833">
        <v>739120.72727272799</v>
      </c>
      <c r="E63" s="833">
        <v>2806.0909090909108</v>
      </c>
      <c r="F63" s="833">
        <v>27562.954545454559</v>
      </c>
      <c r="G63" s="834">
        <v>769489.7727272734</v>
      </c>
    </row>
    <row r="64" spans="2:7">
      <c r="B64" s="1123">
        <v>26</v>
      </c>
      <c r="C64" s="832" t="s">
        <v>52</v>
      </c>
      <c r="D64" s="833">
        <v>93833.772727272706</v>
      </c>
      <c r="E64" s="833">
        <v>4588.0909090909099</v>
      </c>
      <c r="F64" s="833">
        <v>2592.4090909090901</v>
      </c>
      <c r="G64" s="834">
        <v>101014.27272727271</v>
      </c>
    </row>
    <row r="65" spans="2:7">
      <c r="B65" s="1121">
        <v>51</v>
      </c>
      <c r="C65" s="829" t="s">
        <v>53</v>
      </c>
      <c r="D65" s="830">
        <v>17127.681818181802</v>
      </c>
      <c r="E65" s="830">
        <v>5.7272727272727302</v>
      </c>
      <c r="F65" s="830">
        <v>1060.72727272727</v>
      </c>
      <c r="G65" s="7">
        <v>18194.136363636342</v>
      </c>
    </row>
    <row r="66" spans="2:7">
      <c r="B66" s="1121">
        <v>52</v>
      </c>
      <c r="C66" s="829" t="s">
        <v>54</v>
      </c>
      <c r="D66" s="830">
        <v>17384.409090909099</v>
      </c>
      <c r="E66" s="830">
        <v>4</v>
      </c>
      <c r="F66" s="830">
        <v>831.27272727272702</v>
      </c>
      <c r="G66" s="7">
        <v>18219.681818181827</v>
      </c>
    </row>
    <row r="67" spans="2:7" ht="15.6" customHeight="1">
      <c r="B67" s="1254" t="s">
        <v>12</v>
      </c>
      <c r="C67" s="1255"/>
      <c r="D67" s="838">
        <v>14190767.409090901</v>
      </c>
      <c r="E67" s="838">
        <v>749566.818181818</v>
      </c>
      <c r="F67" s="838">
        <v>374467.136363636</v>
      </c>
      <c r="G67" s="839">
        <v>15314801.363636356</v>
      </c>
    </row>
    <row r="68" spans="2:7" ht="30.95" customHeight="1">
      <c r="B68" s="1013"/>
      <c r="C68" s="1256"/>
      <c r="D68" s="1257"/>
      <c r="E68" s="1257"/>
      <c r="F68" s="1257"/>
      <c r="G68" s="1257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.28515625" style="759" customWidth="1"/>
    <col min="2" max="2" width="4.5703125" customWidth="1"/>
    <col min="3" max="3" width="18.140625" style="14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259" t="s">
        <v>397</v>
      </c>
      <c r="D1" s="1260"/>
      <c r="E1" s="1260"/>
      <c r="F1" s="1260"/>
      <c r="G1" s="1260"/>
      <c r="H1" s="1260"/>
    </row>
    <row r="2" spans="1:8" s="529" customFormat="1" ht="15.75" customHeight="1">
      <c r="A2" s="1014"/>
      <c r="B2"/>
      <c r="C2" s="846" t="s">
        <v>302</v>
      </c>
      <c r="D2" s="847"/>
      <c r="E2" s="847"/>
      <c r="F2" s="847"/>
      <c r="G2" s="847"/>
      <c r="H2" s="847"/>
    </row>
    <row r="3" spans="1:8" ht="21.2" customHeight="1">
      <c r="A3" s="1014"/>
      <c r="B3" s="1252" t="s">
        <v>400</v>
      </c>
      <c r="C3" s="1246"/>
      <c r="D3" s="1263" t="s">
        <v>596</v>
      </c>
      <c r="E3" s="1261" t="s">
        <v>264</v>
      </c>
      <c r="F3" s="1262"/>
      <c r="G3" s="1261" t="s">
        <v>263</v>
      </c>
      <c r="H3" s="1262"/>
    </row>
    <row r="4" spans="1:8" ht="17.45" customHeight="1">
      <c r="A4" s="1014"/>
      <c r="B4" s="1253"/>
      <c r="C4" s="1247"/>
      <c r="D4" s="1264"/>
      <c r="E4" s="848" t="s">
        <v>11</v>
      </c>
      <c r="F4" s="849" t="s">
        <v>212</v>
      </c>
      <c r="G4" s="848" t="s">
        <v>11</v>
      </c>
      <c r="H4" s="849" t="s">
        <v>212</v>
      </c>
    </row>
    <row r="5" spans="1:8" ht="12.95" customHeight="1">
      <c r="A5" s="1015"/>
      <c r="B5" s="1120">
        <v>4</v>
      </c>
      <c r="C5" s="850" t="s">
        <v>107</v>
      </c>
      <c r="D5" s="3">
        <v>278524.22727272683</v>
      </c>
      <c r="E5" s="851">
        <v>-6974.4727272731834</v>
      </c>
      <c r="F5" s="4">
        <v>-2.4429087513439418E-2</v>
      </c>
      <c r="G5" s="851">
        <v>-9562.2227272731252</v>
      </c>
      <c r="H5" s="4">
        <v>-3.3192198825294006E-2</v>
      </c>
    </row>
    <row r="6" spans="1:8" ht="12.95" customHeight="1">
      <c r="A6" s="1015"/>
      <c r="B6" s="1121">
        <v>11</v>
      </c>
      <c r="C6" s="850" t="s">
        <v>108</v>
      </c>
      <c r="D6" s="3">
        <v>365856.59090909059</v>
      </c>
      <c r="E6" s="851">
        <v>10565.140909090522</v>
      </c>
      <c r="F6" s="4">
        <v>2.9736547021017579E-2</v>
      </c>
      <c r="G6" s="851">
        <v>-21067.009090909385</v>
      </c>
      <c r="H6" s="4">
        <v>-5.4447464799018186E-2</v>
      </c>
    </row>
    <row r="7" spans="1:8" ht="12.95" customHeight="1">
      <c r="A7" s="1015"/>
      <c r="B7" s="1121">
        <v>14</v>
      </c>
      <c r="C7" s="850" t="s">
        <v>109</v>
      </c>
      <c r="D7" s="3">
        <v>283319.59090909106</v>
      </c>
      <c r="E7" s="851">
        <v>2143.5409090911271</v>
      </c>
      <c r="F7" s="4">
        <v>7.6234832557435794E-3</v>
      </c>
      <c r="G7" s="851">
        <v>-14999.159090908943</v>
      </c>
      <c r="H7" s="4">
        <v>-5.0278968690063763E-2</v>
      </c>
    </row>
    <row r="8" spans="1:8" ht="12.95" customHeight="1">
      <c r="A8" s="1015"/>
      <c r="B8" s="1121">
        <v>18</v>
      </c>
      <c r="C8" s="850" t="s">
        <v>110</v>
      </c>
      <c r="D8" s="3">
        <v>320931.36363636371</v>
      </c>
      <c r="E8" s="851">
        <v>960.86363636370515</v>
      </c>
      <c r="F8" s="4">
        <v>3.0029757004590429E-3</v>
      </c>
      <c r="G8" s="851">
        <v>-14308.086363636306</v>
      </c>
      <c r="H8" s="4">
        <v>-4.2680198776236855E-2</v>
      </c>
    </row>
    <row r="9" spans="1:8" ht="12.95" customHeight="1">
      <c r="A9" s="1015"/>
      <c r="B9" s="1121">
        <v>21</v>
      </c>
      <c r="C9" s="850" t="s">
        <v>111</v>
      </c>
      <c r="D9" s="3">
        <v>216465.54545454498</v>
      </c>
      <c r="E9" s="851">
        <v>-22917.904545454949</v>
      </c>
      <c r="F9" s="4">
        <v>-9.5737213852732705E-2</v>
      </c>
      <c r="G9" s="851">
        <v>-9854.5045454550418</v>
      </c>
      <c r="H9" s="4">
        <v>-4.3542339909588446E-2</v>
      </c>
    </row>
    <row r="10" spans="1:8" ht="12.95" customHeight="1">
      <c r="A10" s="1015"/>
      <c r="B10" s="1121">
        <v>23</v>
      </c>
      <c r="C10" s="850" t="s">
        <v>112</v>
      </c>
      <c r="D10" s="3">
        <v>222726.77272727311</v>
      </c>
      <c r="E10" s="851">
        <v>3497.5227272731136</v>
      </c>
      <c r="F10" s="4">
        <v>1.5953722996694619E-2</v>
      </c>
      <c r="G10" s="851">
        <v>-10752.977272726916</v>
      </c>
      <c r="H10" s="4">
        <v>-4.6055288618078949E-2</v>
      </c>
    </row>
    <row r="11" spans="1:8" ht="12.95" customHeight="1">
      <c r="A11" s="1015"/>
      <c r="B11" s="1121">
        <v>29</v>
      </c>
      <c r="C11" s="850" t="s">
        <v>113</v>
      </c>
      <c r="D11" s="3">
        <v>591046.818181818</v>
      </c>
      <c r="E11" s="851">
        <v>8091.3181818180019</v>
      </c>
      <c r="F11" s="4">
        <v>1.3879821327387853E-2</v>
      </c>
      <c r="G11" s="851">
        <v>-50818.931818181882</v>
      </c>
      <c r="H11" s="4">
        <v>-7.9173770867478011E-2</v>
      </c>
    </row>
    <row r="12" spans="1:8" ht="12.95" customHeight="1">
      <c r="A12" s="1015"/>
      <c r="B12" s="1121">
        <v>41</v>
      </c>
      <c r="C12" s="850" t="s">
        <v>114</v>
      </c>
      <c r="D12" s="3">
        <v>714505.59090909117</v>
      </c>
      <c r="E12" s="851">
        <v>6145.8909090911038</v>
      </c>
      <c r="F12" s="4">
        <v>8.6762289117958691E-3</v>
      </c>
      <c r="G12" s="851">
        <v>-27651.509090908803</v>
      </c>
      <c r="H12" s="4">
        <v>-3.7258296243354416E-2</v>
      </c>
    </row>
    <row r="13" spans="1:8" ht="12.95" customHeight="1">
      <c r="A13" s="1015"/>
      <c r="B13" s="1122"/>
      <c r="C13" s="852" t="s">
        <v>179</v>
      </c>
      <c r="D13" s="5">
        <v>2993376.4999999995</v>
      </c>
      <c r="E13" s="853">
        <v>1511.8999999989755</v>
      </c>
      <c r="F13" s="854">
        <v>5.0533703965038868E-4</v>
      </c>
      <c r="G13" s="853">
        <v>-159014.40000000037</v>
      </c>
      <c r="H13" s="854">
        <v>-5.0442475265361386E-2</v>
      </c>
    </row>
    <row r="14" spans="1:8" ht="12.95" customHeight="1">
      <c r="A14" s="1015"/>
      <c r="B14" s="1121">
        <v>22</v>
      </c>
      <c r="C14" s="850" t="s">
        <v>118</v>
      </c>
      <c r="D14" s="3">
        <v>100622.18181818182</v>
      </c>
      <c r="E14" s="851">
        <v>2762.7818181818438</v>
      </c>
      <c r="F14" s="4">
        <v>2.8232155706879869E-2</v>
      </c>
      <c r="G14" s="851">
        <v>-3064.5181818182755</v>
      </c>
      <c r="H14" s="4">
        <v>-2.9555557094769869E-2</v>
      </c>
    </row>
    <row r="15" spans="1:8" ht="12.95" customHeight="1">
      <c r="A15" s="1015"/>
      <c r="B15" s="1121">
        <v>4</v>
      </c>
      <c r="C15" s="850" t="s">
        <v>119</v>
      </c>
      <c r="D15" s="3">
        <v>54652.863636363625</v>
      </c>
      <c r="E15" s="851">
        <v>753.31363636362221</v>
      </c>
      <c r="F15" s="4">
        <v>1.3976250940195722E-2</v>
      </c>
      <c r="G15" s="851">
        <v>-1366.9863636363661</v>
      </c>
      <c r="H15" s="4">
        <v>-2.4401821205097263E-2</v>
      </c>
    </row>
    <row r="16" spans="1:8" ht="12.95" customHeight="1">
      <c r="A16" s="1015"/>
      <c r="B16" s="1121">
        <v>50</v>
      </c>
      <c r="C16" s="850" t="s">
        <v>120</v>
      </c>
      <c r="D16" s="3">
        <v>415097.18181818194</v>
      </c>
      <c r="E16" s="851">
        <v>2513.8818181819515</v>
      </c>
      <c r="F16" s="4">
        <v>6.0930285306797227E-3</v>
      </c>
      <c r="G16" s="851">
        <v>-14891.81818181806</v>
      </c>
      <c r="H16" s="4">
        <v>-3.4633021267562847E-2</v>
      </c>
    </row>
    <row r="17" spans="1:8" ht="12.95" customHeight="1">
      <c r="A17" s="1015"/>
      <c r="B17" s="1121"/>
      <c r="C17" s="852" t="s">
        <v>75</v>
      </c>
      <c r="D17" s="5">
        <v>570372.22727272741</v>
      </c>
      <c r="E17" s="853">
        <v>6029.9772727274103</v>
      </c>
      <c r="F17" s="854">
        <v>1.0684965147882197E-2</v>
      </c>
      <c r="G17" s="853">
        <v>-19323.322727272636</v>
      </c>
      <c r="H17" s="854">
        <v>-3.2768303452981207E-2</v>
      </c>
    </row>
    <row r="18" spans="1:8" ht="12.95" customHeight="1">
      <c r="A18" s="1015"/>
      <c r="B18" s="1120">
        <v>33</v>
      </c>
      <c r="C18" s="852" t="s">
        <v>23</v>
      </c>
      <c r="D18" s="5">
        <v>353225.27272727294</v>
      </c>
      <c r="E18" s="853">
        <v>2614.3227272729273</v>
      </c>
      <c r="F18" s="854">
        <v>7.4564776920769127E-3</v>
      </c>
      <c r="G18" s="853">
        <v>-15047.027272727049</v>
      </c>
      <c r="H18" s="854">
        <v>-4.0858428051002038E-2</v>
      </c>
    </row>
    <row r="19" spans="1:8" ht="12.95" customHeight="1">
      <c r="A19" s="1015"/>
      <c r="B19" s="1123">
        <v>7</v>
      </c>
      <c r="C19" s="852" t="s">
        <v>165</v>
      </c>
      <c r="D19" s="5">
        <v>495205.68181818177</v>
      </c>
      <c r="E19" s="853">
        <v>8065.6818181817653</v>
      </c>
      <c r="F19" s="854">
        <v>1.6557215211606024E-2</v>
      </c>
      <c r="G19" s="853">
        <v>-85389.718181818142</v>
      </c>
      <c r="H19" s="854">
        <v>-0.14707267433021021</v>
      </c>
    </row>
    <row r="20" spans="1:8" ht="12.95" customHeight="1">
      <c r="A20" s="1015"/>
      <c r="B20" s="1121">
        <v>35</v>
      </c>
      <c r="C20" s="850" t="s">
        <v>126</v>
      </c>
      <c r="D20" s="3">
        <v>402153.95454545418</v>
      </c>
      <c r="E20" s="851">
        <v>1565.4545454541221</v>
      </c>
      <c r="F20" s="4">
        <v>3.9078868850557225E-3</v>
      </c>
      <c r="G20" s="851">
        <v>-26100.29545454582</v>
      </c>
      <c r="H20" s="4">
        <v>-6.0945794360583228E-2</v>
      </c>
    </row>
    <row r="21" spans="1:8" ht="12.95" customHeight="1">
      <c r="A21" s="1015"/>
      <c r="B21" s="1121">
        <v>38</v>
      </c>
      <c r="C21" s="850" t="s">
        <v>127</v>
      </c>
      <c r="D21" s="3">
        <v>360846.68181818153</v>
      </c>
      <c r="E21" s="851">
        <v>2720.1818181815324</v>
      </c>
      <c r="F21" s="4">
        <v>7.5955893188064394E-3</v>
      </c>
      <c r="G21" s="851">
        <v>-21738.518181818537</v>
      </c>
      <c r="H21" s="4">
        <v>-5.6820070880469364E-2</v>
      </c>
    </row>
    <row r="22" spans="1:8" ht="12.95" customHeight="1">
      <c r="A22" s="1015"/>
      <c r="B22" s="1121"/>
      <c r="C22" s="852" t="s">
        <v>24</v>
      </c>
      <c r="D22" s="5">
        <v>763000.63636363577</v>
      </c>
      <c r="E22" s="853">
        <v>4285.636363635771</v>
      </c>
      <c r="F22" s="854">
        <v>5.6485457169501707E-3</v>
      </c>
      <c r="G22" s="853">
        <v>-47838.813636364299</v>
      </c>
      <c r="H22" s="854">
        <v>-5.8999119537615385E-2</v>
      </c>
    </row>
    <row r="23" spans="1:8" ht="12.95" customHeight="1">
      <c r="A23" s="1015"/>
      <c r="B23" s="1123">
        <v>39</v>
      </c>
      <c r="C23" s="852" t="s">
        <v>25</v>
      </c>
      <c r="D23" s="5">
        <v>209863.40909090952</v>
      </c>
      <c r="E23" s="853">
        <v>313.25909090953064</v>
      </c>
      <c r="F23" s="854">
        <v>1.4949122723584285E-3</v>
      </c>
      <c r="G23" s="853">
        <v>-10617.690909090452</v>
      </c>
      <c r="H23" s="854">
        <v>-4.8156920974589013E-2</v>
      </c>
    </row>
    <row r="24" spans="1:8" ht="12.95" customHeight="1">
      <c r="A24" s="1015"/>
      <c r="B24" s="1121">
        <v>5</v>
      </c>
      <c r="C24" s="850" t="s">
        <v>180</v>
      </c>
      <c r="D24" s="3">
        <v>52322.863636363647</v>
      </c>
      <c r="E24" s="851">
        <v>860.21363636365277</v>
      </c>
      <c r="F24" s="4">
        <v>1.6715300054770843E-2</v>
      </c>
      <c r="G24" s="851">
        <v>-2003.2363636363516</v>
      </c>
      <c r="H24" s="4">
        <v>-3.6874289957062101E-2</v>
      </c>
    </row>
    <row r="25" spans="1:8" ht="12.95" customHeight="1">
      <c r="A25" s="1015"/>
      <c r="B25" s="1121">
        <v>9</v>
      </c>
      <c r="C25" s="850" t="s">
        <v>130</v>
      </c>
      <c r="D25" s="3">
        <v>142906.77272727274</v>
      </c>
      <c r="E25" s="851">
        <v>929.27272727273521</v>
      </c>
      <c r="F25" s="4">
        <v>6.5452112290520503E-3</v>
      </c>
      <c r="G25" s="851">
        <v>-7172.1772727272764</v>
      </c>
      <c r="H25" s="4">
        <v>-4.7789362017306769E-2</v>
      </c>
    </row>
    <row r="26" spans="1:8" ht="12.95" customHeight="1">
      <c r="A26" s="1016"/>
      <c r="B26" s="1121">
        <v>24</v>
      </c>
      <c r="C26" s="850" t="s">
        <v>131</v>
      </c>
      <c r="D26" s="3">
        <v>154081.50000000047</v>
      </c>
      <c r="E26" s="851">
        <v>1454.300000000454</v>
      </c>
      <c r="F26" s="4">
        <v>9.5284457816198209E-3</v>
      </c>
      <c r="G26" s="851">
        <v>-6000.5999999995402</v>
      </c>
      <c r="H26" s="4">
        <v>-3.7484515757848835E-2</v>
      </c>
    </row>
    <row r="27" spans="1:8" ht="12.95" customHeight="1">
      <c r="B27" s="1121">
        <v>34</v>
      </c>
      <c r="C27" s="850" t="s">
        <v>132</v>
      </c>
      <c r="D27" s="3">
        <v>62142.409090909154</v>
      </c>
      <c r="E27" s="851">
        <v>663.85909090915084</v>
      </c>
      <c r="F27" s="4">
        <v>1.0798222972226101E-2</v>
      </c>
      <c r="G27" s="851">
        <v>-3104.1409090908492</v>
      </c>
      <c r="H27" s="4">
        <v>-4.7575556241530759E-2</v>
      </c>
    </row>
    <row r="28" spans="1:8" ht="12.95" customHeight="1">
      <c r="B28" s="1121">
        <v>37</v>
      </c>
      <c r="C28" s="850" t="s">
        <v>133</v>
      </c>
      <c r="D28" s="3">
        <v>116070.72727272731</v>
      </c>
      <c r="E28" s="851">
        <v>843.27727272731136</v>
      </c>
      <c r="F28" s="4">
        <v>7.3183713839655162E-3</v>
      </c>
      <c r="G28" s="851">
        <v>-5108.3727272727847</v>
      </c>
      <c r="H28" s="4">
        <v>-4.2155559228223227E-2</v>
      </c>
    </row>
    <row r="29" spans="1:8" ht="12.95" customHeight="1">
      <c r="B29" s="1121">
        <v>40</v>
      </c>
      <c r="C29" s="850" t="s">
        <v>134</v>
      </c>
      <c r="D29" s="3">
        <v>60011.999999999949</v>
      </c>
      <c r="E29" s="851">
        <v>781.84999999994034</v>
      </c>
      <c r="F29" s="4">
        <v>1.3200202937185601E-2</v>
      </c>
      <c r="G29" s="851" t="s">
        <v>365</v>
      </c>
      <c r="H29" s="4">
        <v>-3.3651976551424045E-2</v>
      </c>
    </row>
    <row r="30" spans="1:8" ht="12.95" customHeight="1">
      <c r="B30" s="1121">
        <v>42</v>
      </c>
      <c r="C30" s="850" t="s">
        <v>135</v>
      </c>
      <c r="D30" s="3">
        <v>38313.86363636364</v>
      </c>
      <c r="E30" s="851">
        <v>275.91363636363531</v>
      </c>
      <c r="F30" s="4">
        <v>7.2536410706580678E-3</v>
      </c>
      <c r="G30" s="851">
        <v>-1449.3363636363574</v>
      </c>
      <c r="H30" s="4">
        <v>-3.6449188285559431E-2</v>
      </c>
    </row>
    <row r="31" spans="1:8" ht="12.95" customHeight="1">
      <c r="B31" s="1121">
        <v>47</v>
      </c>
      <c r="C31" s="850" t="s">
        <v>136</v>
      </c>
      <c r="D31" s="3">
        <v>211531.77272727288</v>
      </c>
      <c r="E31" s="851">
        <v>1730.5727272728982</v>
      </c>
      <c r="F31" s="4">
        <v>8.2486312150402696E-3</v>
      </c>
      <c r="G31" s="851">
        <v>-7132.6272727271426</v>
      </c>
      <c r="H31" s="4">
        <v>-3.2619060408219824E-2</v>
      </c>
    </row>
    <row r="32" spans="1:8" ht="12.95" customHeight="1">
      <c r="B32" s="1121">
        <v>49</v>
      </c>
      <c r="C32" s="850" t="s">
        <v>137</v>
      </c>
      <c r="D32" s="3">
        <v>55863.454545454486</v>
      </c>
      <c r="E32" s="851">
        <v>844.90454545448301</v>
      </c>
      <c r="F32" s="4">
        <v>1.5356721423128716E-2</v>
      </c>
      <c r="G32" s="851">
        <v>-2049.7954545455068</v>
      </c>
      <c r="H32" s="4">
        <v>-3.5394239738669619E-2</v>
      </c>
    </row>
    <row r="33" spans="2:8" ht="12.95" customHeight="1">
      <c r="B33" s="1122"/>
      <c r="C33" s="852" t="s">
        <v>188</v>
      </c>
      <c r="D33" s="5">
        <v>893245.36363636435</v>
      </c>
      <c r="E33" s="853">
        <v>8384.163636364392</v>
      </c>
      <c r="F33" s="854">
        <v>9.4751172685212381E-3</v>
      </c>
      <c r="G33" s="853">
        <v>-36110.136363635655</v>
      </c>
      <c r="H33" s="854">
        <v>-3.8855030570794091E-2</v>
      </c>
    </row>
    <row r="34" spans="2:8" ht="12.95" customHeight="1">
      <c r="B34" s="1121">
        <v>2</v>
      </c>
      <c r="C34" s="850" t="s">
        <v>121</v>
      </c>
      <c r="D34" s="3">
        <v>143346.13636363644</v>
      </c>
      <c r="E34" s="851">
        <v>5267.9863636364462</v>
      </c>
      <c r="F34" s="4">
        <v>3.8152208467715276E-2</v>
      </c>
      <c r="G34" s="851">
        <v>-1642.8636363635887</v>
      </c>
      <c r="H34" s="4">
        <v>-1.1330953633472807E-2</v>
      </c>
    </row>
    <row r="35" spans="2:8" ht="12.95" customHeight="1">
      <c r="B35" s="1121">
        <v>13</v>
      </c>
      <c r="C35" s="850" t="s">
        <v>122</v>
      </c>
      <c r="D35" s="3">
        <v>162124.40909090932</v>
      </c>
      <c r="E35" s="851">
        <v>2808.3090909093444</v>
      </c>
      <c r="F35" s="4">
        <v>1.7627277412071596E-2</v>
      </c>
      <c r="G35" s="851">
        <v>-5649.7409090906731</v>
      </c>
      <c r="H35" s="4">
        <v>-3.3674680569626969E-2</v>
      </c>
    </row>
    <row r="36" spans="2:8" ht="12.95" customHeight="1">
      <c r="B36" s="1121">
        <v>16</v>
      </c>
      <c r="C36" s="850" t="s">
        <v>123</v>
      </c>
      <c r="D36" s="3">
        <v>78054.18181818178</v>
      </c>
      <c r="E36" s="851">
        <v>3181.0818181817885</v>
      </c>
      <c r="F36" s="4">
        <v>4.2486311080772499E-2</v>
      </c>
      <c r="G36" s="851">
        <v>-1961.0181818182318</v>
      </c>
      <c r="H36" s="4">
        <v>-2.4508070739287402E-2</v>
      </c>
    </row>
    <row r="37" spans="2:8" ht="12.95" customHeight="1">
      <c r="B37" s="1121">
        <v>19</v>
      </c>
      <c r="C37" s="850" t="s">
        <v>124</v>
      </c>
      <c r="D37" s="3">
        <v>90550.863636363705</v>
      </c>
      <c r="E37" s="851">
        <v>888.36363636370515</v>
      </c>
      <c r="F37" s="4">
        <v>9.9078615515260093E-3</v>
      </c>
      <c r="G37" s="851">
        <v>-2797.4863636363007</v>
      </c>
      <c r="H37" s="4">
        <v>-2.9968246505013729E-2</v>
      </c>
    </row>
    <row r="38" spans="2:8" ht="12.95" customHeight="1">
      <c r="B38" s="1121">
        <v>45</v>
      </c>
      <c r="C38" s="850" t="s">
        <v>125</v>
      </c>
      <c r="D38" s="3">
        <v>225391.63636363589</v>
      </c>
      <c r="E38" s="851">
        <v>2975.2363636358641</v>
      </c>
      <c r="F38" s="4">
        <v>1.3376874923053617E-2</v>
      </c>
      <c r="G38" s="851">
        <v>-3397.7136363641184</v>
      </c>
      <c r="H38" s="4">
        <v>-1.4850838277061906E-2</v>
      </c>
    </row>
    <row r="39" spans="2:8" ht="12.95" customHeight="1">
      <c r="B39" s="1122"/>
      <c r="C39" s="852" t="s">
        <v>164</v>
      </c>
      <c r="D39" s="5">
        <v>699467.22727272706</v>
      </c>
      <c r="E39" s="853">
        <v>15120.977272727061</v>
      </c>
      <c r="F39" s="854">
        <v>2.2095506876419702E-2</v>
      </c>
      <c r="G39" s="853">
        <v>-15448.822727272986</v>
      </c>
      <c r="H39" s="854">
        <v>-2.1609282274853037E-2</v>
      </c>
    </row>
    <row r="40" spans="2:8" ht="12.95" customHeight="1">
      <c r="B40" s="1121">
        <v>8</v>
      </c>
      <c r="C40" s="850" t="s">
        <v>101</v>
      </c>
      <c r="D40" s="3">
        <v>2525741.9545454551</v>
      </c>
      <c r="E40" s="851">
        <v>420.40454545570537</v>
      </c>
      <c r="F40" s="4">
        <v>1.6647564958827132E-4</v>
      </c>
      <c r="G40" s="851">
        <v>-117246.64545454457</v>
      </c>
      <c r="H40" s="4">
        <v>-4.4361389017926411E-2</v>
      </c>
    </row>
    <row r="41" spans="2:8" ht="12.95" customHeight="1">
      <c r="B41" s="1121">
        <v>17</v>
      </c>
      <c r="C41" s="850" t="s">
        <v>102</v>
      </c>
      <c r="D41" s="3">
        <v>313970.68181818171</v>
      </c>
      <c r="E41" s="851">
        <v>6857.1318181817187</v>
      </c>
      <c r="F41" s="4">
        <v>2.2327675930227553E-2</v>
      </c>
      <c r="G41" s="851">
        <v>-30084.268181818363</v>
      </c>
      <c r="H41" s="4">
        <v>-8.7440300399161064E-2</v>
      </c>
    </row>
    <row r="42" spans="2:8" ht="12.95" customHeight="1">
      <c r="B42" s="1121">
        <v>25</v>
      </c>
      <c r="C42" s="850" t="s">
        <v>103</v>
      </c>
      <c r="D42" s="3">
        <v>192435.36363636408</v>
      </c>
      <c r="E42" s="851">
        <v>5202.5636363640951</v>
      </c>
      <c r="F42" s="4">
        <v>2.7786603823497291E-2</v>
      </c>
      <c r="G42" s="851">
        <v>-5333.0363636359398</v>
      </c>
      <c r="H42" s="4">
        <v>-2.6966069218519961E-2</v>
      </c>
    </row>
    <row r="43" spans="2:8" ht="12.95" customHeight="1">
      <c r="B43" s="1121">
        <v>43</v>
      </c>
      <c r="C43" s="850" t="s">
        <v>104</v>
      </c>
      <c r="D43" s="3">
        <v>298110.90909090859</v>
      </c>
      <c r="E43" s="851">
        <v>3210.1590909085935</v>
      </c>
      <c r="F43" s="4">
        <v>1.0885557567787085E-2</v>
      </c>
      <c r="G43" s="851">
        <v>-25519.840909091465</v>
      </c>
      <c r="H43" s="4">
        <v>-7.8854808787766517E-2</v>
      </c>
    </row>
    <row r="44" spans="2:8" ht="12.95" customHeight="1">
      <c r="B44" s="1122"/>
      <c r="C44" s="852" t="s">
        <v>42</v>
      </c>
      <c r="D44" s="5">
        <v>3330258.9090909096</v>
      </c>
      <c r="E44" s="853">
        <v>15690.259090910666</v>
      </c>
      <c r="F44" s="854">
        <v>4.7337257868864668E-3</v>
      </c>
      <c r="G44" s="853">
        <v>-178183.79090909008</v>
      </c>
      <c r="H44" s="854">
        <v>-5.0787145792373978E-2</v>
      </c>
    </row>
    <row r="45" spans="2:8" ht="12.95" customHeight="1">
      <c r="B45" s="1121">
        <v>3</v>
      </c>
      <c r="C45" s="850" t="s">
        <v>115</v>
      </c>
      <c r="D45" s="3">
        <v>632371.1363636367</v>
      </c>
      <c r="E45" s="851">
        <v>6685.7863636366092</v>
      </c>
      <c r="F45" s="4">
        <v>1.0685540845149388E-2</v>
      </c>
      <c r="G45" s="851">
        <v>-43890.563636363368</v>
      </c>
      <c r="H45" s="4">
        <v>-6.4901743860939276E-2</v>
      </c>
    </row>
    <row r="46" spans="2:8" ht="12.95" customHeight="1">
      <c r="B46" s="1121">
        <v>12</v>
      </c>
      <c r="C46" s="850" t="s">
        <v>116</v>
      </c>
      <c r="D46" s="3">
        <v>221012.5909090905</v>
      </c>
      <c r="E46" s="851">
        <v>174.89090909052175</v>
      </c>
      <c r="F46" s="4">
        <v>7.919431740619487E-4</v>
      </c>
      <c r="G46" s="851">
        <v>-12408.809090909461</v>
      </c>
      <c r="H46" s="4">
        <v>-5.3160546080648352E-2</v>
      </c>
    </row>
    <row r="47" spans="2:8" ht="12.95" customHeight="1">
      <c r="B47" s="1121">
        <v>46</v>
      </c>
      <c r="C47" s="850" t="s">
        <v>117</v>
      </c>
      <c r="D47" s="3">
        <v>979445.0000000007</v>
      </c>
      <c r="E47" s="851">
        <v>-2351.3499999992782</v>
      </c>
      <c r="F47" s="4">
        <v>-2.3949467728203722E-3</v>
      </c>
      <c r="G47" s="851">
        <v>-34240.349999999395</v>
      </c>
      <c r="H47" s="4">
        <v>-3.3778085083304599E-2</v>
      </c>
    </row>
    <row r="48" spans="2:8" ht="12.95" customHeight="1">
      <c r="B48" s="1122"/>
      <c r="C48" s="852" t="s">
        <v>43</v>
      </c>
      <c r="D48" s="5">
        <v>1832828.727272728</v>
      </c>
      <c r="E48" s="853">
        <v>4509.3272727280855</v>
      </c>
      <c r="F48" s="854">
        <v>2.4663782885683272E-3</v>
      </c>
      <c r="G48" s="853">
        <v>-90539.722727272194</v>
      </c>
      <c r="H48" s="854">
        <v>-4.7073519755027826E-2</v>
      </c>
    </row>
    <row r="49" spans="2:8" ht="12.95" customHeight="1">
      <c r="B49" s="1121">
        <v>6</v>
      </c>
      <c r="C49" s="850" t="s">
        <v>128</v>
      </c>
      <c r="D49" s="3">
        <v>245685.99999999983</v>
      </c>
      <c r="E49" s="851">
        <v>4184.8999999998196</v>
      </c>
      <c r="F49" s="4">
        <v>1.7328699538013748E-2</v>
      </c>
      <c r="G49" s="851">
        <v>-9792.3500000001804</v>
      </c>
      <c r="H49" s="4">
        <v>-3.8329470970828616E-2</v>
      </c>
    </row>
    <row r="50" spans="2:8" ht="12.95" customHeight="1">
      <c r="B50" s="1121">
        <v>10</v>
      </c>
      <c r="C50" s="850" t="s">
        <v>129</v>
      </c>
      <c r="D50" s="3">
        <v>142878.90909090897</v>
      </c>
      <c r="E50" s="851">
        <v>2378.1590909089718</v>
      </c>
      <c r="F50" s="4">
        <v>1.6926308869589457E-2</v>
      </c>
      <c r="G50" s="851">
        <v>-6487.6409090910456</v>
      </c>
      <c r="H50" s="4">
        <v>-4.3434362707654772E-2</v>
      </c>
    </row>
    <row r="51" spans="2:8" ht="12.95" customHeight="1">
      <c r="B51" s="1122"/>
      <c r="C51" s="852" t="s">
        <v>45</v>
      </c>
      <c r="D51" s="5">
        <v>388564.90909090883</v>
      </c>
      <c r="E51" s="853">
        <v>6563.0590909088496</v>
      </c>
      <c r="F51" s="854">
        <v>1.7180699755534823E-2</v>
      </c>
      <c r="G51" s="853">
        <v>-16279.990909091197</v>
      </c>
      <c r="H51" s="854">
        <v>-4.0212908472086917E-2</v>
      </c>
    </row>
    <row r="52" spans="2:8" ht="12.95" customHeight="1">
      <c r="B52" s="1121">
        <v>15</v>
      </c>
      <c r="C52" s="850" t="s">
        <v>156</v>
      </c>
      <c r="D52" s="3">
        <v>420950.13636363583</v>
      </c>
      <c r="E52" s="851">
        <v>2775.2863636357943</v>
      </c>
      <c r="F52" s="4">
        <v>6.6366649348610363E-3</v>
      </c>
      <c r="G52" s="851">
        <v>-17582.413636364217</v>
      </c>
      <c r="H52" s="4">
        <v>-4.00937481980852E-2</v>
      </c>
    </row>
    <row r="53" spans="2:8" ht="12.95" customHeight="1">
      <c r="B53" s="1121">
        <v>27</v>
      </c>
      <c r="C53" s="850" t="s">
        <v>105</v>
      </c>
      <c r="D53" s="3">
        <v>119215.45454545453</v>
      </c>
      <c r="E53" s="851">
        <v>862.25454545453249</v>
      </c>
      <c r="F53" s="4">
        <v>7.2854349984159406E-3</v>
      </c>
      <c r="G53" s="851">
        <v>-4803.2954545454559</v>
      </c>
      <c r="H53" s="4">
        <v>-3.8730397254813975E-2</v>
      </c>
    </row>
    <row r="54" spans="2:8" ht="12.95" customHeight="1">
      <c r="B54" s="1121">
        <v>32</v>
      </c>
      <c r="C54" s="850" t="s">
        <v>155</v>
      </c>
      <c r="D54" s="3">
        <v>100008.54545454538</v>
      </c>
      <c r="E54" s="851">
        <v>923.39545454537438</v>
      </c>
      <c r="F54" s="4">
        <v>9.319211350493628E-3</v>
      </c>
      <c r="G54" s="851">
        <v>-3317.404545454614</v>
      </c>
      <c r="H54" s="4">
        <v>-3.2106208996429353E-2</v>
      </c>
    </row>
    <row r="55" spans="2:8" ht="12.95" customHeight="1">
      <c r="B55" s="1121">
        <v>36</v>
      </c>
      <c r="C55" s="850" t="s">
        <v>106</v>
      </c>
      <c r="D55" s="3">
        <v>346467.95454545447</v>
      </c>
      <c r="E55" s="851">
        <v>5707.5545454545063</v>
      </c>
      <c r="F55" s="4">
        <v>1.6749465446849188E-2</v>
      </c>
      <c r="G55" s="851">
        <v>-12847.245454545598</v>
      </c>
      <c r="H55" s="4">
        <v>-3.5754806516800852E-2</v>
      </c>
    </row>
    <row r="56" spans="2:8" ht="12.95" customHeight="1">
      <c r="B56" s="1121"/>
      <c r="C56" s="852" t="s">
        <v>48</v>
      </c>
      <c r="D56" s="5">
        <v>986642.09090909024</v>
      </c>
      <c r="E56" s="853">
        <v>10268.490909090149</v>
      </c>
      <c r="F56" s="854">
        <v>1.0516969026088008E-2</v>
      </c>
      <c r="G56" s="853">
        <v>-38550.359090909828</v>
      </c>
      <c r="H56" s="854">
        <v>-3.7603046228939618E-2</v>
      </c>
    </row>
    <row r="57" spans="2:8" ht="12.95" customHeight="1">
      <c r="B57" s="1120">
        <v>28</v>
      </c>
      <c r="C57" s="852" t="s">
        <v>192</v>
      </c>
      <c r="D57" s="5">
        <v>3128660.0454545473</v>
      </c>
      <c r="E57" s="853">
        <v>-4823.6545454529114</v>
      </c>
      <c r="F57" s="854">
        <v>-1.5393903422740163E-3</v>
      </c>
      <c r="G57" s="853">
        <v>-116004.85454545217</v>
      </c>
      <c r="H57" s="854">
        <v>-3.5752491588716073E-2</v>
      </c>
    </row>
    <row r="58" spans="2:8" ht="12.95" customHeight="1">
      <c r="B58" s="1123">
        <v>30</v>
      </c>
      <c r="C58" s="852" t="s">
        <v>206</v>
      </c>
      <c r="D58" s="5">
        <v>585274.31818181858</v>
      </c>
      <c r="E58" s="853">
        <v>-3054.5818181813229</v>
      </c>
      <c r="F58" s="854">
        <v>-5.1919628938529305E-3</v>
      </c>
      <c r="G58" s="853">
        <v>-17398.331818181556</v>
      </c>
      <c r="H58" s="854">
        <v>-2.8868626804587127E-2</v>
      </c>
    </row>
    <row r="59" spans="2:8" ht="12.95" customHeight="1">
      <c r="B59" s="1122">
        <v>31</v>
      </c>
      <c r="C59" s="852" t="s">
        <v>51</v>
      </c>
      <c r="D59" s="5">
        <v>280384.6818181813</v>
      </c>
      <c r="E59" s="853">
        <v>-2191.8181818187004</v>
      </c>
      <c r="F59" s="854">
        <v>-7.7565479854789787E-3</v>
      </c>
      <c r="G59" s="853">
        <v>-8824.9681818187237</v>
      </c>
      <c r="H59" s="854">
        <v>-3.0514086171809063E-2</v>
      </c>
    </row>
    <row r="60" spans="2:8" ht="12.95" customHeight="1">
      <c r="B60" s="1121">
        <v>1</v>
      </c>
      <c r="C60" s="850" t="s">
        <v>181</v>
      </c>
      <c r="D60" s="3">
        <v>154164.72727272776</v>
      </c>
      <c r="E60" s="851">
        <v>-941.72272727225209</v>
      </c>
      <c r="F60" s="4">
        <v>-6.071460775952553E-3</v>
      </c>
      <c r="G60" s="851">
        <v>-6140.8227272722579</v>
      </c>
      <c r="H60" s="4">
        <v>-3.8306987669935677E-2</v>
      </c>
    </row>
    <row r="61" spans="2:8" ht="12.95" customHeight="1">
      <c r="B61" s="1121">
        <v>20</v>
      </c>
      <c r="C61" s="850" t="s">
        <v>187</v>
      </c>
      <c r="D61" s="3">
        <v>316512.81818181818</v>
      </c>
      <c r="E61" s="851">
        <v>-1172.1818181818235</v>
      </c>
      <c r="F61" s="4">
        <v>-3.6897612987135675E-3</v>
      </c>
      <c r="G61" s="851">
        <v>-9581.0318181819166</v>
      </c>
      <c r="H61" s="4">
        <v>-2.9381209790316221E-2</v>
      </c>
    </row>
    <row r="62" spans="2:8" ht="12.95" customHeight="1">
      <c r="B62" s="1121">
        <v>48</v>
      </c>
      <c r="C62" s="850" t="s">
        <v>182</v>
      </c>
      <c r="D62" s="3">
        <v>472216.00000000017</v>
      </c>
      <c r="E62" s="851">
        <v>-1878.9999999998254</v>
      </c>
      <c r="F62" s="4">
        <v>-3.9633406806649507E-3</v>
      </c>
      <c r="G62" s="851">
        <v>-14801.649999999849</v>
      </c>
      <c r="H62" s="4">
        <v>-3.039243033594341E-2</v>
      </c>
    </row>
    <row r="63" spans="2:8" ht="12.95" customHeight="1">
      <c r="B63" s="1121"/>
      <c r="C63" s="852" t="s">
        <v>76</v>
      </c>
      <c r="D63" s="5">
        <v>942893.54545454611</v>
      </c>
      <c r="E63" s="853">
        <v>-3992.9045454538427</v>
      </c>
      <c r="F63" s="854">
        <v>-4.2168779006752644E-3</v>
      </c>
      <c r="G63" s="853">
        <v>-30523.504545454052</v>
      </c>
      <c r="H63" s="854">
        <v>-3.1357067913957426E-2</v>
      </c>
    </row>
    <row r="64" spans="2:8" ht="12.95" customHeight="1">
      <c r="B64" s="1123">
        <v>26</v>
      </c>
      <c r="C64" s="852" t="s">
        <v>52</v>
      </c>
      <c r="D64" s="5">
        <v>126342.63636363629</v>
      </c>
      <c r="E64" s="853">
        <v>-1112.963636363711</v>
      </c>
      <c r="F64" s="854">
        <v>-8.7321674086011658E-3</v>
      </c>
      <c r="G64" s="853">
        <v>-5104.1636363637226</v>
      </c>
      <c r="H64" s="854">
        <v>-3.8830642026764561E-2</v>
      </c>
    </row>
    <row r="65" spans="2:8" ht="12.95" customHeight="1">
      <c r="B65" s="1121">
        <v>51</v>
      </c>
      <c r="C65" s="850" t="s">
        <v>53</v>
      </c>
      <c r="D65" s="3">
        <v>21708.77272727271</v>
      </c>
      <c r="E65" s="851">
        <v>90.672727272714837</v>
      </c>
      <c r="F65" s="4">
        <v>4.1942967824515343E-3</v>
      </c>
      <c r="G65" s="851">
        <v>-1495.7772727272932</v>
      </c>
      <c r="H65" s="4">
        <v>-6.4460516266305223E-2</v>
      </c>
    </row>
    <row r="66" spans="2:8" ht="12.95" customHeight="1">
      <c r="B66" s="1121">
        <v>52</v>
      </c>
      <c r="C66" s="850" t="s">
        <v>54</v>
      </c>
      <c r="D66" s="3">
        <v>23021.727272727283</v>
      </c>
      <c r="E66" s="851">
        <v>-63.972727272721386</v>
      </c>
      <c r="F66" s="4">
        <v>-2.7710975743737709E-3</v>
      </c>
      <c r="G66" s="851">
        <v>-1665.1227272727119</v>
      </c>
      <c r="H66" s="4">
        <v>-6.7449785099059301E-2</v>
      </c>
    </row>
    <row r="67" spans="2:8">
      <c r="B67" s="1254" t="s">
        <v>12</v>
      </c>
      <c r="C67" s="1258"/>
      <c r="D67" s="6">
        <v>18624336.681818172</v>
      </c>
      <c r="E67" s="855">
        <v>68207.831818170846</v>
      </c>
      <c r="F67" s="856">
        <v>3.6757576092263378E-3</v>
      </c>
      <c r="G67" s="855">
        <v>-893360.51818183064</v>
      </c>
      <c r="H67" s="856">
        <v>-4.5771819750427878E-2</v>
      </c>
    </row>
    <row r="68" spans="2:8" ht="24.95" customHeight="1">
      <c r="B68" s="1013"/>
      <c r="D68" s="14"/>
      <c r="E68" s="14"/>
      <c r="F68" s="14"/>
      <c r="G68" s="14"/>
    </row>
    <row r="69" spans="2:8" ht="12.95" hidden="1" customHeight="1">
      <c r="G69" s="845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9" type="noConversion"/>
  <printOptions horizontalCentered="1" verticalCentered="1"/>
  <pageMargins left="0" right="0" top="0.19685039370078741" bottom="0.59055118110236227" header="0" footer="0"/>
  <pageSetup paperSize="9" scale="8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C76"/>
  <sheetViews>
    <sheetView showGridLines="0" showRowColHeaders="0" zoomScale="80" zoomScaleNormal="80" workbookViewId="0">
      <pane xSplit="3" ySplit="5" topLeftCell="D54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baseColWidth="10" defaultRowHeight="15"/>
  <cols>
    <col min="1" max="1" width="3.28515625" style="759" customWidth="1"/>
    <col min="2" max="2" width="5.42578125" style="1042" customWidth="1"/>
    <col min="3" max="3" width="24.140625" style="1042" customWidth="1"/>
    <col min="4" max="8" width="14.42578125" style="1042" customWidth="1"/>
    <col min="9" max="9" width="17.140625" style="1042" customWidth="1"/>
    <col min="10" max="10" width="2.28515625" style="1040" customWidth="1"/>
    <col min="11" max="16" width="14.42578125" style="1042" customWidth="1"/>
    <col min="17" max="17" width="2.28515625" style="1040" customWidth="1"/>
    <col min="18" max="23" width="14.42578125" style="1042" customWidth="1"/>
    <col min="24" max="29" width="11.42578125" style="1017"/>
    <col min="30" max="16384" width="11.42578125" style="1042"/>
  </cols>
  <sheetData>
    <row r="1" spans="1:23" s="1017" customFormat="1" ht="26.25">
      <c r="A1" s="759"/>
      <c r="B1" s="1266" t="s">
        <v>401</v>
      </c>
      <c r="C1" s="1266"/>
      <c r="D1" s="1266"/>
      <c r="E1" s="1266"/>
      <c r="F1" s="1266"/>
      <c r="G1" s="1266"/>
      <c r="H1" s="1266"/>
      <c r="I1" s="1266"/>
      <c r="J1" s="1266"/>
      <c r="K1" s="1266"/>
      <c r="L1" s="1266"/>
      <c r="M1" s="1266"/>
      <c r="N1" s="1266"/>
      <c r="O1" s="1266"/>
      <c r="P1" s="1266"/>
      <c r="Q1" s="1266"/>
      <c r="R1" s="1266"/>
      <c r="S1" s="1266"/>
      <c r="T1" s="1266"/>
      <c r="U1" s="1266"/>
      <c r="V1" s="1266"/>
      <c r="W1" s="1266"/>
    </row>
    <row r="2" spans="1:23" s="1017" customFormat="1" ht="31.5" customHeight="1">
      <c r="A2" s="1014"/>
      <c r="B2" s="1267" t="s">
        <v>599</v>
      </c>
      <c r="C2" s="1267"/>
      <c r="D2" s="1267"/>
      <c r="E2" s="1267"/>
      <c r="F2" s="1267"/>
      <c r="G2" s="1267"/>
      <c r="H2" s="1267"/>
      <c r="I2" s="1267"/>
      <c r="J2" s="1268"/>
      <c r="K2" s="1267"/>
      <c r="L2" s="1267"/>
      <c r="M2" s="1267"/>
      <c r="N2" s="1267"/>
      <c r="O2" s="1267"/>
      <c r="P2" s="1267"/>
      <c r="Q2" s="1268"/>
      <c r="R2" s="1267"/>
      <c r="S2" s="1267"/>
      <c r="T2" s="1267"/>
      <c r="U2" s="1267"/>
      <c r="V2" s="1267"/>
      <c r="W2" s="1267"/>
    </row>
    <row r="3" spans="1:23" s="1098" customFormat="1" ht="38.25" customHeight="1">
      <c r="A3" s="1096"/>
      <c r="B3" s="1269" t="s">
        <v>402</v>
      </c>
      <c r="C3" s="1269"/>
      <c r="D3" s="1270" t="s">
        <v>403</v>
      </c>
      <c r="E3" s="1270"/>
      <c r="F3" s="1270"/>
      <c r="G3" s="1270"/>
      <c r="H3" s="1270"/>
      <c r="I3" s="1270"/>
      <c r="J3" s="1097"/>
      <c r="K3" s="1271" t="s">
        <v>404</v>
      </c>
      <c r="L3" s="1271"/>
      <c r="M3" s="1271"/>
      <c r="N3" s="1271"/>
      <c r="O3" s="1271"/>
      <c r="P3" s="1271"/>
      <c r="Q3" s="1097"/>
      <c r="R3" s="1272" t="s">
        <v>405</v>
      </c>
      <c r="S3" s="1271"/>
      <c r="T3" s="1271"/>
      <c r="U3" s="1271"/>
      <c r="V3" s="1271"/>
      <c r="W3" s="1273"/>
    </row>
    <row r="4" spans="1:23" s="1017" customFormat="1" ht="38.25" customHeight="1">
      <c r="A4" s="1014"/>
      <c r="B4" s="1269"/>
      <c r="C4" s="1269"/>
      <c r="D4" s="1274" t="s">
        <v>406</v>
      </c>
      <c r="E4" s="1275"/>
      <c r="F4" s="1275" t="s">
        <v>600</v>
      </c>
      <c r="G4" s="1275"/>
      <c r="H4" s="1276" t="s">
        <v>598</v>
      </c>
      <c r="I4" s="1277"/>
      <c r="J4" s="1019"/>
      <c r="K4" s="1274" t="s">
        <v>406</v>
      </c>
      <c r="L4" s="1275"/>
      <c r="M4" s="1275" t="s">
        <v>600</v>
      </c>
      <c r="N4" s="1275"/>
      <c r="O4" s="1276" t="s">
        <v>598</v>
      </c>
      <c r="P4" s="1277"/>
      <c r="Q4" s="1019"/>
      <c r="R4" s="1274" t="s">
        <v>406</v>
      </c>
      <c r="S4" s="1275"/>
      <c r="T4" s="1275" t="s">
        <v>600</v>
      </c>
      <c r="U4" s="1275"/>
      <c r="V4" s="1276" t="s">
        <v>598</v>
      </c>
      <c r="W4" s="1277"/>
    </row>
    <row r="5" spans="1:23" s="1017" customFormat="1" ht="38.25" customHeight="1">
      <c r="A5" s="1015"/>
      <c r="B5" s="1269"/>
      <c r="C5" s="1269"/>
      <c r="D5" s="1099" t="s">
        <v>594</v>
      </c>
      <c r="E5" s="1021" t="s">
        <v>595</v>
      </c>
      <c r="F5" s="1099" t="s">
        <v>594</v>
      </c>
      <c r="G5" s="1021" t="s">
        <v>595</v>
      </c>
      <c r="H5" s="1021" t="s">
        <v>91</v>
      </c>
      <c r="I5" s="1050" t="s">
        <v>92</v>
      </c>
      <c r="J5" s="1023"/>
      <c r="K5" s="1099" t="s">
        <v>594</v>
      </c>
      <c r="L5" s="1021" t="s">
        <v>595</v>
      </c>
      <c r="M5" s="1099" t="s">
        <v>594</v>
      </c>
      <c r="N5" s="1021" t="s">
        <v>595</v>
      </c>
      <c r="O5" s="1021" t="s">
        <v>91</v>
      </c>
      <c r="P5" s="1050" t="s">
        <v>92</v>
      </c>
      <c r="Q5" s="1023"/>
      <c r="R5" s="1099" t="s">
        <v>594</v>
      </c>
      <c r="S5" s="1021" t="s">
        <v>595</v>
      </c>
      <c r="T5" s="1099" t="s">
        <v>594</v>
      </c>
      <c r="U5" s="1021" t="s">
        <v>595</v>
      </c>
      <c r="V5" s="1100" t="s">
        <v>91</v>
      </c>
      <c r="W5" s="1100" t="s">
        <v>92</v>
      </c>
    </row>
    <row r="6" spans="1:23" s="1017" customFormat="1" ht="15.75">
      <c r="A6" s="1015"/>
      <c r="B6" s="1024" t="s">
        <v>407</v>
      </c>
      <c r="C6" s="1024"/>
      <c r="D6" s="1024">
        <v>3467</v>
      </c>
      <c r="E6" s="1025">
        <v>3806.3333333333335</v>
      </c>
      <c r="F6" s="1025">
        <v>22478</v>
      </c>
      <c r="G6" s="1025">
        <v>27417</v>
      </c>
      <c r="H6" s="1025">
        <v>14192</v>
      </c>
      <c r="I6" s="1025">
        <v>8286</v>
      </c>
      <c r="J6" s="1026"/>
      <c r="K6" s="1025">
        <v>54328</v>
      </c>
      <c r="L6" s="1025">
        <v>63866.666666666664</v>
      </c>
      <c r="M6" s="1025">
        <v>202882</v>
      </c>
      <c r="N6" s="1025">
        <v>272768.04761904763</v>
      </c>
      <c r="O6" s="1025">
        <v>98950</v>
      </c>
      <c r="P6" s="1025">
        <v>103932</v>
      </c>
      <c r="Q6" s="1026"/>
      <c r="R6" s="1025">
        <f t="shared" ref="R6:W21" si="0">D6+K6</f>
        <v>57795</v>
      </c>
      <c r="S6" s="1025">
        <f t="shared" si="0"/>
        <v>67673</v>
      </c>
      <c r="T6" s="1025">
        <f t="shared" si="0"/>
        <v>225360</v>
      </c>
      <c r="U6" s="1025">
        <f t="shared" si="0"/>
        <v>300185.04761904763</v>
      </c>
      <c r="V6" s="1025">
        <f t="shared" si="0"/>
        <v>113142</v>
      </c>
      <c r="W6" s="1025">
        <f t="shared" si="0"/>
        <v>112218</v>
      </c>
    </row>
    <row r="7" spans="1:23" s="1017" customFormat="1" ht="15.75">
      <c r="A7" s="1015"/>
      <c r="B7" s="1027">
        <v>4</v>
      </c>
      <c r="C7" s="1028" t="s">
        <v>107</v>
      </c>
      <c r="D7" s="1029">
        <v>151</v>
      </c>
      <c r="E7" s="1029">
        <v>170.71428571428572</v>
      </c>
      <c r="F7" s="1029">
        <v>808</v>
      </c>
      <c r="G7" s="1029">
        <v>1294.7619047619048</v>
      </c>
      <c r="H7" s="1029">
        <v>578</v>
      </c>
      <c r="I7" s="1029">
        <v>230</v>
      </c>
      <c r="J7" s="1026"/>
      <c r="K7" s="1029">
        <v>3782</v>
      </c>
      <c r="L7" s="1029">
        <v>4607.333333333333</v>
      </c>
      <c r="M7" s="1029">
        <v>11550</v>
      </c>
      <c r="N7" s="1029">
        <v>16916.809523809523</v>
      </c>
      <c r="O7" s="1029">
        <v>5344</v>
      </c>
      <c r="P7" s="1029">
        <v>6206</v>
      </c>
      <c r="Q7" s="1026"/>
      <c r="R7" s="1088">
        <f t="shared" si="0"/>
        <v>3933</v>
      </c>
      <c r="S7" s="1088">
        <f t="shared" si="0"/>
        <v>4778.0476190476184</v>
      </c>
      <c r="T7" s="1088">
        <f t="shared" si="0"/>
        <v>12358</v>
      </c>
      <c r="U7" s="1088">
        <f t="shared" si="0"/>
        <v>18211.571428571428</v>
      </c>
      <c r="V7" s="1088">
        <f t="shared" si="0"/>
        <v>5922</v>
      </c>
      <c r="W7" s="1088">
        <f t="shared" si="0"/>
        <v>6436</v>
      </c>
    </row>
    <row r="8" spans="1:23" s="1017" customFormat="1" ht="15.75">
      <c r="A8" s="1015"/>
      <c r="B8" s="1027">
        <v>11</v>
      </c>
      <c r="C8" s="1028" t="s">
        <v>108</v>
      </c>
      <c r="D8" s="1030">
        <v>419</v>
      </c>
      <c r="E8" s="1030">
        <v>469.90476190476193</v>
      </c>
      <c r="F8" s="1030">
        <v>2763</v>
      </c>
      <c r="G8" s="1030">
        <v>3473.5714285714284</v>
      </c>
      <c r="H8" s="1030">
        <v>1859</v>
      </c>
      <c r="I8" s="1030">
        <v>904</v>
      </c>
      <c r="J8" s="1026"/>
      <c r="K8" s="1030">
        <v>7633</v>
      </c>
      <c r="L8" s="1030">
        <v>9076.0476190476184</v>
      </c>
      <c r="M8" s="1030">
        <v>26167</v>
      </c>
      <c r="N8" s="1030">
        <v>36307.380952380947</v>
      </c>
      <c r="O8" s="1030">
        <v>12301</v>
      </c>
      <c r="P8" s="1030">
        <v>13866</v>
      </c>
      <c r="Q8" s="1026"/>
      <c r="R8" s="1088">
        <f t="shared" si="0"/>
        <v>8052</v>
      </c>
      <c r="S8" s="1088">
        <f t="shared" si="0"/>
        <v>9545.9523809523798</v>
      </c>
      <c r="T8" s="1088">
        <f t="shared" si="0"/>
        <v>28930</v>
      </c>
      <c r="U8" s="1088">
        <f t="shared" si="0"/>
        <v>39780.952380952374</v>
      </c>
      <c r="V8" s="1088">
        <f t="shared" si="0"/>
        <v>14160</v>
      </c>
      <c r="W8" s="1088">
        <f t="shared" si="0"/>
        <v>14770</v>
      </c>
    </row>
    <row r="9" spans="1:23" s="1017" customFormat="1" ht="15.75">
      <c r="A9" s="1015"/>
      <c r="B9" s="1027">
        <v>14</v>
      </c>
      <c r="C9" s="1028" t="s">
        <v>109</v>
      </c>
      <c r="D9" s="1030">
        <v>397</v>
      </c>
      <c r="E9" s="1030">
        <v>443.14285714285717</v>
      </c>
      <c r="F9" s="1030">
        <v>2068</v>
      </c>
      <c r="G9" s="1030">
        <v>2649.6190476190477</v>
      </c>
      <c r="H9" s="1030">
        <v>1311</v>
      </c>
      <c r="I9" s="1030">
        <v>757</v>
      </c>
      <c r="J9" s="1026"/>
      <c r="K9" s="1030">
        <v>4366</v>
      </c>
      <c r="L9" s="1030">
        <v>5083.0952380952385</v>
      </c>
      <c r="M9" s="1030">
        <v>14584</v>
      </c>
      <c r="N9" s="1030">
        <v>20018.666666666664</v>
      </c>
      <c r="O9" s="1030">
        <v>7563</v>
      </c>
      <c r="P9" s="1030">
        <v>7021</v>
      </c>
      <c r="Q9" s="1026"/>
      <c r="R9" s="1088">
        <f t="shared" si="0"/>
        <v>4763</v>
      </c>
      <c r="S9" s="1088">
        <f t="shared" si="0"/>
        <v>5526.2380952380954</v>
      </c>
      <c r="T9" s="1088">
        <f t="shared" si="0"/>
        <v>16652</v>
      </c>
      <c r="U9" s="1088">
        <f t="shared" si="0"/>
        <v>22668.28571428571</v>
      </c>
      <c r="V9" s="1088">
        <f t="shared" si="0"/>
        <v>8874</v>
      </c>
      <c r="W9" s="1088">
        <f t="shared" si="0"/>
        <v>7778</v>
      </c>
    </row>
    <row r="10" spans="1:23" s="1017" customFormat="1" ht="15.75">
      <c r="A10" s="1015"/>
      <c r="B10" s="1027">
        <v>18</v>
      </c>
      <c r="C10" s="1028" t="s">
        <v>110</v>
      </c>
      <c r="D10" s="1030">
        <v>264</v>
      </c>
      <c r="E10" s="1030">
        <v>289.42857142857144</v>
      </c>
      <c r="F10" s="1030">
        <v>1472</v>
      </c>
      <c r="G10" s="1030">
        <v>1702.8571428571427</v>
      </c>
      <c r="H10" s="1030">
        <v>921</v>
      </c>
      <c r="I10" s="1030">
        <v>551</v>
      </c>
      <c r="J10" s="1026"/>
      <c r="K10" s="1030">
        <v>6282</v>
      </c>
      <c r="L10" s="1030">
        <v>7501.3809523809523</v>
      </c>
      <c r="M10" s="1030">
        <v>21979</v>
      </c>
      <c r="N10" s="1030">
        <v>29735.714285714286</v>
      </c>
      <c r="O10" s="1030">
        <v>10830</v>
      </c>
      <c r="P10" s="1030">
        <v>11149</v>
      </c>
      <c r="Q10" s="1026"/>
      <c r="R10" s="1088">
        <f t="shared" si="0"/>
        <v>6546</v>
      </c>
      <c r="S10" s="1088">
        <f t="shared" si="0"/>
        <v>7790.8095238095239</v>
      </c>
      <c r="T10" s="1088">
        <f t="shared" si="0"/>
        <v>23451</v>
      </c>
      <c r="U10" s="1088">
        <f t="shared" si="0"/>
        <v>31438.571428571428</v>
      </c>
      <c r="V10" s="1088">
        <f t="shared" si="0"/>
        <v>11751</v>
      </c>
      <c r="W10" s="1088">
        <f t="shared" si="0"/>
        <v>11700</v>
      </c>
    </row>
    <row r="11" spans="1:23" s="1017" customFormat="1" ht="15.75">
      <c r="A11" s="1015"/>
      <c r="B11" s="1027">
        <v>21</v>
      </c>
      <c r="C11" s="1028" t="s">
        <v>111</v>
      </c>
      <c r="D11" s="1030">
        <v>133</v>
      </c>
      <c r="E11" s="1030">
        <v>151.42857142857142</v>
      </c>
      <c r="F11" s="1030">
        <v>689</v>
      </c>
      <c r="G11" s="1030">
        <v>930.76190476190482</v>
      </c>
      <c r="H11" s="1030">
        <v>474</v>
      </c>
      <c r="I11" s="1030">
        <v>215</v>
      </c>
      <c r="J11" s="1026"/>
      <c r="K11" s="1030">
        <v>2434</v>
      </c>
      <c r="L11" s="1030">
        <v>2929.2380952380954</v>
      </c>
      <c r="M11" s="1030">
        <v>8171</v>
      </c>
      <c r="N11" s="1030">
        <v>11448.619047619048</v>
      </c>
      <c r="O11" s="1030">
        <v>3910</v>
      </c>
      <c r="P11" s="1030">
        <v>4261</v>
      </c>
      <c r="Q11" s="1026"/>
      <c r="R11" s="1088">
        <f t="shared" si="0"/>
        <v>2567</v>
      </c>
      <c r="S11" s="1088">
        <f t="shared" si="0"/>
        <v>3080.666666666667</v>
      </c>
      <c r="T11" s="1088">
        <f t="shared" si="0"/>
        <v>8860</v>
      </c>
      <c r="U11" s="1088">
        <f t="shared" si="0"/>
        <v>12379.380952380952</v>
      </c>
      <c r="V11" s="1088">
        <f t="shared" si="0"/>
        <v>4384</v>
      </c>
      <c r="W11" s="1088">
        <f t="shared" si="0"/>
        <v>4476</v>
      </c>
    </row>
    <row r="12" spans="1:23" s="1017" customFormat="1" ht="15" customHeight="1">
      <c r="A12" s="1015"/>
      <c r="B12" s="1027">
        <v>23</v>
      </c>
      <c r="C12" s="1028" t="s">
        <v>112</v>
      </c>
      <c r="D12" s="1030">
        <v>247</v>
      </c>
      <c r="E12" s="1030">
        <v>283.95238095238096</v>
      </c>
      <c r="F12" s="1030">
        <v>1651</v>
      </c>
      <c r="G12" s="1030">
        <v>2075.5714285714284</v>
      </c>
      <c r="H12" s="1030">
        <v>1130</v>
      </c>
      <c r="I12" s="1030">
        <v>521</v>
      </c>
      <c r="J12" s="1026"/>
      <c r="K12" s="1030">
        <v>3126</v>
      </c>
      <c r="L12" s="1030">
        <v>3729.0476190476193</v>
      </c>
      <c r="M12" s="1030">
        <v>9291</v>
      </c>
      <c r="N12" s="1030">
        <v>12810.666666666666</v>
      </c>
      <c r="O12" s="1030">
        <v>4922</v>
      </c>
      <c r="P12" s="1030">
        <v>4369</v>
      </c>
      <c r="Q12" s="1026"/>
      <c r="R12" s="1088">
        <f t="shared" si="0"/>
        <v>3373</v>
      </c>
      <c r="S12" s="1088">
        <f t="shared" si="0"/>
        <v>4013</v>
      </c>
      <c r="T12" s="1088">
        <f t="shared" si="0"/>
        <v>10942</v>
      </c>
      <c r="U12" s="1088">
        <f t="shared" si="0"/>
        <v>14886.238095238095</v>
      </c>
      <c r="V12" s="1088">
        <f t="shared" si="0"/>
        <v>6052</v>
      </c>
      <c r="W12" s="1088" t="e">
        <f>O4:P5+V4=I12+P12</f>
        <v>#VALUE!</v>
      </c>
    </row>
    <row r="13" spans="1:23" s="1017" customFormat="1" ht="15" customHeight="1">
      <c r="A13" s="1015"/>
      <c r="B13" s="1027">
        <v>29</v>
      </c>
      <c r="C13" s="1028" t="s">
        <v>113</v>
      </c>
      <c r="D13" s="1030">
        <v>934</v>
      </c>
      <c r="E13" s="1030">
        <v>996</v>
      </c>
      <c r="F13" s="1030">
        <v>5945</v>
      </c>
      <c r="G13" s="1030">
        <v>7080.3809523809523</v>
      </c>
      <c r="H13" s="1030">
        <v>3282</v>
      </c>
      <c r="I13" s="1030">
        <v>2663</v>
      </c>
      <c r="J13" s="1026"/>
      <c r="K13" s="1030">
        <v>14531</v>
      </c>
      <c r="L13" s="1030">
        <v>16722.476190476191</v>
      </c>
      <c r="M13" s="1030">
        <v>63835</v>
      </c>
      <c r="N13" s="1030">
        <v>82752.71428571429</v>
      </c>
      <c r="O13" s="1030">
        <v>30619</v>
      </c>
      <c r="P13" s="1030">
        <v>33216</v>
      </c>
      <c r="Q13" s="1026"/>
      <c r="R13" s="1088">
        <f t="shared" si="0"/>
        <v>15465</v>
      </c>
      <c r="S13" s="1088">
        <f t="shared" si="0"/>
        <v>17718.476190476191</v>
      </c>
      <c r="T13" s="1088">
        <f t="shared" si="0"/>
        <v>69780</v>
      </c>
      <c r="U13" s="1088">
        <f t="shared" si="0"/>
        <v>89833.095238095237</v>
      </c>
      <c r="V13" s="1088">
        <f t="shared" si="0"/>
        <v>33901</v>
      </c>
      <c r="W13" s="1088">
        <f t="shared" si="0"/>
        <v>35879</v>
      </c>
    </row>
    <row r="14" spans="1:23" s="1017" customFormat="1" ht="15" customHeight="1">
      <c r="A14" s="1015"/>
      <c r="B14" s="1031">
        <v>41</v>
      </c>
      <c r="C14" s="1032" t="s">
        <v>114</v>
      </c>
      <c r="D14" s="1033">
        <v>922</v>
      </c>
      <c r="E14" s="1033">
        <v>1001.7619047619048</v>
      </c>
      <c r="F14" s="1033">
        <v>7082</v>
      </c>
      <c r="G14" s="1033">
        <v>8209.4761904761908</v>
      </c>
      <c r="H14" s="1033">
        <v>4637</v>
      </c>
      <c r="I14" s="1033">
        <v>2445</v>
      </c>
      <c r="J14" s="1026"/>
      <c r="K14" s="1033">
        <v>12174</v>
      </c>
      <c r="L14" s="1033">
        <v>14218.047619047618</v>
      </c>
      <c r="M14" s="1033">
        <v>47305</v>
      </c>
      <c r="N14" s="1033">
        <v>62777.476190476191</v>
      </c>
      <c r="O14" s="1033">
        <v>23461</v>
      </c>
      <c r="P14" s="1033">
        <v>23844</v>
      </c>
      <c r="Q14" s="1026"/>
      <c r="R14" s="1088">
        <f t="shared" si="0"/>
        <v>13096</v>
      </c>
      <c r="S14" s="1088">
        <f t="shared" si="0"/>
        <v>15219.809523809523</v>
      </c>
      <c r="T14" s="1088">
        <f t="shared" si="0"/>
        <v>54387</v>
      </c>
      <c r="U14" s="1088">
        <f t="shared" si="0"/>
        <v>70986.952380952382</v>
      </c>
      <c r="V14" s="1088">
        <f t="shared" si="0"/>
        <v>28098</v>
      </c>
      <c r="W14" s="1088">
        <f t="shared" si="0"/>
        <v>26289</v>
      </c>
    </row>
    <row r="15" spans="1:23" s="1017" customFormat="1" ht="15" customHeight="1">
      <c r="A15" s="1015"/>
      <c r="B15" s="1024" t="s">
        <v>75</v>
      </c>
      <c r="C15" s="1024"/>
      <c r="D15" s="1024">
        <v>1218</v>
      </c>
      <c r="E15" s="1025">
        <v>1380.4285714285713</v>
      </c>
      <c r="F15" s="1025">
        <v>7258</v>
      </c>
      <c r="G15" s="1025">
        <v>8744.4761904761908</v>
      </c>
      <c r="H15" s="1025">
        <v>4435</v>
      </c>
      <c r="I15" s="1025">
        <v>2823</v>
      </c>
      <c r="J15" s="1026"/>
      <c r="K15" s="1025">
        <v>8120</v>
      </c>
      <c r="L15" s="1025">
        <v>9760.0476190476184</v>
      </c>
      <c r="M15" s="1025">
        <v>31324</v>
      </c>
      <c r="N15" s="1025">
        <v>44061.238095238092</v>
      </c>
      <c r="O15" s="1025">
        <v>13818</v>
      </c>
      <c r="P15" s="1025">
        <v>17506</v>
      </c>
      <c r="Q15" s="1026"/>
      <c r="R15" s="1025">
        <f t="shared" si="0"/>
        <v>9338</v>
      </c>
      <c r="S15" s="1025">
        <f t="shared" si="0"/>
        <v>11140.476190476189</v>
      </c>
      <c r="T15" s="1025">
        <f t="shared" si="0"/>
        <v>38582</v>
      </c>
      <c r="U15" s="1025">
        <f t="shared" si="0"/>
        <v>52805.714285714283</v>
      </c>
      <c r="V15" s="1025">
        <f t="shared" si="0"/>
        <v>18253</v>
      </c>
      <c r="W15" s="1025">
        <f t="shared" si="0"/>
        <v>20329</v>
      </c>
    </row>
    <row r="16" spans="1:23" s="1017" customFormat="1" ht="15" customHeight="1">
      <c r="A16" s="1015"/>
      <c r="B16" s="1034">
        <v>22</v>
      </c>
      <c r="C16" s="1035" t="s">
        <v>118</v>
      </c>
      <c r="D16" s="1030">
        <v>133</v>
      </c>
      <c r="E16" s="1030">
        <v>154.23809523809524</v>
      </c>
      <c r="F16" s="1030">
        <v>626</v>
      </c>
      <c r="G16" s="1030">
        <v>792.85714285714289</v>
      </c>
      <c r="H16" s="1030">
        <v>340</v>
      </c>
      <c r="I16" s="1030">
        <v>286</v>
      </c>
      <c r="J16" s="1026"/>
      <c r="K16" s="1030">
        <v>1558</v>
      </c>
      <c r="L16" s="1030">
        <v>1946.6190476190477</v>
      </c>
      <c r="M16" s="1030">
        <v>4680</v>
      </c>
      <c r="N16" s="1030">
        <v>6499.7619047619046</v>
      </c>
      <c r="O16" s="1030">
        <v>1901</v>
      </c>
      <c r="P16" s="1030">
        <v>2779</v>
      </c>
      <c r="Q16" s="1026"/>
      <c r="R16" s="1088">
        <f t="shared" si="0"/>
        <v>1691</v>
      </c>
      <c r="S16" s="1088">
        <f t="shared" si="0"/>
        <v>2100.8571428571431</v>
      </c>
      <c r="T16" s="1088">
        <f t="shared" si="0"/>
        <v>5306</v>
      </c>
      <c r="U16" s="1088">
        <f t="shared" si="0"/>
        <v>7292.6190476190477</v>
      </c>
      <c r="V16" s="1088">
        <f t="shared" si="0"/>
        <v>2241</v>
      </c>
      <c r="W16" s="1088">
        <f t="shared" si="0"/>
        <v>3065</v>
      </c>
    </row>
    <row r="17" spans="1:26" s="1017" customFormat="1" ht="15.75">
      <c r="A17" s="1015"/>
      <c r="B17" s="1027">
        <v>44</v>
      </c>
      <c r="C17" s="1028" t="s">
        <v>119</v>
      </c>
      <c r="D17" s="1030">
        <v>110</v>
      </c>
      <c r="E17" s="1030">
        <v>122.61904761904762</v>
      </c>
      <c r="F17" s="1030">
        <v>583</v>
      </c>
      <c r="G17" s="1030">
        <v>711.04761904761904</v>
      </c>
      <c r="H17" s="1030">
        <v>367</v>
      </c>
      <c r="I17" s="1030">
        <v>216</v>
      </c>
      <c r="J17" s="1026"/>
      <c r="K17" s="1030">
        <v>923</v>
      </c>
      <c r="L17" s="1030">
        <v>1108.9047619047619</v>
      </c>
      <c r="M17" s="1030">
        <v>2993</v>
      </c>
      <c r="N17" s="1030">
        <v>4049.2857142857142</v>
      </c>
      <c r="O17" s="1030">
        <v>1329</v>
      </c>
      <c r="P17" s="1030">
        <v>1664</v>
      </c>
      <c r="Q17" s="1026"/>
      <c r="R17" s="1088">
        <f t="shared" si="0"/>
        <v>1033</v>
      </c>
      <c r="S17" s="1088">
        <f t="shared" si="0"/>
        <v>1231.5238095238096</v>
      </c>
      <c r="T17" s="1088">
        <f t="shared" si="0"/>
        <v>3576</v>
      </c>
      <c r="U17" s="1088">
        <f t="shared" si="0"/>
        <v>4760.333333333333</v>
      </c>
      <c r="V17" s="1088">
        <f t="shared" si="0"/>
        <v>1696</v>
      </c>
      <c r="W17" s="1088">
        <f t="shared" si="0"/>
        <v>1880</v>
      </c>
    </row>
    <row r="18" spans="1:26" s="1017" customFormat="1" ht="15.75">
      <c r="A18" s="1015"/>
      <c r="B18" s="1031">
        <v>50</v>
      </c>
      <c r="C18" s="1032" t="s">
        <v>120</v>
      </c>
      <c r="D18" s="1030">
        <v>975</v>
      </c>
      <c r="E18" s="1030">
        <v>1103.5714285714287</v>
      </c>
      <c r="F18" s="1030">
        <v>6049</v>
      </c>
      <c r="G18" s="1030">
        <v>7240.5714285714284</v>
      </c>
      <c r="H18" s="1030">
        <v>3728</v>
      </c>
      <c r="I18" s="1030">
        <v>2321</v>
      </c>
      <c r="J18" s="1026"/>
      <c r="K18" s="1030">
        <v>5639</v>
      </c>
      <c r="L18" s="1030">
        <v>6704.5238095238092</v>
      </c>
      <c r="M18" s="1030">
        <v>23651</v>
      </c>
      <c r="N18" s="1030">
        <v>33512.190476190473</v>
      </c>
      <c r="O18" s="1030">
        <v>10588</v>
      </c>
      <c r="P18" s="1030">
        <v>13063</v>
      </c>
      <c r="Q18" s="1026"/>
      <c r="R18" s="1088">
        <f t="shared" si="0"/>
        <v>6614</v>
      </c>
      <c r="S18" s="1088">
        <f t="shared" si="0"/>
        <v>7808.0952380952376</v>
      </c>
      <c r="T18" s="1088">
        <f t="shared" si="0"/>
        <v>29700</v>
      </c>
      <c r="U18" s="1088">
        <f t="shared" si="0"/>
        <v>40752.761904761901</v>
      </c>
      <c r="V18" s="1088">
        <f t="shared" si="0"/>
        <v>14316</v>
      </c>
      <c r="W18" s="1088">
        <f t="shared" si="0"/>
        <v>15384</v>
      </c>
    </row>
    <row r="19" spans="1:26" s="1017" customFormat="1" ht="15.75">
      <c r="A19" s="1015"/>
      <c r="B19" s="1024" t="s">
        <v>23</v>
      </c>
      <c r="C19" s="1024"/>
      <c r="D19" s="1024">
        <v>764</v>
      </c>
      <c r="E19" s="1025">
        <v>832.90476190476193</v>
      </c>
      <c r="F19" s="1025">
        <v>4602</v>
      </c>
      <c r="G19" s="1025">
        <v>5311.6666666666661</v>
      </c>
      <c r="H19" s="1025">
        <v>3140</v>
      </c>
      <c r="I19" s="1025">
        <v>1462</v>
      </c>
      <c r="J19" s="1026"/>
      <c r="K19" s="1025">
        <v>7506</v>
      </c>
      <c r="L19" s="1025">
        <v>8927.5714285714294</v>
      </c>
      <c r="M19" s="1025">
        <v>22118</v>
      </c>
      <c r="N19" s="1025">
        <v>30691.71428571429</v>
      </c>
      <c r="O19" s="1025">
        <v>9631</v>
      </c>
      <c r="P19" s="1025">
        <v>12487</v>
      </c>
      <c r="Q19" s="1026"/>
      <c r="R19" s="1025">
        <f t="shared" si="0"/>
        <v>8270</v>
      </c>
      <c r="S19" s="1025">
        <f t="shared" si="0"/>
        <v>9760.4761904761908</v>
      </c>
      <c r="T19" s="1025">
        <f t="shared" si="0"/>
        <v>26720</v>
      </c>
      <c r="U19" s="1025">
        <f t="shared" si="0"/>
        <v>36003.380952380954</v>
      </c>
      <c r="V19" s="1025">
        <f t="shared" si="0"/>
        <v>12771</v>
      </c>
      <c r="W19" s="1025">
        <f t="shared" si="0"/>
        <v>13949</v>
      </c>
      <c r="X19" s="1036"/>
      <c r="Y19" s="1036"/>
      <c r="Z19" s="1036"/>
    </row>
    <row r="20" spans="1:26" s="1017" customFormat="1" ht="15.75">
      <c r="A20" s="1015"/>
      <c r="B20" s="1027">
        <v>33</v>
      </c>
      <c r="C20" s="1028" t="s">
        <v>408</v>
      </c>
      <c r="D20" s="1030">
        <v>764</v>
      </c>
      <c r="E20" s="1030">
        <v>832.90476190476193</v>
      </c>
      <c r="F20" s="1030">
        <v>4602</v>
      </c>
      <c r="G20" s="1030">
        <v>5311.6666666666661</v>
      </c>
      <c r="H20" s="1030">
        <v>3140</v>
      </c>
      <c r="I20" s="1030">
        <v>1462</v>
      </c>
      <c r="J20" s="1026"/>
      <c r="K20" s="1030">
        <v>7506</v>
      </c>
      <c r="L20" s="1030">
        <v>8927.5714285714294</v>
      </c>
      <c r="M20" s="1030">
        <v>22118</v>
      </c>
      <c r="N20" s="1030">
        <v>30691.71428571429</v>
      </c>
      <c r="O20" s="1030">
        <v>9631</v>
      </c>
      <c r="P20" s="1030">
        <v>12487</v>
      </c>
      <c r="Q20" s="1026"/>
      <c r="R20" s="1088">
        <f t="shared" si="0"/>
        <v>8270</v>
      </c>
      <c r="S20" s="1088">
        <f t="shared" si="0"/>
        <v>9760.4761904761908</v>
      </c>
      <c r="T20" s="1088">
        <f t="shared" si="0"/>
        <v>26720</v>
      </c>
      <c r="U20" s="1088">
        <f t="shared" si="0"/>
        <v>36003.380952380954</v>
      </c>
      <c r="V20" s="1088">
        <f t="shared" si="0"/>
        <v>12771</v>
      </c>
      <c r="W20" s="1088">
        <f t="shared" si="0"/>
        <v>13949</v>
      </c>
    </row>
    <row r="21" spans="1:26" s="1017" customFormat="1" ht="15.75">
      <c r="A21" s="1015"/>
      <c r="B21" s="1024" t="s">
        <v>409</v>
      </c>
      <c r="C21" s="1024"/>
      <c r="D21" s="1024">
        <v>918</v>
      </c>
      <c r="E21" s="1025">
        <v>969.52380952380952</v>
      </c>
      <c r="F21" s="1025">
        <v>5934</v>
      </c>
      <c r="G21" s="1025">
        <v>6570.2380952380954</v>
      </c>
      <c r="H21" s="1025">
        <v>3266</v>
      </c>
      <c r="I21" s="1025">
        <v>2668</v>
      </c>
      <c r="J21" s="1026"/>
      <c r="K21" s="1025">
        <v>15010</v>
      </c>
      <c r="L21" s="1025">
        <v>16396.761904761905</v>
      </c>
      <c r="M21" s="1025">
        <v>115651</v>
      </c>
      <c r="N21" s="1025">
        <v>128776.47619047618</v>
      </c>
      <c r="O21" s="1025">
        <v>55967</v>
      </c>
      <c r="P21" s="1025">
        <v>59684</v>
      </c>
      <c r="Q21" s="1026"/>
      <c r="R21" s="1025">
        <f t="shared" si="0"/>
        <v>15928</v>
      </c>
      <c r="S21" s="1025">
        <f t="shared" si="0"/>
        <v>17366.285714285714</v>
      </c>
      <c r="T21" s="1025">
        <f t="shared" si="0"/>
        <v>121585</v>
      </c>
      <c r="U21" s="1025">
        <f t="shared" si="0"/>
        <v>135346.71428571429</v>
      </c>
      <c r="V21" s="1025">
        <f t="shared" si="0"/>
        <v>59233</v>
      </c>
      <c r="W21" s="1025">
        <f t="shared" si="0"/>
        <v>62352</v>
      </c>
      <c r="X21" s="1036"/>
      <c r="Y21" s="1036"/>
      <c r="Z21" s="1036"/>
    </row>
    <row r="22" spans="1:26" s="1017" customFormat="1" ht="15.75">
      <c r="A22" s="1015"/>
      <c r="B22" s="1037">
        <v>7</v>
      </c>
      <c r="C22" s="1038" t="s">
        <v>410</v>
      </c>
      <c r="D22" s="1029">
        <v>918</v>
      </c>
      <c r="E22" s="1029">
        <v>969.52380952380952</v>
      </c>
      <c r="F22" s="1029">
        <v>5934</v>
      </c>
      <c r="G22" s="1029">
        <v>6570.2380952380954</v>
      </c>
      <c r="H22" s="1029">
        <v>3266</v>
      </c>
      <c r="I22" s="1029">
        <v>2668</v>
      </c>
      <c r="J22" s="1026"/>
      <c r="K22" s="1029">
        <v>15010</v>
      </c>
      <c r="L22" s="1029">
        <v>16396.761904761905</v>
      </c>
      <c r="M22" s="1029">
        <v>115651</v>
      </c>
      <c r="N22" s="1029">
        <v>128776.47619047618</v>
      </c>
      <c r="O22" s="1029">
        <v>55967</v>
      </c>
      <c r="P22" s="1029">
        <v>59684</v>
      </c>
      <c r="Q22" s="1026"/>
      <c r="R22" s="1088">
        <f t="shared" ref="R22:W64" si="1">D22+K22</f>
        <v>15928</v>
      </c>
      <c r="S22" s="1088">
        <f t="shared" si="1"/>
        <v>17366.285714285714</v>
      </c>
      <c r="T22" s="1088">
        <f t="shared" si="1"/>
        <v>121585</v>
      </c>
      <c r="U22" s="1088">
        <f t="shared" si="1"/>
        <v>135346.71428571429</v>
      </c>
      <c r="V22" s="1088">
        <f t="shared" si="1"/>
        <v>59233</v>
      </c>
      <c r="W22" s="1088">
        <f t="shared" si="1"/>
        <v>62352</v>
      </c>
      <c r="X22" s="1036"/>
      <c r="Y22" s="1036"/>
      <c r="Z22" s="1036"/>
    </row>
    <row r="23" spans="1:26" s="1017" customFormat="1" ht="15.75">
      <c r="A23" s="1015"/>
      <c r="B23" s="1024" t="s">
        <v>24</v>
      </c>
      <c r="C23" s="1024"/>
      <c r="D23" s="1024">
        <v>1173</v>
      </c>
      <c r="E23" s="1025">
        <v>1261.7142857142858</v>
      </c>
      <c r="F23" s="1025">
        <v>8838</v>
      </c>
      <c r="G23" s="1025">
        <v>9974.7142857142862</v>
      </c>
      <c r="H23" s="1025">
        <v>5268</v>
      </c>
      <c r="I23" s="1025">
        <v>3570</v>
      </c>
      <c r="J23" s="1026"/>
      <c r="K23" s="1025">
        <v>22597</v>
      </c>
      <c r="L23" s="1025">
        <v>24706.428571428572</v>
      </c>
      <c r="M23" s="1025">
        <v>147283</v>
      </c>
      <c r="N23" s="1025">
        <v>168253.47619047618</v>
      </c>
      <c r="O23" s="1025">
        <v>75211</v>
      </c>
      <c r="P23" s="1025">
        <v>72072</v>
      </c>
      <c r="Q23" s="1026"/>
      <c r="R23" s="1025">
        <f t="shared" si="1"/>
        <v>23770</v>
      </c>
      <c r="S23" s="1025">
        <f t="shared" si="1"/>
        <v>25968.142857142859</v>
      </c>
      <c r="T23" s="1025">
        <f t="shared" si="1"/>
        <v>156121</v>
      </c>
      <c r="U23" s="1025">
        <f t="shared" si="1"/>
        <v>178228.19047619047</v>
      </c>
      <c r="V23" s="1025">
        <f t="shared" si="1"/>
        <v>80479</v>
      </c>
      <c r="W23" s="1025">
        <f t="shared" si="1"/>
        <v>75642</v>
      </c>
    </row>
    <row r="24" spans="1:26" s="1017" customFormat="1" ht="15.75">
      <c r="A24" s="1015"/>
      <c r="B24" s="1027">
        <v>35</v>
      </c>
      <c r="C24" s="1028" t="s">
        <v>126</v>
      </c>
      <c r="D24" s="1030">
        <v>695</v>
      </c>
      <c r="E24" s="1030">
        <v>736.57142857142856</v>
      </c>
      <c r="F24" s="1030">
        <v>5494</v>
      </c>
      <c r="G24" s="1030">
        <v>6029.8571428571431</v>
      </c>
      <c r="H24" s="1030">
        <v>3318</v>
      </c>
      <c r="I24" s="1030">
        <v>2176</v>
      </c>
      <c r="J24" s="1026"/>
      <c r="K24" s="1030">
        <v>12147</v>
      </c>
      <c r="L24" s="1030">
        <v>13131.333333333334</v>
      </c>
      <c r="M24" s="1030">
        <v>83572</v>
      </c>
      <c r="N24" s="1030">
        <v>94921.238095238092</v>
      </c>
      <c r="O24" s="1030">
        <v>43208</v>
      </c>
      <c r="P24" s="1030">
        <v>40364</v>
      </c>
      <c r="Q24" s="1026"/>
      <c r="R24" s="1088">
        <f t="shared" si="1"/>
        <v>12842</v>
      </c>
      <c r="S24" s="1088">
        <f t="shared" si="1"/>
        <v>13867.904761904763</v>
      </c>
      <c r="T24" s="1088">
        <f t="shared" si="1"/>
        <v>89066</v>
      </c>
      <c r="U24" s="1088">
        <f t="shared" si="1"/>
        <v>100951.09523809524</v>
      </c>
      <c r="V24" s="1088">
        <f t="shared" si="1"/>
        <v>46526</v>
      </c>
      <c r="W24" s="1088">
        <f t="shared" si="1"/>
        <v>42540</v>
      </c>
      <c r="X24" s="1036"/>
      <c r="Y24" s="1036"/>
      <c r="Z24" s="1036"/>
    </row>
    <row r="25" spans="1:26" s="1017" customFormat="1" ht="15.75">
      <c r="A25" s="1015"/>
      <c r="B25" s="1027">
        <v>38</v>
      </c>
      <c r="C25" s="1028" t="s">
        <v>411</v>
      </c>
      <c r="D25" s="1030">
        <v>478</v>
      </c>
      <c r="E25" s="1030">
        <v>525.14285714285711</v>
      </c>
      <c r="F25" s="1030">
        <v>3344</v>
      </c>
      <c r="G25" s="1030">
        <v>3944.8571428571431</v>
      </c>
      <c r="H25" s="1030">
        <v>1950</v>
      </c>
      <c r="I25" s="1030">
        <v>1394</v>
      </c>
      <c r="J25" s="1026"/>
      <c r="K25" s="1030">
        <v>10450</v>
      </c>
      <c r="L25" s="1030">
        <v>11575.095238095239</v>
      </c>
      <c r="M25" s="1030">
        <v>63711</v>
      </c>
      <c r="N25" s="1030">
        <v>73332.238095238106</v>
      </c>
      <c r="O25" s="1030">
        <v>32003</v>
      </c>
      <c r="P25" s="1030">
        <v>31708</v>
      </c>
      <c r="Q25" s="1026"/>
      <c r="R25" s="1088">
        <f t="shared" si="1"/>
        <v>10928</v>
      </c>
      <c r="S25" s="1088">
        <f t="shared" si="1"/>
        <v>12100.238095238095</v>
      </c>
      <c r="T25" s="1088">
        <f t="shared" si="1"/>
        <v>67055</v>
      </c>
      <c r="U25" s="1088">
        <f t="shared" si="1"/>
        <v>77277.095238095251</v>
      </c>
      <c r="V25" s="1088">
        <f t="shared" si="1"/>
        <v>33953</v>
      </c>
      <c r="W25" s="1088">
        <f t="shared" si="1"/>
        <v>33102</v>
      </c>
      <c r="X25" s="1036"/>
      <c r="Y25" s="1036"/>
      <c r="Z25" s="1036"/>
    </row>
    <row r="26" spans="1:26" s="1017" customFormat="1" ht="15.75">
      <c r="A26" s="1016"/>
      <c r="B26" s="1024" t="s">
        <v>25</v>
      </c>
      <c r="C26" s="1024"/>
      <c r="D26" s="1024">
        <v>449</v>
      </c>
      <c r="E26" s="1025">
        <v>511.66666666666669</v>
      </c>
      <c r="F26" s="1025">
        <v>2174</v>
      </c>
      <c r="G26" s="1025">
        <v>2825.6190476190477</v>
      </c>
      <c r="H26" s="1025">
        <v>1490</v>
      </c>
      <c r="I26" s="1025">
        <v>684</v>
      </c>
      <c r="J26" s="1026"/>
      <c r="K26" s="1025">
        <v>4095</v>
      </c>
      <c r="L26" s="1025">
        <v>4974.9523809523807</v>
      </c>
      <c r="M26" s="1025">
        <v>12921</v>
      </c>
      <c r="N26" s="1025">
        <v>18284.761904761905</v>
      </c>
      <c r="O26" s="1025">
        <v>5662</v>
      </c>
      <c r="P26" s="1025">
        <v>7259</v>
      </c>
      <c r="Q26" s="1026"/>
      <c r="R26" s="1025">
        <f t="shared" si="1"/>
        <v>4544</v>
      </c>
      <c r="S26" s="1025">
        <f t="shared" si="1"/>
        <v>5486.6190476190477</v>
      </c>
      <c r="T26" s="1025">
        <f t="shared" si="1"/>
        <v>15095</v>
      </c>
      <c r="U26" s="1025">
        <f t="shared" si="1"/>
        <v>21110.380952380954</v>
      </c>
      <c r="V26" s="1025">
        <f t="shared" si="1"/>
        <v>7152</v>
      </c>
      <c r="W26" s="1025">
        <f t="shared" si="1"/>
        <v>7943</v>
      </c>
    </row>
    <row r="27" spans="1:26" s="1017" customFormat="1" ht="15.75">
      <c r="A27" s="759"/>
      <c r="B27" s="1027">
        <v>39</v>
      </c>
      <c r="C27" s="1028" t="s">
        <v>412</v>
      </c>
      <c r="D27" s="1030">
        <v>449</v>
      </c>
      <c r="E27" s="1030">
        <v>511.66666666666669</v>
      </c>
      <c r="F27" s="1030">
        <v>2174</v>
      </c>
      <c r="G27" s="1030">
        <v>2825.6190476190477</v>
      </c>
      <c r="H27" s="1030">
        <v>1490</v>
      </c>
      <c r="I27" s="1030">
        <v>684</v>
      </c>
      <c r="J27" s="1039"/>
      <c r="K27" s="1030">
        <v>4095</v>
      </c>
      <c r="L27" s="1030">
        <v>4974.9523809523807</v>
      </c>
      <c r="M27" s="1030">
        <v>12921</v>
      </c>
      <c r="N27" s="1030">
        <v>18284.761904761905</v>
      </c>
      <c r="O27" s="1030">
        <v>5662</v>
      </c>
      <c r="P27" s="1030">
        <v>7259</v>
      </c>
      <c r="Q27" s="1039"/>
      <c r="R27" s="1088">
        <f t="shared" si="1"/>
        <v>4544</v>
      </c>
      <c r="S27" s="1088">
        <f t="shared" si="1"/>
        <v>5486.6190476190477</v>
      </c>
      <c r="T27" s="1088">
        <f t="shared" si="1"/>
        <v>15095</v>
      </c>
      <c r="U27" s="1088">
        <f t="shared" si="1"/>
        <v>21110.380952380954</v>
      </c>
      <c r="V27" s="1088">
        <f t="shared" si="1"/>
        <v>7152</v>
      </c>
      <c r="W27" s="1088">
        <f t="shared" si="1"/>
        <v>7943</v>
      </c>
      <c r="X27" s="1036"/>
      <c r="Y27" s="1036"/>
      <c r="Z27" s="1036"/>
    </row>
    <row r="28" spans="1:26" s="1017" customFormat="1" ht="15.75">
      <c r="A28" s="759"/>
      <c r="B28" s="1024" t="s">
        <v>361</v>
      </c>
      <c r="C28" s="1024"/>
      <c r="D28" s="1024">
        <v>602</v>
      </c>
      <c r="E28" s="1025">
        <v>676.23809523809518</v>
      </c>
      <c r="F28" s="1025">
        <v>4287</v>
      </c>
      <c r="G28" s="1025">
        <v>5422</v>
      </c>
      <c r="H28" s="1025">
        <v>2868</v>
      </c>
      <c r="I28" s="1025">
        <v>1419</v>
      </c>
      <c r="J28" s="1026"/>
      <c r="K28" s="1025">
        <v>12763</v>
      </c>
      <c r="L28" s="1025">
        <v>15138.904761904761</v>
      </c>
      <c r="M28" s="1025">
        <v>38712</v>
      </c>
      <c r="N28" s="1025">
        <v>53259.666666666664</v>
      </c>
      <c r="O28" s="1025">
        <v>18728</v>
      </c>
      <c r="P28" s="1025">
        <v>19984</v>
      </c>
      <c r="Q28" s="1026"/>
      <c r="R28" s="1025">
        <f t="shared" si="1"/>
        <v>13365</v>
      </c>
      <c r="S28" s="1025">
        <f t="shared" si="1"/>
        <v>15815.142857142857</v>
      </c>
      <c r="T28" s="1025">
        <f t="shared" si="1"/>
        <v>42999</v>
      </c>
      <c r="U28" s="1025">
        <f t="shared" si="1"/>
        <v>58681.666666666664</v>
      </c>
      <c r="V28" s="1025">
        <f t="shared" si="1"/>
        <v>21596</v>
      </c>
      <c r="W28" s="1025">
        <f t="shared" si="1"/>
        <v>21403</v>
      </c>
    </row>
    <row r="29" spans="1:26" s="1017" customFormat="1" ht="15.75">
      <c r="A29" s="759"/>
      <c r="B29" s="1027">
        <v>2</v>
      </c>
      <c r="C29" s="1028" t="s">
        <v>121</v>
      </c>
      <c r="D29" s="1030">
        <v>116</v>
      </c>
      <c r="E29" s="1030">
        <v>144.14285714285714</v>
      </c>
      <c r="F29" s="1030">
        <v>694</v>
      </c>
      <c r="G29" s="1030">
        <v>979.66666666666674</v>
      </c>
      <c r="H29" s="1030">
        <v>447</v>
      </c>
      <c r="I29" s="1030">
        <v>247</v>
      </c>
      <c r="J29" s="1026"/>
      <c r="K29" s="1030">
        <v>2753</v>
      </c>
      <c r="L29" s="1030">
        <v>3367.3809523809523</v>
      </c>
      <c r="M29" s="1030">
        <v>7741</v>
      </c>
      <c r="N29" s="1030">
        <v>11112.714285714286</v>
      </c>
      <c r="O29" s="1030">
        <v>3595</v>
      </c>
      <c r="P29" s="1030">
        <v>4146</v>
      </c>
      <c r="Q29" s="1026"/>
      <c r="R29" s="1088">
        <f t="shared" si="1"/>
        <v>2869</v>
      </c>
      <c r="S29" s="1088">
        <f t="shared" si="1"/>
        <v>3511.5238095238096</v>
      </c>
      <c r="T29" s="1088">
        <f t="shared" si="1"/>
        <v>8435</v>
      </c>
      <c r="U29" s="1088">
        <f t="shared" si="1"/>
        <v>12092.380952380952</v>
      </c>
      <c r="V29" s="1088">
        <f t="shared" si="1"/>
        <v>4042</v>
      </c>
      <c r="W29" s="1088">
        <f t="shared" si="1"/>
        <v>4393</v>
      </c>
    </row>
    <row r="30" spans="1:26" s="1017" customFormat="1" ht="15.75">
      <c r="A30" s="759"/>
      <c r="B30" s="1027">
        <v>13</v>
      </c>
      <c r="C30" s="1028" t="s">
        <v>122</v>
      </c>
      <c r="D30" s="1030">
        <v>106</v>
      </c>
      <c r="E30" s="1030">
        <v>109.80952380952381</v>
      </c>
      <c r="F30" s="1030">
        <v>508</v>
      </c>
      <c r="G30" s="1030">
        <v>702.33333333333337</v>
      </c>
      <c r="H30" s="1030">
        <v>361</v>
      </c>
      <c r="I30" s="1030">
        <v>147</v>
      </c>
      <c r="J30" s="1039"/>
      <c r="K30" s="1030">
        <v>3105</v>
      </c>
      <c r="L30" s="1030">
        <v>3633.6190476190477</v>
      </c>
      <c r="M30" s="1030">
        <v>8537</v>
      </c>
      <c r="N30" s="1030">
        <v>11551.761904761905</v>
      </c>
      <c r="O30" s="1030">
        <v>4033</v>
      </c>
      <c r="P30" s="1030">
        <v>4504</v>
      </c>
      <c r="Q30" s="1039"/>
      <c r="R30" s="1088">
        <f t="shared" si="1"/>
        <v>3211</v>
      </c>
      <c r="S30" s="1088">
        <f t="shared" si="1"/>
        <v>3743.4285714285716</v>
      </c>
      <c r="T30" s="1088">
        <f t="shared" si="1"/>
        <v>9045</v>
      </c>
      <c r="U30" s="1088">
        <f t="shared" si="1"/>
        <v>12254.095238095239</v>
      </c>
      <c r="V30" s="1088">
        <f t="shared" si="1"/>
        <v>4394</v>
      </c>
      <c r="W30" s="1088">
        <f t="shared" si="1"/>
        <v>4651</v>
      </c>
    </row>
    <row r="31" spans="1:26" s="1017" customFormat="1">
      <c r="A31" s="759"/>
      <c r="B31" s="1027">
        <v>16</v>
      </c>
      <c r="C31" s="1028" t="s">
        <v>123</v>
      </c>
      <c r="D31" s="1030">
        <v>62</v>
      </c>
      <c r="E31" s="1030">
        <v>69.523809523809518</v>
      </c>
      <c r="F31" s="1030">
        <v>284</v>
      </c>
      <c r="G31" s="1030">
        <v>345.66666666666669</v>
      </c>
      <c r="H31" s="1030">
        <v>173</v>
      </c>
      <c r="I31" s="1030">
        <v>111</v>
      </c>
      <c r="J31" s="1040"/>
      <c r="K31" s="1030">
        <v>1271</v>
      </c>
      <c r="L31" s="1030">
        <v>1549.9047619047619</v>
      </c>
      <c r="M31" s="1030">
        <v>3433</v>
      </c>
      <c r="N31" s="1030">
        <v>4776.0952380952385</v>
      </c>
      <c r="O31" s="1030">
        <v>1602</v>
      </c>
      <c r="P31" s="1030">
        <v>1831</v>
      </c>
      <c r="Q31" s="1040"/>
      <c r="R31" s="1088">
        <f t="shared" si="1"/>
        <v>1333</v>
      </c>
      <c r="S31" s="1088">
        <f t="shared" si="1"/>
        <v>1619.4285714285716</v>
      </c>
      <c r="T31" s="1088">
        <f t="shared" si="1"/>
        <v>3717</v>
      </c>
      <c r="U31" s="1088">
        <f t="shared" si="1"/>
        <v>5121.7619047619055</v>
      </c>
      <c r="V31" s="1088">
        <f t="shared" si="1"/>
        <v>1775</v>
      </c>
      <c r="W31" s="1088">
        <f t="shared" si="1"/>
        <v>1942</v>
      </c>
    </row>
    <row r="32" spans="1:26" s="1017" customFormat="1">
      <c r="A32" s="759"/>
      <c r="B32" s="1027">
        <v>19</v>
      </c>
      <c r="C32" s="1028" t="s">
        <v>124</v>
      </c>
      <c r="D32" s="1030">
        <v>117</v>
      </c>
      <c r="E32" s="1030">
        <v>127.61904761904762</v>
      </c>
      <c r="F32" s="1030">
        <v>1548</v>
      </c>
      <c r="G32" s="1030">
        <v>1722.6666666666667</v>
      </c>
      <c r="H32" s="1030">
        <v>1023</v>
      </c>
      <c r="I32" s="1030">
        <v>525</v>
      </c>
      <c r="J32" s="1040"/>
      <c r="K32" s="1030">
        <v>1330</v>
      </c>
      <c r="L32" s="1030">
        <v>1633.8095238095239</v>
      </c>
      <c r="M32" s="1030">
        <v>4240</v>
      </c>
      <c r="N32" s="1030">
        <v>6458.2857142857138</v>
      </c>
      <c r="O32" s="1030">
        <v>1964</v>
      </c>
      <c r="P32" s="1030">
        <v>2276</v>
      </c>
      <c r="Q32" s="1040"/>
      <c r="R32" s="1088">
        <f t="shared" si="1"/>
        <v>1447</v>
      </c>
      <c r="S32" s="1088">
        <f t="shared" si="1"/>
        <v>1761.4285714285716</v>
      </c>
      <c r="T32" s="1088">
        <f t="shared" si="1"/>
        <v>5788</v>
      </c>
      <c r="U32" s="1088">
        <f t="shared" si="1"/>
        <v>8180.9523809523807</v>
      </c>
      <c r="V32" s="1088">
        <f t="shared" si="1"/>
        <v>2987</v>
      </c>
      <c r="W32" s="1088">
        <f t="shared" si="1"/>
        <v>2801</v>
      </c>
    </row>
    <row r="33" spans="1:23" s="1017" customFormat="1">
      <c r="A33" s="759"/>
      <c r="B33" s="1027">
        <v>45</v>
      </c>
      <c r="C33" s="1028" t="s">
        <v>125</v>
      </c>
      <c r="D33" s="1030">
        <v>201</v>
      </c>
      <c r="E33" s="1030">
        <v>225.14285714285714</v>
      </c>
      <c r="F33" s="1030">
        <v>1253</v>
      </c>
      <c r="G33" s="1030">
        <v>1671.6666666666667</v>
      </c>
      <c r="H33" s="1030">
        <v>864</v>
      </c>
      <c r="I33" s="1030">
        <v>389</v>
      </c>
      <c r="J33" s="1040"/>
      <c r="K33" s="1030">
        <v>4304</v>
      </c>
      <c r="L33" s="1030">
        <v>4954.1904761904761</v>
      </c>
      <c r="M33" s="1030">
        <v>14761</v>
      </c>
      <c r="N33" s="1030">
        <v>19360.809523809523</v>
      </c>
      <c r="O33" s="1030">
        <v>7534</v>
      </c>
      <c r="P33" s="1030">
        <v>7227</v>
      </c>
      <c r="Q33" s="1040"/>
      <c r="R33" s="1088">
        <f t="shared" si="1"/>
        <v>4505</v>
      </c>
      <c r="S33" s="1088">
        <f t="shared" si="1"/>
        <v>5179.333333333333</v>
      </c>
      <c r="T33" s="1088">
        <f t="shared" si="1"/>
        <v>16014</v>
      </c>
      <c r="U33" s="1088">
        <f t="shared" si="1"/>
        <v>21032.476190476191</v>
      </c>
      <c r="V33" s="1088">
        <f t="shared" si="1"/>
        <v>8398</v>
      </c>
      <c r="W33" s="1088">
        <f t="shared" si="1"/>
        <v>7616</v>
      </c>
    </row>
    <row r="34" spans="1:23" s="1017" customFormat="1">
      <c r="A34" s="759"/>
      <c r="B34" s="1024" t="s">
        <v>360</v>
      </c>
      <c r="C34" s="1024"/>
      <c r="D34" s="1024">
        <v>1727</v>
      </c>
      <c r="E34" s="1025">
        <v>1904.6666666666667</v>
      </c>
      <c r="F34" s="1025">
        <v>8898</v>
      </c>
      <c r="G34" s="1025">
        <v>10943.571428571428</v>
      </c>
      <c r="H34" s="1025">
        <v>5761</v>
      </c>
      <c r="I34" s="1025">
        <v>3137</v>
      </c>
      <c r="J34" s="1040"/>
      <c r="K34" s="1025">
        <v>18320</v>
      </c>
      <c r="L34" s="1025">
        <v>21089.142857142859</v>
      </c>
      <c r="M34" s="1025">
        <v>63464</v>
      </c>
      <c r="N34" s="1025">
        <v>83765.904761904763</v>
      </c>
      <c r="O34" s="1025">
        <v>28247</v>
      </c>
      <c r="P34" s="1025">
        <v>35217</v>
      </c>
      <c r="Q34" s="1040"/>
      <c r="R34" s="1025">
        <f t="shared" si="1"/>
        <v>20047</v>
      </c>
      <c r="S34" s="1025">
        <f t="shared" si="1"/>
        <v>22993.809523809527</v>
      </c>
      <c r="T34" s="1025">
        <f t="shared" si="1"/>
        <v>72362</v>
      </c>
      <c r="U34" s="1025">
        <f t="shared" si="1"/>
        <v>94709.476190476184</v>
      </c>
      <c r="V34" s="1025">
        <f t="shared" si="1"/>
        <v>34008</v>
      </c>
      <c r="W34" s="1025">
        <f t="shared" si="1"/>
        <v>38354</v>
      </c>
    </row>
    <row r="35" spans="1:23" s="1017" customFormat="1">
      <c r="A35" s="759"/>
      <c r="B35" s="1027">
        <v>5</v>
      </c>
      <c r="C35" s="1028" t="s">
        <v>180</v>
      </c>
      <c r="D35" s="1030">
        <v>69</v>
      </c>
      <c r="E35" s="1030">
        <v>76.428571428571431</v>
      </c>
      <c r="F35" s="1030">
        <v>216</v>
      </c>
      <c r="G35" s="1030">
        <v>378.33333333333337</v>
      </c>
      <c r="H35" s="1030">
        <v>131</v>
      </c>
      <c r="I35" s="1030">
        <v>85</v>
      </c>
      <c r="J35" s="1040"/>
      <c r="K35" s="1030">
        <v>1154</v>
      </c>
      <c r="L35" s="1030">
        <v>1331.5238095238096</v>
      </c>
      <c r="M35" s="1030">
        <v>3399</v>
      </c>
      <c r="N35" s="1030">
        <v>4415.2857142857147</v>
      </c>
      <c r="O35" s="1030">
        <v>1520</v>
      </c>
      <c r="P35" s="1030">
        <v>1879</v>
      </c>
      <c r="Q35" s="1040"/>
      <c r="R35" s="1088">
        <f t="shared" si="1"/>
        <v>1223</v>
      </c>
      <c r="S35" s="1088">
        <f t="shared" si="1"/>
        <v>1407.952380952381</v>
      </c>
      <c r="T35" s="1088">
        <f t="shared" si="1"/>
        <v>3615</v>
      </c>
      <c r="U35" s="1088">
        <f t="shared" si="1"/>
        <v>4793.6190476190477</v>
      </c>
      <c r="V35" s="1088">
        <f t="shared" si="1"/>
        <v>1651</v>
      </c>
      <c r="W35" s="1088">
        <f t="shared" si="1"/>
        <v>1964</v>
      </c>
    </row>
    <row r="36" spans="1:23" s="1017" customFormat="1">
      <c r="A36" s="759"/>
      <c r="B36" s="1027">
        <v>9</v>
      </c>
      <c r="C36" s="1028" t="s">
        <v>130</v>
      </c>
      <c r="D36" s="1030">
        <v>350</v>
      </c>
      <c r="E36" s="1030">
        <v>369</v>
      </c>
      <c r="F36" s="1030">
        <v>2643</v>
      </c>
      <c r="G36" s="1030">
        <v>3152.1428571428573</v>
      </c>
      <c r="H36" s="1030">
        <v>1855</v>
      </c>
      <c r="I36" s="1030">
        <v>788</v>
      </c>
      <c r="J36" s="1040"/>
      <c r="K36" s="1030">
        <v>2896</v>
      </c>
      <c r="L36" s="1030">
        <v>3288.4285714285716</v>
      </c>
      <c r="M36" s="1030">
        <v>9613</v>
      </c>
      <c r="N36" s="1030">
        <v>12228.571428571428</v>
      </c>
      <c r="O36" s="1030">
        <v>3899</v>
      </c>
      <c r="P36" s="1030">
        <v>5714</v>
      </c>
      <c r="Q36" s="1040"/>
      <c r="R36" s="1088">
        <f t="shared" si="1"/>
        <v>3246</v>
      </c>
      <c r="S36" s="1088">
        <f t="shared" si="1"/>
        <v>3657.4285714285716</v>
      </c>
      <c r="T36" s="1088">
        <f t="shared" si="1"/>
        <v>12256</v>
      </c>
      <c r="U36" s="1088">
        <f t="shared" si="1"/>
        <v>15380.714285714284</v>
      </c>
      <c r="V36" s="1088">
        <f t="shared" si="1"/>
        <v>5754</v>
      </c>
      <c r="W36" s="1088">
        <f t="shared" si="1"/>
        <v>6502</v>
      </c>
    </row>
    <row r="37" spans="1:23" s="1017" customFormat="1">
      <c r="A37" s="759"/>
      <c r="B37" s="1027">
        <v>24</v>
      </c>
      <c r="C37" s="1028" t="s">
        <v>131</v>
      </c>
      <c r="D37" s="1030">
        <v>184</v>
      </c>
      <c r="E37" s="1030">
        <v>207.47619047619048</v>
      </c>
      <c r="F37" s="1030">
        <v>1009</v>
      </c>
      <c r="G37" s="1030">
        <v>1060.3333333333333</v>
      </c>
      <c r="H37" s="1030">
        <v>712</v>
      </c>
      <c r="I37" s="1030">
        <v>297</v>
      </c>
      <c r="J37" s="1040"/>
      <c r="K37" s="1030">
        <v>3498</v>
      </c>
      <c r="L37" s="1030">
        <v>4095.5238095238096</v>
      </c>
      <c r="M37" s="1030">
        <v>10321</v>
      </c>
      <c r="N37" s="1030">
        <v>13850.380952380952</v>
      </c>
      <c r="O37" s="1030">
        <v>4282</v>
      </c>
      <c r="P37" s="1030">
        <v>6039</v>
      </c>
      <c r="Q37" s="1040"/>
      <c r="R37" s="1088">
        <f t="shared" si="1"/>
        <v>3682</v>
      </c>
      <c r="S37" s="1088">
        <f t="shared" si="1"/>
        <v>4303</v>
      </c>
      <c r="T37" s="1088">
        <f t="shared" si="1"/>
        <v>11330</v>
      </c>
      <c r="U37" s="1088">
        <f t="shared" si="1"/>
        <v>14910.714285714286</v>
      </c>
      <c r="V37" s="1088">
        <f t="shared" si="1"/>
        <v>4994</v>
      </c>
      <c r="W37" s="1088">
        <f t="shared" si="1"/>
        <v>6336</v>
      </c>
    </row>
    <row r="38" spans="1:23" s="1017" customFormat="1">
      <c r="A38" s="759"/>
      <c r="B38" s="1027">
        <v>34</v>
      </c>
      <c r="C38" s="1028" t="s">
        <v>132</v>
      </c>
      <c r="D38" s="1030">
        <v>93</v>
      </c>
      <c r="E38" s="1030">
        <v>106</v>
      </c>
      <c r="F38" s="1030">
        <v>346</v>
      </c>
      <c r="G38" s="1030">
        <v>444.8095238095238</v>
      </c>
      <c r="H38" s="1030">
        <v>214</v>
      </c>
      <c r="I38" s="1030">
        <v>132</v>
      </c>
      <c r="J38" s="1040"/>
      <c r="K38" s="1030">
        <v>1168</v>
      </c>
      <c r="L38" s="1030">
        <v>1355.5238095238096</v>
      </c>
      <c r="M38" s="1030">
        <v>4469</v>
      </c>
      <c r="N38" s="1030">
        <v>5848.9523809523816</v>
      </c>
      <c r="O38" s="1030">
        <v>2280</v>
      </c>
      <c r="P38" s="1030">
        <v>2189</v>
      </c>
      <c r="Q38" s="1040"/>
      <c r="R38" s="1088">
        <f t="shared" si="1"/>
        <v>1261</v>
      </c>
      <c r="S38" s="1088">
        <f t="shared" si="1"/>
        <v>1461.5238095238096</v>
      </c>
      <c r="T38" s="1088">
        <f t="shared" si="1"/>
        <v>4815</v>
      </c>
      <c r="U38" s="1088">
        <f t="shared" si="1"/>
        <v>6293.7619047619055</v>
      </c>
      <c r="V38" s="1088">
        <f t="shared" si="1"/>
        <v>2494</v>
      </c>
      <c r="W38" s="1088">
        <f t="shared" si="1"/>
        <v>2321</v>
      </c>
    </row>
    <row r="39" spans="1:23" s="1017" customFormat="1">
      <c r="A39" s="759"/>
      <c r="B39" s="1027">
        <v>37</v>
      </c>
      <c r="C39" s="1028" t="s">
        <v>133</v>
      </c>
      <c r="D39" s="1030">
        <v>299</v>
      </c>
      <c r="E39" s="1030">
        <v>335.1904761904762</v>
      </c>
      <c r="F39" s="1030">
        <v>1198</v>
      </c>
      <c r="G39" s="1030">
        <v>1408.1904761904761</v>
      </c>
      <c r="H39" s="1030">
        <v>723</v>
      </c>
      <c r="I39" s="1030">
        <v>475</v>
      </c>
      <c r="J39" s="1040"/>
      <c r="K39" s="1030">
        <v>2462</v>
      </c>
      <c r="L39" s="1030">
        <v>2827.8571428571427</v>
      </c>
      <c r="M39" s="1030">
        <v>8950</v>
      </c>
      <c r="N39" s="1030">
        <v>11545.809523809523</v>
      </c>
      <c r="O39" s="1030">
        <v>4002</v>
      </c>
      <c r="P39" s="1030">
        <v>4948</v>
      </c>
      <c r="Q39" s="1040"/>
      <c r="R39" s="1088">
        <f t="shared" si="1"/>
        <v>2761</v>
      </c>
      <c r="S39" s="1088">
        <f t="shared" si="1"/>
        <v>3163.0476190476188</v>
      </c>
      <c r="T39" s="1088">
        <f t="shared" si="1"/>
        <v>10148</v>
      </c>
      <c r="U39" s="1088">
        <f t="shared" si="1"/>
        <v>12954</v>
      </c>
      <c r="V39" s="1088">
        <f t="shared" si="1"/>
        <v>4725</v>
      </c>
      <c r="W39" s="1088">
        <f t="shared" si="1"/>
        <v>5423</v>
      </c>
    </row>
    <row r="40" spans="1:23" s="1017" customFormat="1">
      <c r="A40" s="759"/>
      <c r="B40" s="1027">
        <v>40</v>
      </c>
      <c r="C40" s="1028" t="s">
        <v>134</v>
      </c>
      <c r="D40" s="1030">
        <v>120</v>
      </c>
      <c r="E40" s="1030">
        <v>127.61904761904762</v>
      </c>
      <c r="F40" s="1030">
        <v>504</v>
      </c>
      <c r="G40" s="1030">
        <v>577.57142857142856</v>
      </c>
      <c r="H40" s="1030">
        <v>325</v>
      </c>
      <c r="I40" s="1030">
        <v>179</v>
      </c>
      <c r="J40" s="1040"/>
      <c r="K40" s="1030">
        <v>1312</v>
      </c>
      <c r="L40" s="1030">
        <v>1475.5714285714287</v>
      </c>
      <c r="M40" s="1030">
        <v>4619</v>
      </c>
      <c r="N40" s="1030">
        <v>5697.2380952380954</v>
      </c>
      <c r="O40" s="1030">
        <v>1945</v>
      </c>
      <c r="P40" s="1030">
        <v>2674</v>
      </c>
      <c r="Q40" s="1040"/>
      <c r="R40" s="1088">
        <f t="shared" si="1"/>
        <v>1432</v>
      </c>
      <c r="S40" s="1088">
        <f t="shared" si="1"/>
        <v>1603.1904761904764</v>
      </c>
      <c r="T40" s="1088">
        <f t="shared" si="1"/>
        <v>5123</v>
      </c>
      <c r="U40" s="1088">
        <f t="shared" si="1"/>
        <v>6274.8095238095239</v>
      </c>
      <c r="V40" s="1088">
        <f t="shared" si="1"/>
        <v>2270</v>
      </c>
      <c r="W40" s="1088">
        <f t="shared" si="1"/>
        <v>2853</v>
      </c>
    </row>
    <row r="41" spans="1:23" s="1017" customFormat="1">
      <c r="A41" s="759"/>
      <c r="B41" s="1027">
        <v>42</v>
      </c>
      <c r="C41" s="1028" t="s">
        <v>135</v>
      </c>
      <c r="D41" s="1030">
        <v>72</v>
      </c>
      <c r="E41" s="1030">
        <v>83.904761904761898</v>
      </c>
      <c r="F41" s="1030">
        <v>289</v>
      </c>
      <c r="G41" s="1030">
        <v>520.09523809523807</v>
      </c>
      <c r="H41" s="1030">
        <v>186</v>
      </c>
      <c r="I41" s="1030">
        <v>103</v>
      </c>
      <c r="J41" s="1040"/>
      <c r="K41" s="1030">
        <v>625</v>
      </c>
      <c r="L41" s="1030">
        <v>779.52380952380952</v>
      </c>
      <c r="M41" s="1030">
        <v>2393</v>
      </c>
      <c r="N41" s="1030">
        <v>3393.7619047619046</v>
      </c>
      <c r="O41" s="1030">
        <v>1119</v>
      </c>
      <c r="P41" s="1030">
        <v>1274</v>
      </c>
      <c r="Q41" s="1040"/>
      <c r="R41" s="1088">
        <f t="shared" si="1"/>
        <v>697</v>
      </c>
      <c r="S41" s="1088">
        <f t="shared" si="1"/>
        <v>863.42857142857144</v>
      </c>
      <c r="T41" s="1088">
        <f t="shared" si="1"/>
        <v>2682</v>
      </c>
      <c r="U41" s="1088">
        <f t="shared" si="1"/>
        <v>3913.8571428571427</v>
      </c>
      <c r="V41" s="1088">
        <f t="shared" si="1"/>
        <v>1305</v>
      </c>
      <c r="W41" s="1088">
        <f t="shared" si="1"/>
        <v>1377</v>
      </c>
    </row>
    <row r="42" spans="1:23" s="1017" customFormat="1">
      <c r="A42" s="759"/>
      <c r="B42" s="1027">
        <v>47</v>
      </c>
      <c r="C42" s="1028" t="s">
        <v>136</v>
      </c>
      <c r="D42" s="1030">
        <v>435</v>
      </c>
      <c r="E42" s="1030">
        <v>482.8095238095238</v>
      </c>
      <c r="F42" s="1030">
        <v>2252</v>
      </c>
      <c r="G42" s="1030">
        <v>2908.4761904761908</v>
      </c>
      <c r="H42" s="1030">
        <v>1336</v>
      </c>
      <c r="I42" s="1030">
        <v>916</v>
      </c>
      <c r="J42" s="1040"/>
      <c r="K42" s="1030">
        <v>4085</v>
      </c>
      <c r="L42" s="1030">
        <v>4647.333333333333</v>
      </c>
      <c r="M42" s="1030">
        <v>16555</v>
      </c>
      <c r="N42" s="1030">
        <v>22760.809523809523</v>
      </c>
      <c r="O42" s="1030">
        <v>7912</v>
      </c>
      <c r="P42" s="1030">
        <v>8643</v>
      </c>
      <c r="Q42" s="1040"/>
      <c r="R42" s="1088">
        <f t="shared" si="1"/>
        <v>4520</v>
      </c>
      <c r="S42" s="1088">
        <f t="shared" si="1"/>
        <v>5130.1428571428569</v>
      </c>
      <c r="T42" s="1088">
        <f t="shared" si="1"/>
        <v>18807</v>
      </c>
      <c r="U42" s="1088">
        <f t="shared" si="1"/>
        <v>25669.285714285714</v>
      </c>
      <c r="V42" s="1088">
        <f t="shared" si="1"/>
        <v>9248</v>
      </c>
      <c r="W42" s="1088">
        <f t="shared" si="1"/>
        <v>9559</v>
      </c>
    </row>
    <row r="43" spans="1:23" s="1017" customFormat="1">
      <c r="A43" s="759"/>
      <c r="B43" s="1027">
        <v>49</v>
      </c>
      <c r="C43" s="1028" t="s">
        <v>137</v>
      </c>
      <c r="D43" s="1030">
        <v>105</v>
      </c>
      <c r="E43" s="1030">
        <v>116.23809523809524</v>
      </c>
      <c r="F43" s="1030">
        <v>441</v>
      </c>
      <c r="G43" s="1030">
        <v>493.61904761904765</v>
      </c>
      <c r="H43" s="1030">
        <v>279</v>
      </c>
      <c r="I43" s="1030">
        <v>162</v>
      </c>
      <c r="J43" s="1040"/>
      <c r="K43" s="1030">
        <v>1120</v>
      </c>
      <c r="L43" s="1030">
        <v>1287.8571428571429</v>
      </c>
      <c r="M43" s="1030">
        <v>3145</v>
      </c>
      <c r="N43" s="1030">
        <v>4025.0952380952381</v>
      </c>
      <c r="O43" s="1030">
        <v>1288</v>
      </c>
      <c r="P43" s="1030">
        <v>1857</v>
      </c>
      <c r="Q43" s="1040"/>
      <c r="R43" s="1088">
        <f t="shared" si="1"/>
        <v>1225</v>
      </c>
      <c r="S43" s="1088">
        <f t="shared" si="1"/>
        <v>1404.0952380952381</v>
      </c>
      <c r="T43" s="1088">
        <f t="shared" si="1"/>
        <v>3586</v>
      </c>
      <c r="U43" s="1088">
        <f t="shared" si="1"/>
        <v>4518.7142857142853</v>
      </c>
      <c r="V43" s="1088">
        <f t="shared" si="1"/>
        <v>1567</v>
      </c>
      <c r="W43" s="1088">
        <f t="shared" si="1"/>
        <v>2019</v>
      </c>
    </row>
    <row r="44" spans="1:23" s="1017" customFormat="1">
      <c r="A44" s="759"/>
      <c r="B44" s="1024" t="s">
        <v>42</v>
      </c>
      <c r="C44" s="1024"/>
      <c r="D44" s="1024">
        <v>6728</v>
      </c>
      <c r="E44" s="1025">
        <v>7107.2380952380954</v>
      </c>
      <c r="F44" s="1025">
        <v>71142</v>
      </c>
      <c r="G44" s="1025">
        <v>80953.761904761908</v>
      </c>
      <c r="H44" s="1025">
        <v>42104</v>
      </c>
      <c r="I44" s="1025">
        <v>29038</v>
      </c>
      <c r="J44" s="1040"/>
      <c r="K44" s="1025">
        <v>62157</v>
      </c>
      <c r="L44" s="1025">
        <v>71065.904761904763</v>
      </c>
      <c r="M44" s="1025">
        <v>310826</v>
      </c>
      <c r="N44" s="1025">
        <v>406933.42857142858</v>
      </c>
      <c r="O44" s="1025">
        <v>152585</v>
      </c>
      <c r="P44" s="1025">
        <v>158241</v>
      </c>
      <c r="Q44" s="1040"/>
      <c r="R44" s="1025">
        <f t="shared" si="1"/>
        <v>68885</v>
      </c>
      <c r="S44" s="1025">
        <f t="shared" si="1"/>
        <v>78173.142857142855</v>
      </c>
      <c r="T44" s="1025">
        <f t="shared" si="1"/>
        <v>381968</v>
      </c>
      <c r="U44" s="1025">
        <f t="shared" si="1"/>
        <v>487887.19047619047</v>
      </c>
      <c r="V44" s="1025">
        <f t="shared" si="1"/>
        <v>194689</v>
      </c>
      <c r="W44" s="1025">
        <f t="shared" si="1"/>
        <v>187279</v>
      </c>
    </row>
    <row r="45" spans="1:23" s="1017" customFormat="1">
      <c r="A45" s="759"/>
      <c r="B45" s="1027">
        <v>8</v>
      </c>
      <c r="C45" s="1028" t="s">
        <v>101</v>
      </c>
      <c r="D45" s="1030">
        <v>5399</v>
      </c>
      <c r="E45" s="1030">
        <v>5633.9523809523807</v>
      </c>
      <c r="F45" s="1030">
        <v>60788</v>
      </c>
      <c r="G45" s="1030">
        <v>68297.190476190473</v>
      </c>
      <c r="H45" s="1030">
        <v>35751</v>
      </c>
      <c r="I45" s="1030">
        <v>25037</v>
      </c>
      <c r="J45" s="1040"/>
      <c r="K45" s="1030">
        <v>46396</v>
      </c>
      <c r="L45" s="1030">
        <v>52348.380952380954</v>
      </c>
      <c r="M45" s="1030">
        <v>249433</v>
      </c>
      <c r="N45" s="1030">
        <v>322915.33333333337</v>
      </c>
      <c r="O45" s="1030">
        <v>124846</v>
      </c>
      <c r="P45" s="1030">
        <v>124587</v>
      </c>
      <c r="Q45" s="1040"/>
      <c r="R45" s="1088">
        <f t="shared" si="1"/>
        <v>51795</v>
      </c>
      <c r="S45" s="1088">
        <f t="shared" si="1"/>
        <v>57982.333333333336</v>
      </c>
      <c r="T45" s="1088">
        <f t="shared" si="1"/>
        <v>310221</v>
      </c>
      <c r="U45" s="1088">
        <f t="shared" si="1"/>
        <v>391212.52380952385</v>
      </c>
      <c r="V45" s="1088">
        <f t="shared" si="1"/>
        <v>160597</v>
      </c>
      <c r="W45" s="1088">
        <f t="shared" si="1"/>
        <v>149624</v>
      </c>
    </row>
    <row r="46" spans="1:23" s="1017" customFormat="1">
      <c r="A46" s="759"/>
      <c r="B46" s="1027">
        <v>17</v>
      </c>
      <c r="C46" s="1028" t="s">
        <v>102</v>
      </c>
      <c r="D46" s="1030">
        <v>560</v>
      </c>
      <c r="E46" s="1030">
        <v>623.38095238095241</v>
      </c>
      <c r="F46" s="1030">
        <v>5181</v>
      </c>
      <c r="G46" s="1030">
        <v>6098.5714285714284</v>
      </c>
      <c r="H46" s="1030">
        <v>3273</v>
      </c>
      <c r="I46" s="1030">
        <v>1908</v>
      </c>
      <c r="J46" s="1040"/>
      <c r="K46" s="1030">
        <v>6805</v>
      </c>
      <c r="L46" s="1030">
        <v>8006.0952380952385</v>
      </c>
      <c r="M46" s="1030">
        <v>29890</v>
      </c>
      <c r="N46" s="1030">
        <v>39803.666666666664</v>
      </c>
      <c r="O46" s="1030">
        <v>13964</v>
      </c>
      <c r="P46" s="1030">
        <v>15926</v>
      </c>
      <c r="Q46" s="1040"/>
      <c r="R46" s="1088">
        <f t="shared" si="1"/>
        <v>7365</v>
      </c>
      <c r="S46" s="1088">
        <f t="shared" si="1"/>
        <v>8629.4761904761908</v>
      </c>
      <c r="T46" s="1088">
        <f t="shared" si="1"/>
        <v>35071</v>
      </c>
      <c r="U46" s="1088">
        <f t="shared" si="1"/>
        <v>45902.238095238092</v>
      </c>
      <c r="V46" s="1088">
        <f t="shared" si="1"/>
        <v>17237</v>
      </c>
      <c r="W46" s="1088">
        <f t="shared" si="1"/>
        <v>17834</v>
      </c>
    </row>
    <row r="47" spans="1:23" s="1017" customFormat="1">
      <c r="A47" s="759"/>
      <c r="B47" s="1027">
        <v>25</v>
      </c>
      <c r="C47" s="1028" t="s">
        <v>103</v>
      </c>
      <c r="D47" s="1030">
        <v>257</v>
      </c>
      <c r="E47" s="1030">
        <v>295.14285714285717</v>
      </c>
      <c r="F47" s="1030">
        <v>1540</v>
      </c>
      <c r="G47" s="1030">
        <v>1976.7142857142858</v>
      </c>
      <c r="H47" s="1030">
        <v>867</v>
      </c>
      <c r="I47" s="1030">
        <v>673</v>
      </c>
      <c r="J47" s="1040"/>
      <c r="K47" s="1030">
        <v>3266</v>
      </c>
      <c r="L47" s="1030">
        <v>3897.7619047619046</v>
      </c>
      <c r="M47" s="1030">
        <v>11092</v>
      </c>
      <c r="N47" s="1030">
        <v>15772.142857142855</v>
      </c>
      <c r="O47" s="1030">
        <v>4771</v>
      </c>
      <c r="P47" s="1030">
        <v>6321</v>
      </c>
      <c r="Q47" s="1040"/>
      <c r="R47" s="1088">
        <f t="shared" si="1"/>
        <v>3523</v>
      </c>
      <c r="S47" s="1088">
        <f t="shared" si="1"/>
        <v>4192.9047619047615</v>
      </c>
      <c r="T47" s="1088">
        <f t="shared" si="1"/>
        <v>12632</v>
      </c>
      <c r="U47" s="1088">
        <f t="shared" si="1"/>
        <v>17748.857142857141</v>
      </c>
      <c r="V47" s="1088">
        <f t="shared" si="1"/>
        <v>5638</v>
      </c>
      <c r="W47" s="1088">
        <f t="shared" si="1"/>
        <v>6994</v>
      </c>
    </row>
    <row r="48" spans="1:23" s="1017" customFormat="1">
      <c r="A48" s="759"/>
      <c r="B48" s="1027">
        <v>43</v>
      </c>
      <c r="C48" s="1028" t="s">
        <v>104</v>
      </c>
      <c r="D48" s="1030">
        <v>512</v>
      </c>
      <c r="E48" s="1030">
        <v>554.76190476190482</v>
      </c>
      <c r="F48" s="1030">
        <v>3633</v>
      </c>
      <c r="G48" s="1030">
        <v>4581.2857142857147</v>
      </c>
      <c r="H48" s="1030">
        <v>2213</v>
      </c>
      <c r="I48" s="1030">
        <v>1420</v>
      </c>
      <c r="J48" s="1040"/>
      <c r="K48" s="1030">
        <v>5690</v>
      </c>
      <c r="L48" s="1030">
        <v>6813.666666666667</v>
      </c>
      <c r="M48" s="1030">
        <v>20411</v>
      </c>
      <c r="N48" s="1030">
        <v>28442.285714285714</v>
      </c>
      <c r="O48" s="1030">
        <v>9004</v>
      </c>
      <c r="P48" s="1030">
        <v>11407</v>
      </c>
      <c r="Q48" s="1040"/>
      <c r="R48" s="1088">
        <f t="shared" si="1"/>
        <v>6202</v>
      </c>
      <c r="S48" s="1088">
        <f t="shared" si="1"/>
        <v>7368.4285714285716</v>
      </c>
      <c r="T48" s="1088">
        <f t="shared" si="1"/>
        <v>24044</v>
      </c>
      <c r="U48" s="1088">
        <f t="shared" si="1"/>
        <v>33023.571428571428</v>
      </c>
      <c r="V48" s="1088">
        <f t="shared" si="1"/>
        <v>11217</v>
      </c>
      <c r="W48" s="1088">
        <f t="shared" si="1"/>
        <v>12827</v>
      </c>
    </row>
    <row r="49" spans="1:24" s="1017" customFormat="1">
      <c r="A49" s="759"/>
      <c r="B49" s="1024" t="s">
        <v>413</v>
      </c>
      <c r="C49" s="1024"/>
      <c r="D49" s="1024">
        <v>4755</v>
      </c>
      <c r="E49" s="1025">
        <v>5189.0952380952385</v>
      </c>
      <c r="F49" s="1025">
        <v>35495</v>
      </c>
      <c r="G49" s="1025">
        <v>41484</v>
      </c>
      <c r="H49" s="1025">
        <v>21847</v>
      </c>
      <c r="I49" s="1025">
        <v>13648</v>
      </c>
      <c r="J49" s="1040"/>
      <c r="K49" s="1025">
        <v>36113</v>
      </c>
      <c r="L49" s="1025">
        <v>42230.904761904763</v>
      </c>
      <c r="M49" s="1025">
        <v>143475</v>
      </c>
      <c r="N49" s="1025">
        <v>189499.85714285716</v>
      </c>
      <c r="O49" s="1025">
        <v>65269</v>
      </c>
      <c r="P49" s="1025">
        <v>78206</v>
      </c>
      <c r="Q49" s="1040"/>
      <c r="R49" s="1025">
        <f t="shared" si="1"/>
        <v>40868</v>
      </c>
      <c r="S49" s="1025">
        <f t="shared" si="1"/>
        <v>47420</v>
      </c>
      <c r="T49" s="1025">
        <f t="shared" si="1"/>
        <v>178970</v>
      </c>
      <c r="U49" s="1025">
        <f t="shared" si="1"/>
        <v>230983.85714285716</v>
      </c>
      <c r="V49" s="1025">
        <f t="shared" si="1"/>
        <v>87116</v>
      </c>
      <c r="W49" s="1025">
        <f t="shared" si="1"/>
        <v>91854</v>
      </c>
    </row>
    <row r="50" spans="1:24" s="1017" customFormat="1">
      <c r="A50" s="759"/>
      <c r="B50" s="1027">
        <v>3</v>
      </c>
      <c r="C50" s="1028" t="s">
        <v>115</v>
      </c>
      <c r="D50" s="1030">
        <v>1526</v>
      </c>
      <c r="E50" s="1030">
        <v>1670.2380952380952</v>
      </c>
      <c r="F50" s="1030">
        <v>10697</v>
      </c>
      <c r="G50" s="1030">
        <v>12291.095238095239</v>
      </c>
      <c r="H50" s="1030">
        <v>6746</v>
      </c>
      <c r="I50" s="1030">
        <v>3951</v>
      </c>
      <c r="J50" s="1040"/>
      <c r="K50" s="1030">
        <v>15569</v>
      </c>
      <c r="L50" s="1030">
        <v>17837.857142857141</v>
      </c>
      <c r="M50" s="1030">
        <v>63110</v>
      </c>
      <c r="N50" s="1030">
        <v>80106.619047619053</v>
      </c>
      <c r="O50" s="1030">
        <v>29837</v>
      </c>
      <c r="P50" s="1030">
        <v>33273</v>
      </c>
      <c r="Q50" s="1040"/>
      <c r="R50" s="1088">
        <f t="shared" si="1"/>
        <v>17095</v>
      </c>
      <c r="S50" s="1088">
        <f t="shared" si="1"/>
        <v>19508.095238095237</v>
      </c>
      <c r="T50" s="1088">
        <f t="shared" si="1"/>
        <v>73807</v>
      </c>
      <c r="U50" s="1088">
        <f t="shared" si="1"/>
        <v>92397.71428571429</v>
      </c>
      <c r="V50" s="1088">
        <f t="shared" si="1"/>
        <v>36583</v>
      </c>
      <c r="W50" s="1088">
        <f t="shared" si="1"/>
        <v>37224</v>
      </c>
    </row>
    <row r="51" spans="1:24" s="1017" customFormat="1">
      <c r="A51" s="759"/>
      <c r="B51" s="1027">
        <v>12</v>
      </c>
      <c r="C51" s="1028" t="s">
        <v>116</v>
      </c>
      <c r="D51" s="1030">
        <v>670</v>
      </c>
      <c r="E51" s="1030">
        <v>709</v>
      </c>
      <c r="F51" s="1030">
        <v>5331</v>
      </c>
      <c r="G51" s="1030">
        <v>6023.4285714285716</v>
      </c>
      <c r="H51" s="1030">
        <v>3521</v>
      </c>
      <c r="I51" s="1030">
        <v>1810</v>
      </c>
      <c r="J51" s="1040"/>
      <c r="K51" s="1030">
        <v>4294</v>
      </c>
      <c r="L51" s="1030">
        <v>5029.0476190476193</v>
      </c>
      <c r="M51" s="1030">
        <v>14117</v>
      </c>
      <c r="N51" s="1030">
        <v>18730.285714285714</v>
      </c>
      <c r="O51" s="1030">
        <v>5737</v>
      </c>
      <c r="P51" s="1030">
        <v>8380</v>
      </c>
      <c r="Q51" s="1040"/>
      <c r="R51" s="1088">
        <f t="shared" si="1"/>
        <v>4964</v>
      </c>
      <c r="S51" s="1088">
        <f t="shared" si="1"/>
        <v>5738.0476190476193</v>
      </c>
      <c r="T51" s="1088">
        <f t="shared" si="1"/>
        <v>19448</v>
      </c>
      <c r="U51" s="1088">
        <f t="shared" si="1"/>
        <v>24753.714285714286</v>
      </c>
      <c r="V51" s="1088">
        <f t="shared" si="1"/>
        <v>9258</v>
      </c>
      <c r="W51" s="1088">
        <f t="shared" si="1"/>
        <v>10190</v>
      </c>
    </row>
    <row r="52" spans="1:24" s="1017" customFormat="1">
      <c r="A52" s="759"/>
      <c r="B52" s="1027">
        <v>46</v>
      </c>
      <c r="C52" s="1028" t="s">
        <v>117</v>
      </c>
      <c r="D52" s="1030">
        <v>2559</v>
      </c>
      <c r="E52" s="1030">
        <v>2809.8571428571427</v>
      </c>
      <c r="F52" s="1030">
        <v>19467</v>
      </c>
      <c r="G52" s="1030">
        <v>23169.476190476191</v>
      </c>
      <c r="H52" s="1030">
        <v>11580</v>
      </c>
      <c r="I52" s="1030">
        <v>7887</v>
      </c>
      <c r="J52" s="1040"/>
      <c r="K52" s="1030">
        <v>16250</v>
      </c>
      <c r="L52" s="1030">
        <v>19364</v>
      </c>
      <c r="M52" s="1030">
        <v>66248</v>
      </c>
      <c r="N52" s="1030">
        <v>90662.952380952382</v>
      </c>
      <c r="O52" s="1030">
        <v>29695</v>
      </c>
      <c r="P52" s="1030">
        <v>36553</v>
      </c>
      <c r="Q52" s="1040"/>
      <c r="R52" s="1088">
        <f t="shared" si="1"/>
        <v>18809</v>
      </c>
      <c r="S52" s="1088">
        <f t="shared" si="1"/>
        <v>22173.857142857141</v>
      </c>
      <c r="T52" s="1088">
        <f t="shared" si="1"/>
        <v>85715</v>
      </c>
      <c r="U52" s="1088">
        <f t="shared" si="1"/>
        <v>113832.42857142858</v>
      </c>
      <c r="V52" s="1088">
        <f t="shared" si="1"/>
        <v>41275</v>
      </c>
      <c r="W52" s="1088">
        <f t="shared" si="1"/>
        <v>44440</v>
      </c>
    </row>
    <row r="53" spans="1:24" s="1017" customFormat="1">
      <c r="A53" s="759"/>
      <c r="B53" s="1024" t="s">
        <v>45</v>
      </c>
      <c r="C53" s="1024"/>
      <c r="D53" s="1024">
        <v>550</v>
      </c>
      <c r="E53" s="1025">
        <v>625.47619047619048</v>
      </c>
      <c r="F53" s="1025">
        <v>2256</v>
      </c>
      <c r="G53" s="1025">
        <v>2704.6190476190477</v>
      </c>
      <c r="H53" s="1025">
        <v>1468</v>
      </c>
      <c r="I53" s="1025">
        <v>788</v>
      </c>
      <c r="J53" s="1040"/>
      <c r="K53" s="1025">
        <v>5550</v>
      </c>
      <c r="L53" s="1025">
        <v>6575.8571428571431</v>
      </c>
      <c r="M53" s="1025">
        <v>15686</v>
      </c>
      <c r="N53" s="1025">
        <v>21046.047619047618</v>
      </c>
      <c r="O53" s="1025">
        <v>7727</v>
      </c>
      <c r="P53" s="1025">
        <v>7959</v>
      </c>
      <c r="Q53" s="1040"/>
      <c r="R53" s="1025">
        <f t="shared" si="1"/>
        <v>6100</v>
      </c>
      <c r="S53" s="1025">
        <f t="shared" si="1"/>
        <v>7201.3333333333339</v>
      </c>
      <c r="T53" s="1025">
        <f t="shared" si="1"/>
        <v>17942</v>
      </c>
      <c r="U53" s="1025">
        <f t="shared" si="1"/>
        <v>23750.666666666664</v>
      </c>
      <c r="V53" s="1025">
        <f t="shared" si="1"/>
        <v>9195</v>
      </c>
      <c r="W53" s="1025">
        <f t="shared" si="1"/>
        <v>8747</v>
      </c>
      <c r="X53" s="1041"/>
    </row>
    <row r="54" spans="1:24" s="1017" customFormat="1">
      <c r="A54" s="759"/>
      <c r="B54" s="1034">
        <v>10</v>
      </c>
      <c r="C54" s="1035" t="s">
        <v>129</v>
      </c>
      <c r="D54" s="1029">
        <v>244</v>
      </c>
      <c r="E54" s="1029">
        <v>267.23809523809524</v>
      </c>
      <c r="F54" s="1029">
        <v>883</v>
      </c>
      <c r="G54" s="1029">
        <v>1059.9047619047619</v>
      </c>
      <c r="H54" s="1029">
        <v>596</v>
      </c>
      <c r="I54" s="1029">
        <v>287</v>
      </c>
      <c r="J54" s="1040"/>
      <c r="K54" s="1029">
        <v>2315</v>
      </c>
      <c r="L54" s="1029">
        <v>2707.9047619047619</v>
      </c>
      <c r="M54" s="1029">
        <v>6206</v>
      </c>
      <c r="N54" s="1029">
        <v>8217.6190476190477</v>
      </c>
      <c r="O54" s="1029">
        <v>3088</v>
      </c>
      <c r="P54" s="1029">
        <v>3118</v>
      </c>
      <c r="Q54" s="1040"/>
      <c r="R54" s="1088">
        <f t="shared" si="1"/>
        <v>2559</v>
      </c>
      <c r="S54" s="1088">
        <f t="shared" si="1"/>
        <v>2975.1428571428573</v>
      </c>
      <c r="T54" s="1088">
        <f t="shared" si="1"/>
        <v>7089</v>
      </c>
      <c r="U54" s="1088">
        <f t="shared" si="1"/>
        <v>9277.5238095238092</v>
      </c>
      <c r="V54" s="1088">
        <f t="shared" si="1"/>
        <v>3684</v>
      </c>
      <c r="W54" s="1088">
        <f t="shared" si="1"/>
        <v>3405</v>
      </c>
    </row>
    <row r="55" spans="1:24" s="1017" customFormat="1">
      <c r="A55" s="759"/>
      <c r="B55" s="1031">
        <v>6</v>
      </c>
      <c r="C55" s="1032" t="s">
        <v>128</v>
      </c>
      <c r="D55" s="1030">
        <v>306</v>
      </c>
      <c r="E55" s="1030">
        <v>358.23809523809524</v>
      </c>
      <c r="F55" s="1030">
        <v>1373</v>
      </c>
      <c r="G55" s="1030">
        <v>1644.7142857142856</v>
      </c>
      <c r="H55" s="1030">
        <v>872</v>
      </c>
      <c r="I55" s="1030">
        <v>501</v>
      </c>
      <c r="J55" s="1040"/>
      <c r="K55" s="1030">
        <v>3235</v>
      </c>
      <c r="L55" s="1030">
        <v>3867.9523809523807</v>
      </c>
      <c r="M55" s="1030">
        <v>9480</v>
      </c>
      <c r="N55" s="1030">
        <v>12828.428571428572</v>
      </c>
      <c r="O55" s="1030">
        <v>4639</v>
      </c>
      <c r="P55" s="1030">
        <v>4841</v>
      </c>
      <c r="Q55" s="1040"/>
      <c r="R55" s="1088">
        <f t="shared" si="1"/>
        <v>3541</v>
      </c>
      <c r="S55" s="1088">
        <f t="shared" si="1"/>
        <v>4226.1904761904761</v>
      </c>
      <c r="T55" s="1088">
        <f t="shared" si="1"/>
        <v>10853</v>
      </c>
      <c r="U55" s="1088">
        <f t="shared" si="1"/>
        <v>14473.142857142859</v>
      </c>
      <c r="V55" s="1088">
        <f t="shared" si="1"/>
        <v>5511</v>
      </c>
      <c r="W55" s="1088">
        <f t="shared" si="1"/>
        <v>5342</v>
      </c>
    </row>
    <row r="56" spans="1:24" s="1017" customFormat="1">
      <c r="A56" s="759"/>
      <c r="B56" s="1024" t="s">
        <v>48</v>
      </c>
      <c r="C56" s="1024"/>
      <c r="D56" s="1024">
        <v>1671</v>
      </c>
      <c r="E56" s="1025">
        <v>1840.4761904761904</v>
      </c>
      <c r="F56" s="1025">
        <v>11135</v>
      </c>
      <c r="G56" s="1025">
        <v>13463.714285714284</v>
      </c>
      <c r="H56" s="1025">
        <v>6815</v>
      </c>
      <c r="I56" s="1025">
        <v>4320</v>
      </c>
      <c r="J56" s="1040"/>
      <c r="K56" s="1025">
        <v>20694</v>
      </c>
      <c r="L56" s="1025">
        <v>24353.476190476191</v>
      </c>
      <c r="M56" s="1025">
        <v>64471</v>
      </c>
      <c r="N56" s="1025">
        <v>87154.095238095237</v>
      </c>
      <c r="O56" s="1025">
        <v>28793</v>
      </c>
      <c r="P56" s="1025">
        <v>35678</v>
      </c>
      <c r="Q56" s="1040"/>
      <c r="R56" s="1025">
        <f t="shared" si="1"/>
        <v>22365</v>
      </c>
      <c r="S56" s="1025">
        <f t="shared" si="1"/>
        <v>26193.952380952382</v>
      </c>
      <c r="T56" s="1025">
        <f t="shared" si="1"/>
        <v>75606</v>
      </c>
      <c r="U56" s="1025">
        <f t="shared" si="1"/>
        <v>100617.80952380953</v>
      </c>
      <c r="V56" s="1025">
        <f t="shared" si="1"/>
        <v>35608</v>
      </c>
      <c r="W56" s="1025">
        <f t="shared" si="1"/>
        <v>39998</v>
      </c>
    </row>
    <row r="57" spans="1:24" s="1017" customFormat="1">
      <c r="A57" s="759"/>
      <c r="B57" s="1027">
        <v>15</v>
      </c>
      <c r="C57" s="1028" t="s">
        <v>156</v>
      </c>
      <c r="D57" s="1030">
        <v>697</v>
      </c>
      <c r="E57" s="1030">
        <v>766.61904761904759</v>
      </c>
      <c r="F57" s="1030">
        <v>4799</v>
      </c>
      <c r="G57" s="1030">
        <v>5806.9523809523807</v>
      </c>
      <c r="H57" s="1030">
        <v>3094</v>
      </c>
      <c r="I57" s="1030">
        <v>1705</v>
      </c>
      <c r="J57" s="1040"/>
      <c r="K57" s="1030">
        <v>8528</v>
      </c>
      <c r="L57" s="1030">
        <v>9995.5238095238092</v>
      </c>
      <c r="M57" s="1030">
        <v>28554</v>
      </c>
      <c r="N57" s="1030">
        <v>38384.476190476191</v>
      </c>
      <c r="O57" s="1030">
        <v>12725</v>
      </c>
      <c r="P57" s="1030">
        <v>15829</v>
      </c>
      <c r="Q57" s="1040"/>
      <c r="R57" s="1088">
        <f t="shared" si="1"/>
        <v>9225</v>
      </c>
      <c r="S57" s="1088">
        <f t="shared" si="1"/>
        <v>10762.142857142857</v>
      </c>
      <c r="T57" s="1088">
        <f t="shared" si="1"/>
        <v>33353</v>
      </c>
      <c r="U57" s="1088">
        <f t="shared" si="1"/>
        <v>44191.428571428572</v>
      </c>
      <c r="V57" s="1088">
        <f t="shared" si="1"/>
        <v>15819</v>
      </c>
      <c r="W57" s="1088">
        <f t="shared" si="1"/>
        <v>17534</v>
      </c>
    </row>
    <row r="58" spans="1:24" s="1017" customFormat="1">
      <c r="A58" s="759"/>
      <c r="B58" s="1027">
        <v>27</v>
      </c>
      <c r="C58" s="1028" t="s">
        <v>105</v>
      </c>
      <c r="D58" s="1030">
        <v>164</v>
      </c>
      <c r="E58" s="1030">
        <v>185.04761904761904</v>
      </c>
      <c r="F58" s="1030">
        <v>773</v>
      </c>
      <c r="G58" s="1030">
        <v>1128.4285714285716</v>
      </c>
      <c r="H58" s="1030">
        <v>488</v>
      </c>
      <c r="I58" s="1030">
        <v>285</v>
      </c>
      <c r="J58" s="1040"/>
      <c r="K58" s="1030">
        <v>2474</v>
      </c>
      <c r="L58" s="1030">
        <v>2875.9523809523807</v>
      </c>
      <c r="M58" s="1030">
        <v>6580</v>
      </c>
      <c r="N58" s="1030">
        <v>8492.0952380952385</v>
      </c>
      <c r="O58" s="1030">
        <v>2559</v>
      </c>
      <c r="P58" s="1030">
        <v>4021</v>
      </c>
      <c r="Q58" s="1040"/>
      <c r="R58" s="1088">
        <f t="shared" si="1"/>
        <v>2638</v>
      </c>
      <c r="S58" s="1088">
        <f t="shared" si="1"/>
        <v>3061</v>
      </c>
      <c r="T58" s="1088">
        <f t="shared" si="1"/>
        <v>7353</v>
      </c>
      <c r="U58" s="1088">
        <f t="shared" si="1"/>
        <v>9620.5238095238092</v>
      </c>
      <c r="V58" s="1088">
        <f t="shared" si="1"/>
        <v>3047</v>
      </c>
      <c r="W58" s="1088">
        <f t="shared" si="1"/>
        <v>4306</v>
      </c>
    </row>
    <row r="59" spans="1:24" s="1017" customFormat="1">
      <c r="A59" s="759"/>
      <c r="B59" s="1027">
        <v>32</v>
      </c>
      <c r="C59" s="1028" t="s">
        <v>414</v>
      </c>
      <c r="D59" s="1030">
        <v>158</v>
      </c>
      <c r="E59" s="1030">
        <v>175.85714285714286</v>
      </c>
      <c r="F59" s="1030">
        <v>1331</v>
      </c>
      <c r="G59" s="1030">
        <v>1572.8571428571427</v>
      </c>
      <c r="H59" s="1030">
        <v>808</v>
      </c>
      <c r="I59" s="1030">
        <v>523</v>
      </c>
      <c r="J59" s="1040"/>
      <c r="K59" s="1030">
        <v>2622</v>
      </c>
      <c r="L59" s="1030">
        <v>3050.2857142857142</v>
      </c>
      <c r="M59" s="1030">
        <v>6638</v>
      </c>
      <c r="N59" s="1030">
        <v>8789.3809523809523</v>
      </c>
      <c r="O59" s="1030">
        <v>3032</v>
      </c>
      <c r="P59" s="1030">
        <v>3606</v>
      </c>
      <c r="Q59" s="1040"/>
      <c r="R59" s="1088">
        <f t="shared" si="1"/>
        <v>2780</v>
      </c>
      <c r="S59" s="1088">
        <f t="shared" si="1"/>
        <v>3226.1428571428569</v>
      </c>
      <c r="T59" s="1088">
        <f t="shared" si="1"/>
        <v>7969</v>
      </c>
      <c r="U59" s="1088">
        <f t="shared" si="1"/>
        <v>10362.238095238095</v>
      </c>
      <c r="V59" s="1088">
        <f t="shared" si="1"/>
        <v>3840</v>
      </c>
      <c r="W59" s="1088">
        <f t="shared" si="1"/>
        <v>4129</v>
      </c>
    </row>
    <row r="60" spans="1:24" s="1017" customFormat="1">
      <c r="A60" s="759"/>
      <c r="B60" s="1027">
        <v>36</v>
      </c>
      <c r="C60" s="1028" t="s">
        <v>106</v>
      </c>
      <c r="D60" s="1030">
        <v>652</v>
      </c>
      <c r="E60" s="1030">
        <v>712.95238095238096</v>
      </c>
      <c r="F60" s="1030">
        <v>4232</v>
      </c>
      <c r="G60" s="1030">
        <v>4955.4761904761908</v>
      </c>
      <c r="H60" s="1030">
        <v>2425</v>
      </c>
      <c r="I60" s="1030">
        <v>1807</v>
      </c>
      <c r="J60" s="1040"/>
      <c r="K60" s="1030">
        <v>7070</v>
      </c>
      <c r="L60" s="1030">
        <v>8431.7142857142862</v>
      </c>
      <c r="M60" s="1030">
        <v>22699</v>
      </c>
      <c r="N60" s="1030">
        <v>31488.142857142855</v>
      </c>
      <c r="O60" s="1030">
        <v>10477</v>
      </c>
      <c r="P60" s="1030">
        <v>12222</v>
      </c>
      <c r="Q60" s="1040"/>
      <c r="R60" s="1088">
        <f t="shared" si="1"/>
        <v>7722</v>
      </c>
      <c r="S60" s="1088">
        <f t="shared" si="1"/>
        <v>9144.6666666666679</v>
      </c>
      <c r="T60" s="1088">
        <f t="shared" si="1"/>
        <v>26931</v>
      </c>
      <c r="U60" s="1088">
        <f t="shared" si="1"/>
        <v>36443.619047619046</v>
      </c>
      <c r="V60" s="1088">
        <f t="shared" si="1"/>
        <v>12902</v>
      </c>
      <c r="W60" s="1088">
        <f t="shared" si="1"/>
        <v>14029</v>
      </c>
    </row>
    <row r="61" spans="1:24" s="1017" customFormat="1">
      <c r="A61" s="759"/>
      <c r="B61" s="1024" t="s">
        <v>415</v>
      </c>
      <c r="C61" s="1024"/>
      <c r="D61" s="1024">
        <v>4892</v>
      </c>
      <c r="E61" s="1025">
        <v>5158.3809523809523</v>
      </c>
      <c r="F61" s="1025">
        <v>64987</v>
      </c>
      <c r="G61" s="1025">
        <v>71743.28571428571</v>
      </c>
      <c r="H61" s="1025">
        <v>35624</v>
      </c>
      <c r="I61" s="1025">
        <v>29363</v>
      </c>
      <c r="J61" s="1040"/>
      <c r="K61" s="1025">
        <v>48184</v>
      </c>
      <c r="L61" s="1025">
        <v>54296.523809523809</v>
      </c>
      <c r="M61" s="1025">
        <v>281138</v>
      </c>
      <c r="N61" s="1025">
        <v>354167.42857142858</v>
      </c>
      <c r="O61" s="1025">
        <v>135218</v>
      </c>
      <c r="P61" s="1025">
        <v>145920</v>
      </c>
      <c r="Q61" s="1040"/>
      <c r="R61" s="1025">
        <f t="shared" si="1"/>
        <v>53076</v>
      </c>
      <c r="S61" s="1025">
        <f t="shared" si="1"/>
        <v>59454.904761904763</v>
      </c>
      <c r="T61" s="1025">
        <f t="shared" si="1"/>
        <v>346125</v>
      </c>
      <c r="U61" s="1025">
        <f t="shared" si="1"/>
        <v>425910.71428571432</v>
      </c>
      <c r="V61" s="1025">
        <f t="shared" si="1"/>
        <v>170842</v>
      </c>
      <c r="W61" s="1025">
        <f t="shared" si="1"/>
        <v>175283</v>
      </c>
    </row>
    <row r="62" spans="1:24" s="1017" customFormat="1">
      <c r="A62" s="759"/>
      <c r="B62" s="1037">
        <v>28</v>
      </c>
      <c r="C62" s="1038" t="s">
        <v>416</v>
      </c>
      <c r="D62" s="1029">
        <v>4892</v>
      </c>
      <c r="E62" s="1029">
        <v>5158.3809523809523</v>
      </c>
      <c r="F62" s="1029">
        <v>64987</v>
      </c>
      <c r="G62" s="1029">
        <v>71743.28571428571</v>
      </c>
      <c r="H62" s="1029">
        <v>35624</v>
      </c>
      <c r="I62" s="1029">
        <v>29363</v>
      </c>
      <c r="J62" s="1040"/>
      <c r="K62" s="1029">
        <v>48184</v>
      </c>
      <c r="L62" s="1029">
        <v>54296.523809523809</v>
      </c>
      <c r="M62" s="1029">
        <v>281138</v>
      </c>
      <c r="N62" s="1029">
        <v>354167.42857142858</v>
      </c>
      <c r="O62" s="1029">
        <v>135218</v>
      </c>
      <c r="P62" s="1029">
        <v>145920</v>
      </c>
      <c r="Q62" s="1040"/>
      <c r="R62" s="1088">
        <f t="shared" si="1"/>
        <v>53076</v>
      </c>
      <c r="S62" s="1088">
        <f t="shared" si="1"/>
        <v>59454.904761904763</v>
      </c>
      <c r="T62" s="1088">
        <f t="shared" si="1"/>
        <v>346125</v>
      </c>
      <c r="U62" s="1088">
        <f t="shared" si="1"/>
        <v>425910.71428571432</v>
      </c>
      <c r="V62" s="1088">
        <f t="shared" si="1"/>
        <v>170842</v>
      </c>
      <c r="W62" s="1088">
        <f t="shared" si="1"/>
        <v>175283</v>
      </c>
    </row>
    <row r="63" spans="1:24" s="1017" customFormat="1">
      <c r="A63" s="759"/>
      <c r="B63" s="1024" t="s">
        <v>417</v>
      </c>
      <c r="C63" s="1024"/>
      <c r="D63" s="1024">
        <v>575</v>
      </c>
      <c r="E63" s="1025">
        <v>648.66666666666663</v>
      </c>
      <c r="F63" s="1025">
        <v>3491</v>
      </c>
      <c r="G63" s="1025">
        <v>4421.1904761904761</v>
      </c>
      <c r="H63" s="1025">
        <v>2321</v>
      </c>
      <c r="I63" s="1025">
        <v>1170</v>
      </c>
      <c r="J63" s="1040"/>
      <c r="K63" s="1025">
        <v>7670</v>
      </c>
      <c r="L63" s="1025">
        <v>9245.1904761904771</v>
      </c>
      <c r="M63" s="1025">
        <v>27037</v>
      </c>
      <c r="N63" s="1025">
        <v>39158.619047619046</v>
      </c>
      <c r="O63" s="1025">
        <v>12164</v>
      </c>
      <c r="P63" s="1025">
        <v>14873</v>
      </c>
      <c r="Q63" s="1040"/>
      <c r="R63" s="1025">
        <f t="shared" si="1"/>
        <v>8245</v>
      </c>
      <c r="S63" s="1025">
        <f t="shared" si="1"/>
        <v>9893.8571428571431</v>
      </c>
      <c r="T63" s="1025">
        <f t="shared" si="1"/>
        <v>30528</v>
      </c>
      <c r="U63" s="1025">
        <f t="shared" si="1"/>
        <v>43579.809523809519</v>
      </c>
      <c r="V63" s="1025">
        <f t="shared" si="1"/>
        <v>14485</v>
      </c>
      <c r="W63" s="1025">
        <f t="shared" si="1"/>
        <v>16043</v>
      </c>
    </row>
    <row r="64" spans="1:24" s="1017" customFormat="1">
      <c r="A64" s="759"/>
      <c r="B64" s="1034">
        <v>30</v>
      </c>
      <c r="C64" s="1035" t="s">
        <v>418</v>
      </c>
      <c r="D64" s="1029">
        <v>575</v>
      </c>
      <c r="E64" s="1029">
        <v>648.66666666666663</v>
      </c>
      <c r="F64" s="1029">
        <v>3491</v>
      </c>
      <c r="G64" s="1029">
        <v>4421.1904761904761</v>
      </c>
      <c r="H64" s="1029">
        <v>2321</v>
      </c>
      <c r="I64" s="1029">
        <v>1170</v>
      </c>
      <c r="J64" s="1040"/>
      <c r="K64" s="1029">
        <v>7670</v>
      </c>
      <c r="L64" s="1029">
        <v>9245.1904761904771</v>
      </c>
      <c r="M64" s="1029">
        <v>27037</v>
      </c>
      <c r="N64" s="1029">
        <v>39158.619047619046</v>
      </c>
      <c r="O64" s="1029">
        <v>12164</v>
      </c>
      <c r="P64" s="1029">
        <v>14873</v>
      </c>
      <c r="Q64" s="1040"/>
      <c r="R64" s="1088">
        <f t="shared" si="1"/>
        <v>8245</v>
      </c>
      <c r="S64" s="1088">
        <f t="shared" si="1"/>
        <v>9893.8571428571431</v>
      </c>
      <c r="T64" s="1088">
        <f t="shared" si="1"/>
        <v>30528</v>
      </c>
      <c r="U64" s="1088">
        <f t="shared" ref="U64:W74" si="2">G64+N64</f>
        <v>43579.809523809519</v>
      </c>
      <c r="V64" s="1088">
        <f t="shared" si="2"/>
        <v>14485</v>
      </c>
      <c r="W64" s="1088">
        <f t="shared" si="2"/>
        <v>16043</v>
      </c>
    </row>
    <row r="65" spans="1:29" s="1017" customFormat="1">
      <c r="A65" s="759"/>
      <c r="B65" s="1024" t="s">
        <v>51</v>
      </c>
      <c r="C65" s="1024"/>
      <c r="D65" s="1024">
        <v>425</v>
      </c>
      <c r="E65" s="1025">
        <v>454.52380952380952</v>
      </c>
      <c r="F65" s="1025">
        <v>3007</v>
      </c>
      <c r="G65" s="1025">
        <v>3515.9523809523807</v>
      </c>
      <c r="H65" s="1025">
        <v>2059</v>
      </c>
      <c r="I65" s="1025">
        <v>948</v>
      </c>
      <c r="J65" s="1040"/>
      <c r="K65" s="1025">
        <v>3364</v>
      </c>
      <c r="L65" s="1025">
        <v>4202.3809523809523</v>
      </c>
      <c r="M65" s="1025">
        <v>14625</v>
      </c>
      <c r="N65" s="1025">
        <v>23070.666666666664</v>
      </c>
      <c r="O65" s="1025">
        <v>7099</v>
      </c>
      <c r="P65" s="1025">
        <v>7526</v>
      </c>
      <c r="Q65" s="1040"/>
      <c r="R65" s="1025">
        <f t="shared" ref="R65:T74" si="3">D65+K65</f>
        <v>3789</v>
      </c>
      <c r="S65" s="1025">
        <f t="shared" si="3"/>
        <v>4656.9047619047615</v>
      </c>
      <c r="T65" s="1025">
        <f t="shared" si="3"/>
        <v>17632</v>
      </c>
      <c r="U65" s="1025">
        <f t="shared" si="2"/>
        <v>26586.619047619046</v>
      </c>
      <c r="V65" s="1025">
        <f t="shared" si="2"/>
        <v>9158</v>
      </c>
      <c r="W65" s="1025">
        <f t="shared" si="2"/>
        <v>8474</v>
      </c>
    </row>
    <row r="66" spans="1:29" s="1017" customFormat="1">
      <c r="A66" s="759"/>
      <c r="B66" s="1034">
        <v>31</v>
      </c>
      <c r="C66" s="1035" t="s">
        <v>419</v>
      </c>
      <c r="D66" s="1029">
        <v>425</v>
      </c>
      <c r="E66" s="1029">
        <v>454.52380952380952</v>
      </c>
      <c r="F66" s="1029">
        <v>3007</v>
      </c>
      <c r="G66" s="1029">
        <v>3515.9523809523807</v>
      </c>
      <c r="H66" s="1029">
        <v>2059</v>
      </c>
      <c r="I66" s="1029">
        <v>948</v>
      </c>
      <c r="J66" s="1040"/>
      <c r="K66" s="1029">
        <v>3364</v>
      </c>
      <c r="L66" s="1029">
        <v>4202.3809523809523</v>
      </c>
      <c r="M66" s="1029">
        <v>14625</v>
      </c>
      <c r="N66" s="1029">
        <v>23070.666666666664</v>
      </c>
      <c r="O66" s="1029">
        <v>7099</v>
      </c>
      <c r="P66" s="1029">
        <v>7526</v>
      </c>
      <c r="Q66" s="1040"/>
      <c r="R66" s="1088">
        <f t="shared" si="3"/>
        <v>3789</v>
      </c>
      <c r="S66" s="1088">
        <f t="shared" si="3"/>
        <v>4656.9047619047615</v>
      </c>
      <c r="T66" s="1088">
        <f t="shared" si="3"/>
        <v>17632</v>
      </c>
      <c r="U66" s="1088">
        <f t="shared" si="2"/>
        <v>26586.619047619046</v>
      </c>
      <c r="V66" s="1088">
        <f t="shared" si="2"/>
        <v>9158</v>
      </c>
      <c r="W66" s="1088">
        <f t="shared" si="2"/>
        <v>8474</v>
      </c>
    </row>
    <row r="67" spans="1:29" s="1017" customFormat="1">
      <c r="A67" s="759"/>
      <c r="B67" s="1024" t="s">
        <v>76</v>
      </c>
      <c r="C67" s="1024"/>
      <c r="D67" s="1024">
        <v>2023</v>
      </c>
      <c r="E67" s="1025">
        <v>2126.0952380952381</v>
      </c>
      <c r="F67" s="1025">
        <v>15745</v>
      </c>
      <c r="G67" s="1025">
        <v>17303.523809523809</v>
      </c>
      <c r="H67" s="1025">
        <v>10684</v>
      </c>
      <c r="I67" s="1025">
        <v>5061</v>
      </c>
      <c r="J67" s="1040"/>
      <c r="K67" s="1025">
        <v>14357</v>
      </c>
      <c r="L67" s="1025">
        <v>17445.190476190477</v>
      </c>
      <c r="M67" s="1025">
        <v>53766</v>
      </c>
      <c r="N67" s="1025">
        <v>77989</v>
      </c>
      <c r="O67" s="1025">
        <v>25098</v>
      </c>
      <c r="P67" s="1025">
        <v>28668</v>
      </c>
      <c r="Q67" s="1040"/>
      <c r="R67" s="1025">
        <f t="shared" si="3"/>
        <v>16380</v>
      </c>
      <c r="S67" s="1025">
        <f t="shared" si="3"/>
        <v>19571.285714285714</v>
      </c>
      <c r="T67" s="1025">
        <f t="shared" si="3"/>
        <v>69511</v>
      </c>
      <c r="U67" s="1025">
        <f t="shared" si="2"/>
        <v>95292.523809523816</v>
      </c>
      <c r="V67" s="1025">
        <f t="shared" si="2"/>
        <v>35782</v>
      </c>
      <c r="W67" s="1025">
        <f t="shared" si="2"/>
        <v>33729</v>
      </c>
    </row>
    <row r="68" spans="1:29" s="1017" customFormat="1">
      <c r="A68" s="759"/>
      <c r="B68" s="1027">
        <v>1</v>
      </c>
      <c r="C68" s="1028" t="s">
        <v>420</v>
      </c>
      <c r="D68" s="1030">
        <v>386</v>
      </c>
      <c r="E68" s="1030">
        <v>398.61904761904759</v>
      </c>
      <c r="F68" s="1030">
        <v>2634</v>
      </c>
      <c r="G68" s="1030">
        <v>2853.0476190476188</v>
      </c>
      <c r="H68" s="1030">
        <v>1818</v>
      </c>
      <c r="I68" s="1030">
        <v>816</v>
      </c>
      <c r="J68" s="1040"/>
      <c r="K68" s="1030">
        <v>2021</v>
      </c>
      <c r="L68" s="1030">
        <v>2481.1904761904761</v>
      </c>
      <c r="M68" s="1030">
        <v>7045</v>
      </c>
      <c r="N68" s="1030">
        <v>11403.619047619048</v>
      </c>
      <c r="O68" s="1030">
        <v>3194</v>
      </c>
      <c r="P68" s="1030">
        <v>3851</v>
      </c>
      <c r="Q68" s="1040"/>
      <c r="R68" s="1088">
        <f t="shared" si="3"/>
        <v>2407</v>
      </c>
      <c r="S68" s="1088">
        <f t="shared" si="3"/>
        <v>2879.8095238095239</v>
      </c>
      <c r="T68" s="1088">
        <f t="shared" si="3"/>
        <v>9679</v>
      </c>
      <c r="U68" s="1088">
        <f t="shared" si="2"/>
        <v>14256.666666666666</v>
      </c>
      <c r="V68" s="1088">
        <f t="shared" si="2"/>
        <v>5012</v>
      </c>
      <c r="W68" s="1088">
        <f t="shared" si="2"/>
        <v>4667</v>
      </c>
    </row>
    <row r="69" spans="1:29" s="1017" customFormat="1">
      <c r="A69" s="759"/>
      <c r="B69" s="1027">
        <v>20</v>
      </c>
      <c r="C69" s="1028" t="s">
        <v>421</v>
      </c>
      <c r="D69" s="1030">
        <v>677</v>
      </c>
      <c r="E69" s="1030">
        <v>707.28571428571433</v>
      </c>
      <c r="F69" s="1030">
        <v>5485</v>
      </c>
      <c r="G69" s="1030">
        <v>6003.2857142857138</v>
      </c>
      <c r="H69" s="1030">
        <v>3701</v>
      </c>
      <c r="I69" s="1030">
        <v>1784</v>
      </c>
      <c r="J69" s="1040"/>
      <c r="K69" s="1030">
        <v>4654</v>
      </c>
      <c r="L69" s="1030">
        <v>5807.9047619047615</v>
      </c>
      <c r="M69" s="1030">
        <v>17618</v>
      </c>
      <c r="N69" s="1030">
        <v>26454.904761904763</v>
      </c>
      <c r="O69" s="1030">
        <v>8201</v>
      </c>
      <c r="P69" s="1030">
        <v>9417</v>
      </c>
      <c r="Q69" s="1040"/>
      <c r="R69" s="1088">
        <f t="shared" si="3"/>
        <v>5331</v>
      </c>
      <c r="S69" s="1088">
        <f t="shared" si="3"/>
        <v>6515.1904761904761</v>
      </c>
      <c r="T69" s="1088">
        <f t="shared" si="3"/>
        <v>23103</v>
      </c>
      <c r="U69" s="1088">
        <f t="shared" si="2"/>
        <v>32458.190476190477</v>
      </c>
      <c r="V69" s="1088">
        <f t="shared" si="2"/>
        <v>11902</v>
      </c>
      <c r="W69" s="1088">
        <f t="shared" si="2"/>
        <v>11201</v>
      </c>
    </row>
    <row r="70" spans="1:29" s="1017" customFormat="1">
      <c r="A70" s="759"/>
      <c r="B70" s="1027">
        <v>48</v>
      </c>
      <c r="C70" s="1028" t="s">
        <v>182</v>
      </c>
      <c r="D70" s="1030">
        <v>960</v>
      </c>
      <c r="E70" s="1030">
        <v>1020.1904761904761</v>
      </c>
      <c r="F70" s="1030">
        <v>7626</v>
      </c>
      <c r="G70" s="1030">
        <v>8447.1904761904752</v>
      </c>
      <c r="H70" s="1030">
        <v>5165</v>
      </c>
      <c r="I70" s="1030">
        <v>2461</v>
      </c>
      <c r="J70" s="1040"/>
      <c r="K70" s="1030">
        <v>7682</v>
      </c>
      <c r="L70" s="1030">
        <v>9156.0952380952385</v>
      </c>
      <c r="M70" s="1030">
        <v>29103</v>
      </c>
      <c r="N70" s="1030">
        <v>40130.476190476191</v>
      </c>
      <c r="O70" s="1030">
        <v>13703</v>
      </c>
      <c r="P70" s="1030">
        <v>15400</v>
      </c>
      <c r="Q70" s="1040"/>
      <c r="R70" s="1088">
        <f t="shared" si="3"/>
        <v>8642</v>
      </c>
      <c r="S70" s="1088">
        <f t="shared" si="3"/>
        <v>10176.285714285714</v>
      </c>
      <c r="T70" s="1088">
        <f t="shared" si="3"/>
        <v>36729</v>
      </c>
      <c r="U70" s="1088">
        <f t="shared" si="2"/>
        <v>48577.666666666664</v>
      </c>
      <c r="V70" s="1088">
        <f t="shared" si="2"/>
        <v>18868</v>
      </c>
      <c r="W70" s="1088">
        <f t="shared" si="2"/>
        <v>17861</v>
      </c>
    </row>
    <row r="71" spans="1:29" s="1017" customFormat="1">
      <c r="A71" s="759"/>
      <c r="B71" s="1024" t="s">
        <v>52</v>
      </c>
      <c r="C71" s="1024"/>
      <c r="D71" s="1024">
        <v>226</v>
      </c>
      <c r="E71" s="1025">
        <v>245.33333333333334</v>
      </c>
      <c r="F71" s="1025">
        <v>1490</v>
      </c>
      <c r="G71" s="1025">
        <v>1839.7142857142858</v>
      </c>
      <c r="H71" s="1025">
        <v>939</v>
      </c>
      <c r="I71" s="1025">
        <v>551</v>
      </c>
      <c r="J71" s="1040"/>
      <c r="K71" s="1025">
        <v>2501</v>
      </c>
      <c r="L71" s="1025">
        <v>2947.7619047619046</v>
      </c>
      <c r="M71" s="1025">
        <v>8597</v>
      </c>
      <c r="N71" s="1025">
        <v>12408.809523809523</v>
      </c>
      <c r="O71" s="1025">
        <v>3709</v>
      </c>
      <c r="P71" s="1025">
        <v>4888</v>
      </c>
      <c r="Q71" s="1040"/>
      <c r="R71" s="1025">
        <f t="shared" si="3"/>
        <v>2727</v>
      </c>
      <c r="S71" s="1025">
        <f t="shared" si="3"/>
        <v>3193.0952380952381</v>
      </c>
      <c r="T71" s="1025">
        <f t="shared" si="3"/>
        <v>10087</v>
      </c>
      <c r="U71" s="1025">
        <f t="shared" si="2"/>
        <v>14248.523809523809</v>
      </c>
      <c r="V71" s="1025">
        <f t="shared" si="2"/>
        <v>4648</v>
      </c>
      <c r="W71" s="1025">
        <f t="shared" si="2"/>
        <v>5439</v>
      </c>
    </row>
    <row r="72" spans="1:29" s="1017" customFormat="1">
      <c r="A72" s="759"/>
      <c r="B72" s="1034">
        <v>26</v>
      </c>
      <c r="C72" s="1035" t="s">
        <v>422</v>
      </c>
      <c r="D72" s="1029">
        <v>226</v>
      </c>
      <c r="E72" s="1029">
        <v>245.33333333333334</v>
      </c>
      <c r="F72" s="1029">
        <v>1490</v>
      </c>
      <c r="G72" s="1029">
        <v>1839.7142857142858</v>
      </c>
      <c r="H72" s="1029">
        <v>939</v>
      </c>
      <c r="I72" s="1029">
        <v>551</v>
      </c>
      <c r="J72" s="1040"/>
      <c r="K72" s="1029">
        <v>2501</v>
      </c>
      <c r="L72" s="1029">
        <v>2947.7619047619046</v>
      </c>
      <c r="M72" s="1029">
        <v>8597</v>
      </c>
      <c r="N72" s="1029">
        <v>12408.809523809523</v>
      </c>
      <c r="O72" s="1029">
        <v>3709</v>
      </c>
      <c r="P72" s="1029">
        <v>4888</v>
      </c>
      <c r="Q72" s="1040"/>
      <c r="R72" s="1088">
        <f t="shared" si="3"/>
        <v>2727</v>
      </c>
      <c r="S72" s="1088">
        <f t="shared" si="3"/>
        <v>3193.0952380952381</v>
      </c>
      <c r="T72" s="1088">
        <f t="shared" si="3"/>
        <v>10087</v>
      </c>
      <c r="U72" s="1088">
        <f t="shared" si="2"/>
        <v>14248.523809523809</v>
      </c>
      <c r="V72" s="1088">
        <f t="shared" si="2"/>
        <v>4648</v>
      </c>
      <c r="W72" s="1088">
        <f t="shared" si="2"/>
        <v>5439</v>
      </c>
    </row>
    <row r="73" spans="1:29">
      <c r="B73" s="1037">
        <v>51</v>
      </c>
      <c r="C73" s="1024" t="s">
        <v>423</v>
      </c>
      <c r="D73" s="1024">
        <v>190</v>
      </c>
      <c r="E73" s="1025">
        <v>204.76190476190476</v>
      </c>
      <c r="F73" s="1025">
        <v>435</v>
      </c>
      <c r="G73" s="1025">
        <v>486.61904761904759</v>
      </c>
      <c r="H73" s="1025">
        <v>300</v>
      </c>
      <c r="I73" s="1025">
        <v>135</v>
      </c>
      <c r="K73" s="1025">
        <v>533</v>
      </c>
      <c r="L73" s="1025">
        <v>606.23809523809518</v>
      </c>
      <c r="M73" s="1025">
        <v>1427</v>
      </c>
      <c r="N73" s="1025">
        <v>1816.8095238095239</v>
      </c>
      <c r="O73" s="1025">
        <v>771</v>
      </c>
      <c r="P73" s="1025">
        <v>656</v>
      </c>
      <c r="R73" s="1025">
        <f t="shared" si="3"/>
        <v>723</v>
      </c>
      <c r="S73" s="1025">
        <f t="shared" si="3"/>
        <v>811</v>
      </c>
      <c r="T73" s="1025">
        <f t="shared" si="3"/>
        <v>1862</v>
      </c>
      <c r="U73" s="1025">
        <f t="shared" si="2"/>
        <v>2303.4285714285716</v>
      </c>
      <c r="V73" s="1025">
        <f t="shared" si="2"/>
        <v>1071</v>
      </c>
      <c r="W73" s="1025">
        <f t="shared" si="2"/>
        <v>791</v>
      </c>
    </row>
    <row r="74" spans="1:29" ht="15.75" thickBot="1">
      <c r="B74" s="1027">
        <v>52</v>
      </c>
      <c r="C74" s="1043" t="s">
        <v>424</v>
      </c>
      <c r="D74" s="1043">
        <v>27</v>
      </c>
      <c r="E74" s="1044">
        <v>26.095238095238095</v>
      </c>
      <c r="F74" s="1044">
        <v>93</v>
      </c>
      <c r="G74" s="1044">
        <v>112.9047619047619</v>
      </c>
      <c r="H74" s="1044">
        <v>49</v>
      </c>
      <c r="I74" s="1044">
        <v>44</v>
      </c>
      <c r="K74" s="1044">
        <v>571</v>
      </c>
      <c r="L74" s="1044">
        <v>616.61904761904759</v>
      </c>
      <c r="M74" s="1044">
        <v>1516</v>
      </c>
      <c r="N74" s="1044">
        <v>1838.8095238095239</v>
      </c>
      <c r="O74" s="1044">
        <v>928</v>
      </c>
      <c r="P74" s="1044">
        <v>588</v>
      </c>
      <c r="R74" s="1044">
        <f t="shared" si="3"/>
        <v>598</v>
      </c>
      <c r="S74" s="1044">
        <f t="shared" si="3"/>
        <v>642.71428571428567</v>
      </c>
      <c r="T74" s="1044">
        <f t="shared" si="3"/>
        <v>1609</v>
      </c>
      <c r="U74" s="1044">
        <f t="shared" si="2"/>
        <v>1951.7142857142858</v>
      </c>
      <c r="V74" s="1044">
        <f t="shared" si="2"/>
        <v>977</v>
      </c>
      <c r="W74" s="1044">
        <f t="shared" si="2"/>
        <v>632</v>
      </c>
    </row>
    <row r="75" spans="1:29" s="1047" customFormat="1" ht="31.5" customHeight="1" thickBot="1">
      <c r="A75" s="759"/>
      <c r="B75" s="1265" t="s">
        <v>405</v>
      </c>
      <c r="C75" s="1265"/>
      <c r="D75" s="1087">
        <f>D74+D73+D71+D67+D65+D63+D61+D56+D53+D49+D44+D34+D28+D26+D23+D21+D19+D15+D6</f>
        <v>32380</v>
      </c>
      <c r="E75" s="1087">
        <f t="shared" ref="E75:W75" si="4">E74+E73+E71+E67+E65+E63+E61+E56+E53+E49+E44+E34+E28+E26+E23+E21+E19+E15+E6</f>
        <v>34969.619047619053</v>
      </c>
      <c r="F75" s="1087">
        <f t="shared" si="4"/>
        <v>273745</v>
      </c>
      <c r="G75" s="1087">
        <f t="shared" si="4"/>
        <v>315238.57142857148</v>
      </c>
      <c r="H75" s="1087">
        <f t="shared" si="4"/>
        <v>164630</v>
      </c>
      <c r="I75" s="1087">
        <f t="shared" si="4"/>
        <v>109115</v>
      </c>
      <c r="J75" s="1045">
        <f t="shared" si="4"/>
        <v>0</v>
      </c>
      <c r="K75" s="1087">
        <f t="shared" si="4"/>
        <v>344433</v>
      </c>
      <c r="L75" s="1087">
        <f t="shared" si="4"/>
        <v>398446.52380952379</v>
      </c>
      <c r="M75" s="1087">
        <f t="shared" si="4"/>
        <v>1556919</v>
      </c>
      <c r="N75" s="1087">
        <f t="shared" si="4"/>
        <v>2014944.8571428573</v>
      </c>
      <c r="O75" s="1087">
        <f t="shared" si="4"/>
        <v>745575</v>
      </c>
      <c r="P75" s="1087">
        <f t="shared" si="4"/>
        <v>811344</v>
      </c>
      <c r="Q75" s="1045">
        <f t="shared" si="4"/>
        <v>0</v>
      </c>
      <c r="R75" s="1087">
        <f t="shared" si="4"/>
        <v>376813</v>
      </c>
      <c r="S75" s="1087">
        <f t="shared" si="4"/>
        <v>433416.1428571429</v>
      </c>
      <c r="T75" s="1087">
        <f t="shared" si="4"/>
        <v>1830664</v>
      </c>
      <c r="U75" s="1087">
        <f t="shared" si="4"/>
        <v>2330183.4285714291</v>
      </c>
      <c r="V75" s="1087">
        <f t="shared" si="4"/>
        <v>910205</v>
      </c>
      <c r="W75" s="1087">
        <f t="shared" si="4"/>
        <v>920459</v>
      </c>
      <c r="X75" s="1046"/>
      <c r="Y75" s="1046"/>
      <c r="Z75" s="1046"/>
      <c r="AA75" s="1046"/>
      <c r="AB75" s="1046"/>
      <c r="AC75" s="1046"/>
    </row>
    <row r="76" spans="1:29">
      <c r="D76" s="1048"/>
      <c r="E76" s="1048"/>
      <c r="F76" s="1048"/>
      <c r="G76" s="1048"/>
      <c r="H76" s="1048"/>
      <c r="I76" s="1048"/>
      <c r="J76" s="1048"/>
      <c r="K76" s="1048"/>
      <c r="L76" s="1048"/>
      <c r="M76" s="1048"/>
      <c r="N76" s="1048"/>
      <c r="O76" s="1048"/>
      <c r="P76" s="1048"/>
      <c r="Q76" s="1048"/>
      <c r="R76" s="1048"/>
      <c r="S76" s="1048"/>
      <c r="T76" s="1048"/>
      <c r="U76" s="1048"/>
      <c r="V76" s="1048"/>
      <c r="W76" s="1048"/>
    </row>
  </sheetData>
  <mergeCells count="16">
    <mergeCell ref="B75:C75"/>
    <mergeCell ref="B1:W1"/>
    <mergeCell ref="B2:W2"/>
    <mergeCell ref="B3:C5"/>
    <mergeCell ref="D3:I3"/>
    <mergeCell ref="K3:P3"/>
    <mergeCell ref="R3:W3"/>
    <mergeCell ref="D4:E4"/>
    <mergeCell ref="F4:G4"/>
    <mergeCell ref="H4:I4"/>
    <mergeCell ref="K4:L4"/>
    <mergeCell ref="M4:N4"/>
    <mergeCell ref="O4:P4"/>
    <mergeCell ref="R4:S4"/>
    <mergeCell ref="T4:U4"/>
    <mergeCell ref="V4:W4"/>
  </mergeCells>
  <printOptions horizontalCentered="1" verticalCentered="1"/>
  <pageMargins left="0.39370078740157483" right="0.39370078740157483" top="0.39370078740157483" bottom="0.78740157480314965" header="0" footer="0"/>
  <pageSetup paperSize="9" scale="4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D95"/>
  <sheetViews>
    <sheetView showGridLines="0" showRowColHeaders="0" zoomScale="80" zoomScaleNormal="80" workbookViewId="0">
      <pane xSplit="3" ySplit="5" topLeftCell="D42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baseColWidth="10" defaultRowHeight="15"/>
  <cols>
    <col min="1" max="1" width="3.28515625" style="759" customWidth="1"/>
    <col min="2" max="2" width="4.7109375" style="1061" customWidth="1"/>
    <col min="3" max="3" width="70.85546875" style="1042" customWidth="1"/>
    <col min="4" max="8" width="14.42578125" style="1042" customWidth="1"/>
    <col min="9" max="9" width="17.140625" style="1042" customWidth="1"/>
    <col min="10" max="10" width="2.28515625" style="1040" customWidth="1"/>
    <col min="11" max="16" width="14.42578125" style="1042" customWidth="1"/>
    <col min="17" max="17" width="2.28515625" style="1040" customWidth="1"/>
    <col min="18" max="23" width="14.42578125" style="1042" customWidth="1"/>
    <col min="24" max="29" width="11.42578125" style="1017"/>
    <col min="30" max="16384" width="11.42578125" style="1042"/>
  </cols>
  <sheetData>
    <row r="1" spans="1:30" s="1017" customFormat="1" ht="26.25">
      <c r="A1" s="759"/>
      <c r="B1" s="1049"/>
      <c r="C1" s="1266" t="s">
        <v>401</v>
      </c>
      <c r="D1" s="1266"/>
      <c r="E1" s="1266"/>
      <c r="F1" s="1266"/>
      <c r="G1" s="1266"/>
      <c r="H1" s="1266"/>
      <c r="I1" s="1266"/>
      <c r="J1" s="1266"/>
      <c r="K1" s="1266"/>
      <c r="L1" s="1266"/>
      <c r="M1" s="1266"/>
      <c r="N1" s="1266"/>
      <c r="O1" s="1266"/>
      <c r="P1" s="1266"/>
      <c r="Q1" s="1266"/>
      <c r="R1" s="1266"/>
      <c r="S1" s="1266"/>
      <c r="T1" s="1266"/>
      <c r="U1" s="1266"/>
      <c r="V1" s="1266"/>
      <c r="W1" s="1266"/>
      <c r="AD1" s="1042"/>
    </row>
    <row r="2" spans="1:30" s="1017" customFormat="1" ht="31.5" customHeight="1">
      <c r="A2" s="1014"/>
      <c r="B2" s="1049"/>
      <c r="C2" s="1268" t="s">
        <v>599</v>
      </c>
      <c r="D2" s="1268"/>
      <c r="E2" s="1268"/>
      <c r="F2" s="1268"/>
      <c r="G2" s="1268"/>
      <c r="H2" s="1268"/>
      <c r="I2" s="1268"/>
      <c r="J2" s="1268"/>
      <c r="K2" s="1268"/>
      <c r="L2" s="1268"/>
      <c r="M2" s="1268"/>
      <c r="N2" s="1268"/>
      <c r="O2" s="1268"/>
      <c r="P2" s="1268"/>
      <c r="Q2" s="1268"/>
      <c r="R2" s="1268"/>
      <c r="S2" s="1268"/>
      <c r="T2" s="1268"/>
      <c r="U2" s="1268"/>
      <c r="V2" s="1268"/>
      <c r="W2" s="1268"/>
      <c r="AD2" s="1042"/>
    </row>
    <row r="3" spans="1:30" s="1017" customFormat="1" ht="38.25" customHeight="1">
      <c r="A3" s="1014"/>
      <c r="B3" s="1278" t="s">
        <v>425</v>
      </c>
      <c r="C3" s="1278"/>
      <c r="D3" s="1271" t="s">
        <v>403</v>
      </c>
      <c r="E3" s="1271"/>
      <c r="F3" s="1271"/>
      <c r="G3" s="1271"/>
      <c r="H3" s="1271"/>
      <c r="I3" s="1271"/>
      <c r="J3" s="1018"/>
      <c r="K3" s="1271" t="s">
        <v>404</v>
      </c>
      <c r="L3" s="1271"/>
      <c r="M3" s="1271"/>
      <c r="N3" s="1271"/>
      <c r="O3" s="1271"/>
      <c r="P3" s="1273"/>
      <c r="Q3" s="1018"/>
      <c r="R3" s="1271" t="s">
        <v>405</v>
      </c>
      <c r="S3" s="1271"/>
      <c r="T3" s="1271"/>
      <c r="U3" s="1271"/>
      <c r="V3" s="1271"/>
      <c r="W3" s="1273"/>
    </row>
    <row r="4" spans="1:30" s="1017" customFormat="1" ht="38.25" customHeight="1">
      <c r="A4" s="1014"/>
      <c r="B4" s="1278"/>
      <c r="C4" s="1278"/>
      <c r="D4" s="1274" t="s">
        <v>406</v>
      </c>
      <c r="E4" s="1275"/>
      <c r="F4" s="1275" t="s">
        <v>600</v>
      </c>
      <c r="G4" s="1275"/>
      <c r="H4" s="1276" t="s">
        <v>598</v>
      </c>
      <c r="I4" s="1277"/>
      <c r="J4" s="1019"/>
      <c r="K4" s="1274" t="s">
        <v>406</v>
      </c>
      <c r="L4" s="1275"/>
      <c r="M4" s="1275" t="s">
        <v>600</v>
      </c>
      <c r="N4" s="1275"/>
      <c r="O4" s="1276" t="s">
        <v>598</v>
      </c>
      <c r="P4" s="1277"/>
      <c r="Q4" s="1023"/>
      <c r="R4" s="1275" t="s">
        <v>406</v>
      </c>
      <c r="S4" s="1275"/>
      <c r="T4" s="1275" t="s">
        <v>600</v>
      </c>
      <c r="U4" s="1275"/>
      <c r="V4" s="1276" t="s">
        <v>598</v>
      </c>
      <c r="W4" s="1277"/>
    </row>
    <row r="5" spans="1:30" s="1017" customFormat="1" ht="38.25" customHeight="1">
      <c r="A5" s="1015"/>
      <c r="B5" s="1278"/>
      <c r="C5" s="1278"/>
      <c r="D5" s="1020" t="s">
        <v>594</v>
      </c>
      <c r="E5" s="1021" t="s">
        <v>595</v>
      </c>
      <c r="F5" s="1099" t="s">
        <v>594</v>
      </c>
      <c r="G5" s="1021" t="s">
        <v>595</v>
      </c>
      <c r="H5" s="1021" t="s">
        <v>91</v>
      </c>
      <c r="I5" s="1131" t="s">
        <v>92</v>
      </c>
      <c r="J5" s="1023"/>
      <c r="K5" s="1099" t="s">
        <v>594</v>
      </c>
      <c r="L5" s="1021" t="s">
        <v>595</v>
      </c>
      <c r="M5" s="1099" t="s">
        <v>594</v>
      </c>
      <c r="N5" s="1021" t="s">
        <v>595</v>
      </c>
      <c r="O5" s="1022" t="s">
        <v>91</v>
      </c>
      <c r="P5" s="1022" t="s">
        <v>92</v>
      </c>
      <c r="Q5" s="1023"/>
      <c r="R5" s="1099" t="s">
        <v>594</v>
      </c>
      <c r="S5" s="1021" t="s">
        <v>595</v>
      </c>
      <c r="T5" s="1099" t="s">
        <v>594</v>
      </c>
      <c r="U5" s="1021" t="s">
        <v>595</v>
      </c>
      <c r="V5" s="1022" t="s">
        <v>91</v>
      </c>
      <c r="W5" s="1022" t="s">
        <v>92</v>
      </c>
    </row>
    <row r="6" spans="1:30" s="1056" customFormat="1" ht="18" customHeight="1">
      <c r="A6" s="1015"/>
      <c r="B6" s="1051" t="s">
        <v>279</v>
      </c>
      <c r="C6" s="1052" t="s">
        <v>426</v>
      </c>
      <c r="D6" s="1053">
        <v>70</v>
      </c>
      <c r="E6" s="1053">
        <v>76.38095238095238</v>
      </c>
      <c r="F6" s="1053">
        <v>234</v>
      </c>
      <c r="G6" s="1053">
        <v>258.47619047619048</v>
      </c>
      <c r="H6" s="1053">
        <v>146</v>
      </c>
      <c r="I6" s="1053">
        <v>88</v>
      </c>
      <c r="J6" s="1054"/>
      <c r="K6" s="1053">
        <v>531</v>
      </c>
      <c r="L6" s="1053">
        <v>592.19047619047615</v>
      </c>
      <c r="M6" s="1053">
        <v>1331</v>
      </c>
      <c r="N6" s="1053">
        <v>1578.8095238095239</v>
      </c>
      <c r="O6" s="1053">
        <v>903</v>
      </c>
      <c r="P6" s="1053">
        <v>428</v>
      </c>
      <c r="Q6" s="1055"/>
      <c r="R6" s="1053">
        <f t="shared" ref="R6:W21" si="0">D6+K6</f>
        <v>601</v>
      </c>
      <c r="S6" s="1053">
        <f t="shared" si="0"/>
        <v>668.57142857142856</v>
      </c>
      <c r="T6" s="1053">
        <f t="shared" si="0"/>
        <v>1565</v>
      </c>
      <c r="U6" s="1053">
        <f t="shared" si="0"/>
        <v>1837.2857142857142</v>
      </c>
      <c r="V6" s="1053">
        <f t="shared" si="0"/>
        <v>1049</v>
      </c>
      <c r="W6" s="1053">
        <f t="shared" si="0"/>
        <v>516</v>
      </c>
    </row>
    <row r="7" spans="1:30" ht="15.75">
      <c r="A7" s="1015"/>
      <c r="B7" s="1057" t="s">
        <v>280</v>
      </c>
      <c r="C7" s="1058" t="s">
        <v>427</v>
      </c>
      <c r="D7" s="1059">
        <v>13</v>
      </c>
      <c r="E7" s="1059">
        <v>14.952380952380953</v>
      </c>
      <c r="F7" s="1059">
        <v>52</v>
      </c>
      <c r="G7" s="1059">
        <v>57</v>
      </c>
      <c r="H7" s="1059">
        <v>39</v>
      </c>
      <c r="I7" s="1059">
        <v>13</v>
      </c>
      <c r="J7" s="1060"/>
      <c r="K7" s="1059">
        <v>65</v>
      </c>
      <c r="L7" s="1059">
        <v>75.285714285714292</v>
      </c>
      <c r="M7" s="1059">
        <v>111</v>
      </c>
      <c r="N7" s="1059">
        <v>144.57142857142858</v>
      </c>
      <c r="O7" s="1059">
        <v>94</v>
      </c>
      <c r="P7" s="1059">
        <v>17</v>
      </c>
      <c r="Q7" s="1060"/>
      <c r="R7" s="1053">
        <f t="shared" si="0"/>
        <v>78</v>
      </c>
      <c r="S7" s="1053">
        <f t="shared" si="0"/>
        <v>90.238095238095241</v>
      </c>
      <c r="T7" s="1053">
        <f t="shared" si="0"/>
        <v>163</v>
      </c>
      <c r="U7" s="1053">
        <f t="shared" si="0"/>
        <v>201.57142857142858</v>
      </c>
      <c r="V7" s="1053">
        <f t="shared" si="0"/>
        <v>133</v>
      </c>
      <c r="W7" s="1053">
        <f t="shared" si="0"/>
        <v>30</v>
      </c>
    </row>
    <row r="8" spans="1:30" ht="15.75">
      <c r="A8" s="1015"/>
      <c r="B8" s="1057" t="s">
        <v>281</v>
      </c>
      <c r="C8" s="1058" t="s">
        <v>428</v>
      </c>
      <c r="D8" s="1059">
        <v>19</v>
      </c>
      <c r="E8" s="1059">
        <v>22.571428571428573</v>
      </c>
      <c r="F8" s="1059">
        <v>116</v>
      </c>
      <c r="G8" s="1059">
        <v>135.66666666666669</v>
      </c>
      <c r="H8" s="1059">
        <v>81</v>
      </c>
      <c r="I8" s="1059">
        <v>35</v>
      </c>
      <c r="J8" s="1060"/>
      <c r="K8" s="1059">
        <v>179</v>
      </c>
      <c r="L8" s="1059">
        <v>213.57142857142858</v>
      </c>
      <c r="M8" s="1059">
        <v>428</v>
      </c>
      <c r="N8" s="1059">
        <v>558</v>
      </c>
      <c r="O8" s="1059">
        <v>372</v>
      </c>
      <c r="P8" s="1059">
        <v>56</v>
      </c>
      <c r="Q8" s="1060"/>
      <c r="R8" s="1053">
        <f t="shared" si="0"/>
        <v>198</v>
      </c>
      <c r="S8" s="1053">
        <f t="shared" si="0"/>
        <v>236.14285714285717</v>
      </c>
      <c r="T8" s="1053">
        <f t="shared" si="0"/>
        <v>544</v>
      </c>
      <c r="U8" s="1053">
        <f t="shared" si="0"/>
        <v>693.66666666666674</v>
      </c>
      <c r="V8" s="1053">
        <f t="shared" si="0"/>
        <v>453</v>
      </c>
      <c r="W8" s="1053">
        <f t="shared" si="0"/>
        <v>91</v>
      </c>
    </row>
    <row r="9" spans="1:30" ht="15.75">
      <c r="A9" s="1015"/>
      <c r="B9" s="1057" t="s">
        <v>282</v>
      </c>
      <c r="C9" s="1058" t="s">
        <v>429</v>
      </c>
      <c r="D9" s="1059">
        <v>2</v>
      </c>
      <c r="E9" s="1059">
        <v>2</v>
      </c>
      <c r="F9" s="1059">
        <v>3</v>
      </c>
      <c r="G9" s="1059">
        <v>3</v>
      </c>
      <c r="H9" s="1059">
        <v>3</v>
      </c>
      <c r="I9" s="1059">
        <v>0</v>
      </c>
      <c r="J9" s="1060"/>
      <c r="K9" s="1059">
        <v>1</v>
      </c>
      <c r="L9" s="1059">
        <v>1</v>
      </c>
      <c r="M9" s="1059">
        <v>6</v>
      </c>
      <c r="N9" s="1059">
        <v>6</v>
      </c>
      <c r="O9" s="1059">
        <v>5</v>
      </c>
      <c r="P9" s="1059">
        <v>1</v>
      </c>
      <c r="Q9" s="1060"/>
      <c r="R9" s="1053">
        <f t="shared" si="0"/>
        <v>3</v>
      </c>
      <c r="S9" s="1053">
        <f t="shared" si="0"/>
        <v>3</v>
      </c>
      <c r="T9" s="1053">
        <f t="shared" si="0"/>
        <v>9</v>
      </c>
      <c r="U9" s="1053">
        <f t="shared" si="0"/>
        <v>9</v>
      </c>
      <c r="V9" s="1053">
        <f t="shared" si="0"/>
        <v>8</v>
      </c>
      <c r="W9" s="1053">
        <f t="shared" si="0"/>
        <v>1</v>
      </c>
    </row>
    <row r="10" spans="1:30" ht="15.75">
      <c r="A10" s="1015"/>
      <c r="B10" s="1057" t="s">
        <v>283</v>
      </c>
      <c r="C10" s="1058" t="s">
        <v>430</v>
      </c>
      <c r="D10" s="1059">
        <v>2</v>
      </c>
      <c r="E10" s="1059">
        <v>2</v>
      </c>
      <c r="F10" s="1059">
        <v>2</v>
      </c>
      <c r="G10" s="1059">
        <v>2</v>
      </c>
      <c r="H10" s="1059">
        <v>1</v>
      </c>
      <c r="I10" s="1059">
        <v>1</v>
      </c>
      <c r="J10" s="1060"/>
      <c r="K10" s="1059">
        <v>0</v>
      </c>
      <c r="L10" s="1059">
        <v>0</v>
      </c>
      <c r="M10" s="1059">
        <v>0</v>
      </c>
      <c r="N10" s="1059">
        <v>0</v>
      </c>
      <c r="O10" s="1059">
        <v>0</v>
      </c>
      <c r="P10" s="1059">
        <v>0</v>
      </c>
      <c r="Q10" s="1060"/>
      <c r="R10" s="1053">
        <f t="shared" si="0"/>
        <v>2</v>
      </c>
      <c r="S10" s="1053">
        <f t="shared" si="0"/>
        <v>2</v>
      </c>
      <c r="T10" s="1053">
        <f t="shared" si="0"/>
        <v>2</v>
      </c>
      <c r="U10" s="1053">
        <f t="shared" si="0"/>
        <v>2</v>
      </c>
      <c r="V10" s="1053">
        <f t="shared" si="0"/>
        <v>1</v>
      </c>
      <c r="W10" s="1053">
        <f t="shared" si="0"/>
        <v>1</v>
      </c>
    </row>
    <row r="11" spans="1:30" ht="15.75">
      <c r="A11" s="1015"/>
      <c r="B11" s="1057" t="s">
        <v>284</v>
      </c>
      <c r="C11" s="1058" t="s">
        <v>431</v>
      </c>
      <c r="D11" s="1059">
        <v>2</v>
      </c>
      <c r="E11" s="1059">
        <v>2.4285714285714284</v>
      </c>
      <c r="F11" s="1059">
        <v>31</v>
      </c>
      <c r="G11" s="1059">
        <v>36.333333333333329</v>
      </c>
      <c r="H11" s="1059">
        <v>22</v>
      </c>
      <c r="I11" s="1059">
        <v>9</v>
      </c>
      <c r="J11" s="1060"/>
      <c r="K11" s="1059">
        <v>1</v>
      </c>
      <c r="L11" s="1059">
        <v>1.7142857142857142</v>
      </c>
      <c r="M11" s="1059">
        <v>2</v>
      </c>
      <c r="N11" s="1059">
        <v>26.904761904761905</v>
      </c>
      <c r="O11" s="1059">
        <v>2</v>
      </c>
      <c r="P11" s="1059">
        <v>0</v>
      </c>
      <c r="Q11" s="1060"/>
      <c r="R11" s="1053">
        <f t="shared" si="0"/>
        <v>3</v>
      </c>
      <c r="S11" s="1053">
        <f t="shared" si="0"/>
        <v>4.1428571428571423</v>
      </c>
      <c r="T11" s="1053">
        <f t="shared" si="0"/>
        <v>33</v>
      </c>
      <c r="U11" s="1053">
        <f t="shared" si="0"/>
        <v>63.238095238095234</v>
      </c>
      <c r="V11" s="1053">
        <f t="shared" si="0"/>
        <v>24</v>
      </c>
      <c r="W11" s="1053">
        <f t="shared" si="0"/>
        <v>9</v>
      </c>
    </row>
    <row r="12" spans="1:30" ht="15.75">
      <c r="A12" s="1015"/>
      <c r="B12" s="1057" t="s">
        <v>285</v>
      </c>
      <c r="C12" s="1058" t="s">
        <v>432</v>
      </c>
      <c r="D12" s="1059">
        <v>51</v>
      </c>
      <c r="E12" s="1059">
        <v>52.19047619047619</v>
      </c>
      <c r="F12" s="1059">
        <v>250</v>
      </c>
      <c r="G12" s="1059">
        <v>257.95238095238096</v>
      </c>
      <c r="H12" s="1059">
        <v>232</v>
      </c>
      <c r="I12" s="1059">
        <v>18</v>
      </c>
      <c r="J12" s="1060"/>
      <c r="K12" s="1059">
        <v>58</v>
      </c>
      <c r="L12" s="1059">
        <v>71.61904761904762</v>
      </c>
      <c r="M12" s="1059">
        <v>257</v>
      </c>
      <c r="N12" s="1059">
        <v>321.85714285714289</v>
      </c>
      <c r="O12" s="1059">
        <v>198</v>
      </c>
      <c r="P12" s="1059">
        <v>59</v>
      </c>
      <c r="Q12" s="1060"/>
      <c r="R12" s="1053">
        <f t="shared" si="0"/>
        <v>109</v>
      </c>
      <c r="S12" s="1053">
        <f t="shared" si="0"/>
        <v>123.80952380952381</v>
      </c>
      <c r="T12" s="1053">
        <f t="shared" si="0"/>
        <v>507</v>
      </c>
      <c r="U12" s="1053">
        <f t="shared" si="0"/>
        <v>579.80952380952385</v>
      </c>
      <c r="V12" s="1053">
        <f t="shared" si="0"/>
        <v>430</v>
      </c>
      <c r="W12" s="1053">
        <f t="shared" si="0"/>
        <v>77</v>
      </c>
    </row>
    <row r="13" spans="1:30" ht="15.75">
      <c r="A13" s="1015"/>
      <c r="B13" s="1057" t="s">
        <v>286</v>
      </c>
      <c r="C13" s="1058" t="s">
        <v>433</v>
      </c>
      <c r="D13" s="1059">
        <v>0</v>
      </c>
      <c r="E13" s="1059">
        <v>0</v>
      </c>
      <c r="F13" s="1059">
        <v>0</v>
      </c>
      <c r="G13" s="1059">
        <v>0</v>
      </c>
      <c r="H13" s="1059">
        <v>0</v>
      </c>
      <c r="I13" s="1059">
        <v>0</v>
      </c>
      <c r="J13" s="1060"/>
      <c r="K13" s="1059">
        <v>4</v>
      </c>
      <c r="L13" s="1059">
        <v>4.1428571428571432</v>
      </c>
      <c r="M13" s="1059">
        <v>14</v>
      </c>
      <c r="N13" s="1059">
        <v>14.285714285714285</v>
      </c>
      <c r="O13" s="1059">
        <v>8</v>
      </c>
      <c r="P13" s="1059">
        <v>6</v>
      </c>
      <c r="Q13" s="1060"/>
      <c r="R13" s="1053">
        <f t="shared" si="0"/>
        <v>4</v>
      </c>
      <c r="S13" s="1053">
        <f t="shared" si="0"/>
        <v>4.1428571428571432</v>
      </c>
      <c r="T13" s="1053">
        <f t="shared" si="0"/>
        <v>14</v>
      </c>
      <c r="U13" s="1053">
        <f t="shared" si="0"/>
        <v>14.285714285714285</v>
      </c>
      <c r="V13" s="1053">
        <f t="shared" si="0"/>
        <v>8</v>
      </c>
      <c r="W13" s="1053">
        <f t="shared" si="0"/>
        <v>6</v>
      </c>
    </row>
    <row r="14" spans="1:30" ht="15.75">
      <c r="A14" s="1015"/>
      <c r="B14" s="1057" t="s">
        <v>273</v>
      </c>
      <c r="C14" s="1058" t="s">
        <v>434</v>
      </c>
      <c r="D14" s="1059">
        <v>758</v>
      </c>
      <c r="E14" s="1059">
        <v>823.95238095238096</v>
      </c>
      <c r="F14" s="1059">
        <v>6712</v>
      </c>
      <c r="G14" s="1059">
        <v>7790.5714285714284</v>
      </c>
      <c r="H14" s="1059">
        <v>3796</v>
      </c>
      <c r="I14" s="1059">
        <v>2916</v>
      </c>
      <c r="J14" s="1060"/>
      <c r="K14" s="1059">
        <v>3280</v>
      </c>
      <c r="L14" s="1059">
        <v>3611.6666666666665</v>
      </c>
      <c r="M14" s="1059">
        <v>17825</v>
      </c>
      <c r="N14" s="1059">
        <v>21559.666666666664</v>
      </c>
      <c r="O14" s="1059">
        <v>9349</v>
      </c>
      <c r="P14" s="1059">
        <v>8476</v>
      </c>
      <c r="Q14" s="1060"/>
      <c r="R14" s="1053">
        <f t="shared" si="0"/>
        <v>4038</v>
      </c>
      <c r="S14" s="1053">
        <f t="shared" si="0"/>
        <v>4435.6190476190477</v>
      </c>
      <c r="T14" s="1053">
        <f t="shared" si="0"/>
        <v>24537</v>
      </c>
      <c r="U14" s="1053">
        <f t="shared" si="0"/>
        <v>29350.238095238092</v>
      </c>
      <c r="V14" s="1053">
        <f t="shared" si="0"/>
        <v>13145</v>
      </c>
      <c r="W14" s="1053">
        <f t="shared" si="0"/>
        <v>11392</v>
      </c>
    </row>
    <row r="15" spans="1:30" ht="15.75">
      <c r="A15" s="1015"/>
      <c r="B15" s="1057" t="s">
        <v>274</v>
      </c>
      <c r="C15" s="1058" t="s">
        <v>435</v>
      </c>
      <c r="D15" s="1059">
        <v>288</v>
      </c>
      <c r="E15" s="1059">
        <v>298.28571428571428</v>
      </c>
      <c r="F15" s="1059">
        <v>2641</v>
      </c>
      <c r="G15" s="1059">
        <v>2550</v>
      </c>
      <c r="H15" s="1059">
        <v>1805</v>
      </c>
      <c r="I15" s="1059">
        <v>836</v>
      </c>
      <c r="J15" s="1060"/>
      <c r="K15" s="1059">
        <v>929</v>
      </c>
      <c r="L15" s="1059">
        <v>1010.1904761904761</v>
      </c>
      <c r="M15" s="1059">
        <v>3978</v>
      </c>
      <c r="N15" s="1059">
        <v>4840.1428571428569</v>
      </c>
      <c r="O15" s="1059">
        <v>2627</v>
      </c>
      <c r="P15" s="1059">
        <v>1351</v>
      </c>
      <c r="Q15" s="1060"/>
      <c r="R15" s="1053">
        <f t="shared" si="0"/>
        <v>1217</v>
      </c>
      <c r="S15" s="1053">
        <f t="shared" si="0"/>
        <v>1308.4761904761904</v>
      </c>
      <c r="T15" s="1053">
        <f t="shared" si="0"/>
        <v>6619</v>
      </c>
      <c r="U15" s="1053">
        <f t="shared" si="0"/>
        <v>7390.1428571428569</v>
      </c>
      <c r="V15" s="1053">
        <f t="shared" si="0"/>
        <v>4432</v>
      </c>
      <c r="W15" s="1053">
        <f t="shared" si="0"/>
        <v>2187</v>
      </c>
    </row>
    <row r="16" spans="1:30" ht="15.75">
      <c r="A16" s="1015"/>
      <c r="B16" s="1057" t="s">
        <v>193</v>
      </c>
      <c r="C16" s="1058" t="s">
        <v>436</v>
      </c>
      <c r="D16" s="1059">
        <v>0</v>
      </c>
      <c r="E16" s="1059">
        <v>0</v>
      </c>
      <c r="F16" s="1059">
        <v>0</v>
      </c>
      <c r="G16" s="1059">
        <v>0</v>
      </c>
      <c r="H16" s="1059">
        <v>0</v>
      </c>
      <c r="I16" s="1059">
        <v>0</v>
      </c>
      <c r="J16" s="1060"/>
      <c r="K16" s="1059">
        <v>5</v>
      </c>
      <c r="L16" s="1059">
        <v>5</v>
      </c>
      <c r="M16" s="1059">
        <v>19</v>
      </c>
      <c r="N16" s="1059">
        <v>21.571428571428573</v>
      </c>
      <c r="O16" s="1059">
        <v>16</v>
      </c>
      <c r="P16" s="1059">
        <v>3</v>
      </c>
      <c r="Q16" s="1060"/>
      <c r="R16" s="1053">
        <f t="shared" si="0"/>
        <v>5</v>
      </c>
      <c r="S16" s="1053">
        <f t="shared" si="0"/>
        <v>5</v>
      </c>
      <c r="T16" s="1053">
        <f t="shared" si="0"/>
        <v>19</v>
      </c>
      <c r="U16" s="1053">
        <f t="shared" si="0"/>
        <v>21.571428571428573</v>
      </c>
      <c r="V16" s="1053">
        <f t="shared" si="0"/>
        <v>16</v>
      </c>
      <c r="W16" s="1053">
        <f t="shared" si="0"/>
        <v>3</v>
      </c>
    </row>
    <row r="17" spans="1:23" ht="15.75">
      <c r="A17" s="1015"/>
      <c r="B17" s="1057" t="s">
        <v>194</v>
      </c>
      <c r="C17" s="1058" t="s">
        <v>437</v>
      </c>
      <c r="D17" s="1059">
        <v>324</v>
      </c>
      <c r="E17" s="1059">
        <v>342.47619047619048</v>
      </c>
      <c r="F17" s="1059">
        <v>3531</v>
      </c>
      <c r="G17" s="1059">
        <v>4016.0952380952381</v>
      </c>
      <c r="H17" s="1059">
        <v>2181</v>
      </c>
      <c r="I17" s="1059">
        <v>1350</v>
      </c>
      <c r="J17" s="1060"/>
      <c r="K17" s="1059">
        <v>803</v>
      </c>
      <c r="L17" s="1059">
        <v>921.66666666666663</v>
      </c>
      <c r="M17" s="1059">
        <v>4519</v>
      </c>
      <c r="N17" s="1059">
        <v>5951.5714285714284</v>
      </c>
      <c r="O17" s="1059">
        <v>2284</v>
      </c>
      <c r="P17" s="1059">
        <v>2235</v>
      </c>
      <c r="Q17" s="1060"/>
      <c r="R17" s="1053">
        <f t="shared" si="0"/>
        <v>1127</v>
      </c>
      <c r="S17" s="1053">
        <f t="shared" si="0"/>
        <v>1264.1428571428571</v>
      </c>
      <c r="T17" s="1053">
        <f t="shared" si="0"/>
        <v>8050</v>
      </c>
      <c r="U17" s="1053">
        <f t="shared" si="0"/>
        <v>9967.6666666666661</v>
      </c>
      <c r="V17" s="1053">
        <f t="shared" si="0"/>
        <v>4465</v>
      </c>
      <c r="W17" s="1053">
        <f t="shared" si="0"/>
        <v>3585</v>
      </c>
    </row>
    <row r="18" spans="1:23" ht="15.75">
      <c r="A18" s="1015"/>
      <c r="B18" s="1057" t="s">
        <v>183</v>
      </c>
      <c r="C18" s="1058" t="s">
        <v>438</v>
      </c>
      <c r="D18" s="1059">
        <v>147</v>
      </c>
      <c r="E18" s="1059">
        <v>163.57142857142858</v>
      </c>
      <c r="F18" s="1059">
        <v>1645</v>
      </c>
      <c r="G18" s="1059">
        <v>1916.9047619047619</v>
      </c>
      <c r="H18" s="1059">
        <v>450</v>
      </c>
      <c r="I18" s="1059">
        <v>1195</v>
      </c>
      <c r="J18" s="1060"/>
      <c r="K18" s="1059">
        <v>1411</v>
      </c>
      <c r="L18" s="1059">
        <v>1579.8571428571429</v>
      </c>
      <c r="M18" s="1059">
        <v>6107</v>
      </c>
      <c r="N18" s="1059">
        <v>7470.5714285714284</v>
      </c>
      <c r="O18" s="1059">
        <v>1451</v>
      </c>
      <c r="P18" s="1059">
        <v>4656</v>
      </c>
      <c r="Q18" s="1060"/>
      <c r="R18" s="1053">
        <f t="shared" si="0"/>
        <v>1558</v>
      </c>
      <c r="S18" s="1053">
        <f t="shared" si="0"/>
        <v>1743.4285714285716</v>
      </c>
      <c r="T18" s="1053">
        <f t="shared" si="0"/>
        <v>7752</v>
      </c>
      <c r="U18" s="1053">
        <f t="shared" si="0"/>
        <v>9387.4761904761908</v>
      </c>
      <c r="V18" s="1053">
        <f t="shared" si="0"/>
        <v>1901</v>
      </c>
      <c r="W18" s="1053">
        <f t="shared" si="0"/>
        <v>5851</v>
      </c>
    </row>
    <row r="19" spans="1:23" ht="15.75">
      <c r="A19" s="1015"/>
      <c r="B19" s="1057" t="s">
        <v>189</v>
      </c>
      <c r="C19" s="1058" t="s">
        <v>439</v>
      </c>
      <c r="D19" s="1059">
        <v>125</v>
      </c>
      <c r="E19" s="1059">
        <v>133.42857142857142</v>
      </c>
      <c r="F19" s="1059">
        <v>1415</v>
      </c>
      <c r="G19" s="1059">
        <v>2211.3809523809523</v>
      </c>
      <c r="H19" s="1059">
        <v>777</v>
      </c>
      <c r="I19" s="1059">
        <v>638</v>
      </c>
      <c r="J19" s="1060"/>
      <c r="K19" s="1059">
        <v>487</v>
      </c>
      <c r="L19" s="1059">
        <v>542.71428571428567</v>
      </c>
      <c r="M19" s="1059">
        <v>2751</v>
      </c>
      <c r="N19" s="1059">
        <v>3550.4285714285716</v>
      </c>
      <c r="O19" s="1059">
        <v>1353</v>
      </c>
      <c r="P19" s="1059">
        <v>1398</v>
      </c>
      <c r="Q19" s="1060"/>
      <c r="R19" s="1053">
        <f t="shared" si="0"/>
        <v>612</v>
      </c>
      <c r="S19" s="1053">
        <f t="shared" si="0"/>
        <v>676.14285714285711</v>
      </c>
      <c r="T19" s="1053">
        <f t="shared" si="0"/>
        <v>4166</v>
      </c>
      <c r="U19" s="1053">
        <f t="shared" si="0"/>
        <v>5761.8095238095239</v>
      </c>
      <c r="V19" s="1053">
        <f t="shared" si="0"/>
        <v>2130</v>
      </c>
      <c r="W19" s="1053">
        <f t="shared" si="0"/>
        <v>2036</v>
      </c>
    </row>
    <row r="20" spans="1:23" ht="15.75">
      <c r="A20" s="1015"/>
      <c r="B20" s="1057" t="s">
        <v>190</v>
      </c>
      <c r="C20" s="1058" t="s">
        <v>440</v>
      </c>
      <c r="D20" s="1059">
        <v>220</v>
      </c>
      <c r="E20" s="1059">
        <v>233.04761904761904</v>
      </c>
      <c r="F20" s="1059">
        <v>2119</v>
      </c>
      <c r="G20" s="1059">
        <v>2313.2380952380954</v>
      </c>
      <c r="H20" s="1059">
        <v>1691</v>
      </c>
      <c r="I20" s="1059">
        <v>428</v>
      </c>
      <c r="J20" s="1060"/>
      <c r="K20" s="1059">
        <v>740</v>
      </c>
      <c r="L20" s="1059">
        <v>870.66666666666663</v>
      </c>
      <c r="M20" s="1059">
        <v>3016</v>
      </c>
      <c r="N20" s="1059">
        <v>3960.5714285714284</v>
      </c>
      <c r="O20" s="1059">
        <v>2321</v>
      </c>
      <c r="P20" s="1059">
        <v>695</v>
      </c>
      <c r="Q20" s="1060"/>
      <c r="R20" s="1053">
        <f t="shared" si="0"/>
        <v>960</v>
      </c>
      <c r="S20" s="1053">
        <f t="shared" si="0"/>
        <v>1103.7142857142858</v>
      </c>
      <c r="T20" s="1053">
        <f t="shared" si="0"/>
        <v>5135</v>
      </c>
      <c r="U20" s="1053">
        <f t="shared" si="0"/>
        <v>6273.8095238095239</v>
      </c>
      <c r="V20" s="1053">
        <f t="shared" si="0"/>
        <v>4012</v>
      </c>
      <c r="W20" s="1053">
        <f t="shared" si="0"/>
        <v>1123</v>
      </c>
    </row>
    <row r="21" spans="1:23" ht="15.75">
      <c r="A21" s="1015"/>
      <c r="B21" s="1057" t="s">
        <v>275</v>
      </c>
      <c r="C21" s="1058" t="s">
        <v>441</v>
      </c>
      <c r="D21" s="1059">
        <v>139</v>
      </c>
      <c r="E21" s="1059">
        <v>136.8095238095238</v>
      </c>
      <c r="F21" s="1059">
        <v>1530</v>
      </c>
      <c r="G21" s="1059">
        <v>1439.2857142857142</v>
      </c>
      <c r="H21" s="1059">
        <v>1048</v>
      </c>
      <c r="I21" s="1059">
        <v>482</v>
      </c>
      <c r="J21" s="1060"/>
      <c r="K21" s="1059">
        <v>153</v>
      </c>
      <c r="L21" s="1059">
        <v>167.14285714285714</v>
      </c>
      <c r="M21" s="1059">
        <v>836</v>
      </c>
      <c r="N21" s="1059">
        <v>1039.6190476190477</v>
      </c>
      <c r="O21" s="1059">
        <v>483</v>
      </c>
      <c r="P21" s="1059">
        <v>353</v>
      </c>
      <c r="Q21" s="1060"/>
      <c r="R21" s="1053">
        <f t="shared" si="0"/>
        <v>292</v>
      </c>
      <c r="S21" s="1053">
        <f t="shared" si="0"/>
        <v>303.95238095238096</v>
      </c>
      <c r="T21" s="1053">
        <f t="shared" si="0"/>
        <v>2366</v>
      </c>
      <c r="U21" s="1053">
        <f t="shared" si="0"/>
        <v>2478.9047619047619</v>
      </c>
      <c r="V21" s="1053">
        <f t="shared" si="0"/>
        <v>1531</v>
      </c>
      <c r="W21" s="1053">
        <f t="shared" si="0"/>
        <v>835</v>
      </c>
    </row>
    <row r="22" spans="1:23" ht="15.75">
      <c r="A22" s="1015"/>
      <c r="B22" s="1057" t="s">
        <v>276</v>
      </c>
      <c r="C22" s="1058" t="s">
        <v>442</v>
      </c>
      <c r="D22" s="1059">
        <v>789</v>
      </c>
      <c r="E22" s="1059">
        <v>803.42857142857144</v>
      </c>
      <c r="F22" s="1059">
        <v>6192</v>
      </c>
      <c r="G22" s="1059">
        <v>6446.1428571428569</v>
      </c>
      <c r="H22" s="1059">
        <v>4291</v>
      </c>
      <c r="I22" s="1059">
        <v>1901</v>
      </c>
      <c r="J22" s="1060"/>
      <c r="K22" s="1059">
        <v>2440</v>
      </c>
      <c r="L22" s="1059">
        <v>2610.9523809523807</v>
      </c>
      <c r="M22" s="1059">
        <v>9126</v>
      </c>
      <c r="N22" s="1059">
        <v>10441.142857142857</v>
      </c>
      <c r="O22" s="1059">
        <v>5752</v>
      </c>
      <c r="P22" s="1059">
        <v>3374</v>
      </c>
      <c r="Q22" s="1060"/>
      <c r="R22" s="1053">
        <f t="shared" ref="R22:W64" si="1">D22+K22</f>
        <v>3229</v>
      </c>
      <c r="S22" s="1053">
        <f t="shared" si="1"/>
        <v>3414.3809523809523</v>
      </c>
      <c r="T22" s="1053">
        <f t="shared" si="1"/>
        <v>15318</v>
      </c>
      <c r="U22" s="1053">
        <f t="shared" si="1"/>
        <v>16887.285714285714</v>
      </c>
      <c r="V22" s="1053">
        <f t="shared" si="1"/>
        <v>10043</v>
      </c>
      <c r="W22" s="1053">
        <f t="shared" si="1"/>
        <v>5275</v>
      </c>
    </row>
    <row r="23" spans="1:23" ht="15.75">
      <c r="A23" s="1015"/>
      <c r="B23" s="1057" t="s">
        <v>269</v>
      </c>
      <c r="C23" s="1058" t="s">
        <v>443</v>
      </c>
      <c r="D23" s="1059">
        <v>0</v>
      </c>
      <c r="E23" s="1059">
        <v>0.72222222222222221</v>
      </c>
      <c r="F23" s="1059">
        <v>0</v>
      </c>
      <c r="G23" s="1059">
        <v>0.61904761904761907</v>
      </c>
      <c r="H23" s="1059">
        <v>0</v>
      </c>
      <c r="I23" s="1059">
        <v>0</v>
      </c>
      <c r="J23" s="1060"/>
      <c r="K23" s="1059">
        <v>2</v>
      </c>
      <c r="L23" s="1059">
        <v>1.3809523809523809</v>
      </c>
      <c r="M23" s="1059">
        <v>2</v>
      </c>
      <c r="N23" s="1059">
        <v>12.095238095238095</v>
      </c>
      <c r="O23" s="1059">
        <v>2</v>
      </c>
      <c r="P23" s="1059">
        <v>0</v>
      </c>
      <c r="Q23" s="1060"/>
      <c r="R23" s="1053">
        <f t="shared" si="1"/>
        <v>2</v>
      </c>
      <c r="S23" s="1053">
        <f t="shared" si="1"/>
        <v>2.1031746031746033</v>
      </c>
      <c r="T23" s="1053">
        <f t="shared" si="1"/>
        <v>2</v>
      </c>
      <c r="U23" s="1053">
        <f t="shared" si="1"/>
        <v>12.714285714285714</v>
      </c>
      <c r="V23" s="1053">
        <f t="shared" si="1"/>
        <v>2</v>
      </c>
      <c r="W23" s="1053">
        <f t="shared" si="1"/>
        <v>0</v>
      </c>
    </row>
    <row r="24" spans="1:23" ht="15.75">
      <c r="A24" s="1015"/>
      <c r="B24" s="1057" t="s">
        <v>195</v>
      </c>
      <c r="C24" s="1058" t="s">
        <v>444</v>
      </c>
      <c r="D24" s="1059">
        <v>265</v>
      </c>
      <c r="E24" s="1059">
        <v>261.95238095238096</v>
      </c>
      <c r="F24" s="1059">
        <v>4702</v>
      </c>
      <c r="G24" s="1059">
        <v>4607.7142857142862</v>
      </c>
      <c r="H24" s="1059">
        <v>3202</v>
      </c>
      <c r="I24" s="1059">
        <v>1500</v>
      </c>
      <c r="J24" s="1060"/>
      <c r="K24" s="1059">
        <v>414</v>
      </c>
      <c r="L24" s="1059">
        <v>474.42857142857144</v>
      </c>
      <c r="M24" s="1059">
        <v>2253</v>
      </c>
      <c r="N24" s="1059">
        <v>3056.4761904761908</v>
      </c>
      <c r="O24" s="1059">
        <v>1321</v>
      </c>
      <c r="P24" s="1059">
        <v>932</v>
      </c>
      <c r="Q24" s="1060"/>
      <c r="R24" s="1053">
        <f t="shared" si="1"/>
        <v>679</v>
      </c>
      <c r="S24" s="1053">
        <f t="shared" si="1"/>
        <v>736.38095238095241</v>
      </c>
      <c r="T24" s="1053">
        <f t="shared" si="1"/>
        <v>6955</v>
      </c>
      <c r="U24" s="1053">
        <f t="shared" si="1"/>
        <v>7664.1904761904771</v>
      </c>
      <c r="V24" s="1053">
        <f t="shared" si="1"/>
        <v>4523</v>
      </c>
      <c r="W24" s="1053">
        <f t="shared" si="1"/>
        <v>2432</v>
      </c>
    </row>
    <row r="25" spans="1:23" ht="15.75">
      <c r="A25" s="1015"/>
      <c r="B25" s="1057" t="s">
        <v>184</v>
      </c>
      <c r="C25" s="1058" t="s">
        <v>445</v>
      </c>
      <c r="D25" s="1059">
        <v>10</v>
      </c>
      <c r="E25" s="1059">
        <v>10.047619047619047</v>
      </c>
      <c r="F25" s="1059">
        <v>82</v>
      </c>
      <c r="G25" s="1059">
        <v>98.571428571428569</v>
      </c>
      <c r="H25" s="1059">
        <v>44</v>
      </c>
      <c r="I25" s="1059">
        <v>38</v>
      </c>
      <c r="J25" s="1060"/>
      <c r="K25" s="1059">
        <v>24</v>
      </c>
      <c r="L25" s="1059">
        <v>31.238095238095237</v>
      </c>
      <c r="M25" s="1059">
        <v>637</v>
      </c>
      <c r="N25" s="1059">
        <v>652.90476190476193</v>
      </c>
      <c r="O25" s="1059">
        <v>148</v>
      </c>
      <c r="P25" s="1059">
        <v>489</v>
      </c>
      <c r="Q25" s="1060"/>
      <c r="R25" s="1053">
        <f t="shared" si="1"/>
        <v>34</v>
      </c>
      <c r="S25" s="1053">
        <f t="shared" si="1"/>
        <v>41.285714285714285</v>
      </c>
      <c r="T25" s="1053">
        <f t="shared" si="1"/>
        <v>719</v>
      </c>
      <c r="U25" s="1053">
        <f t="shared" si="1"/>
        <v>751.47619047619048</v>
      </c>
      <c r="V25" s="1053">
        <f t="shared" si="1"/>
        <v>192</v>
      </c>
      <c r="W25" s="1053">
        <f t="shared" si="1"/>
        <v>527</v>
      </c>
    </row>
    <row r="26" spans="1:23" ht="15.75">
      <c r="A26" s="1016"/>
      <c r="B26" s="1057" t="s">
        <v>287</v>
      </c>
      <c r="C26" s="1058" t="s">
        <v>446</v>
      </c>
      <c r="D26" s="1059">
        <v>317</v>
      </c>
      <c r="E26" s="1059">
        <v>336.8095238095238</v>
      </c>
      <c r="F26" s="1059">
        <v>3888</v>
      </c>
      <c r="G26" s="1059">
        <v>4584.8571428571431</v>
      </c>
      <c r="H26" s="1059">
        <v>2732</v>
      </c>
      <c r="I26" s="1059">
        <v>1156</v>
      </c>
      <c r="J26" s="1060"/>
      <c r="K26" s="1059">
        <v>512</v>
      </c>
      <c r="L26" s="1059">
        <v>569.57142857142856</v>
      </c>
      <c r="M26" s="1059">
        <v>4917</v>
      </c>
      <c r="N26" s="1059">
        <v>6779.7619047619046</v>
      </c>
      <c r="O26" s="1059">
        <v>3200</v>
      </c>
      <c r="P26" s="1059">
        <v>1717</v>
      </c>
      <c r="Q26" s="1060"/>
      <c r="R26" s="1053">
        <f t="shared" si="1"/>
        <v>829</v>
      </c>
      <c r="S26" s="1053">
        <f t="shared" si="1"/>
        <v>906.38095238095229</v>
      </c>
      <c r="T26" s="1053">
        <f t="shared" si="1"/>
        <v>8805</v>
      </c>
      <c r="U26" s="1053">
        <f t="shared" si="1"/>
        <v>11364.619047619048</v>
      </c>
      <c r="V26" s="1053">
        <f t="shared" si="1"/>
        <v>5932</v>
      </c>
      <c r="W26" s="1053">
        <f t="shared" si="1"/>
        <v>2873</v>
      </c>
    </row>
    <row r="27" spans="1:23" ht="15.75">
      <c r="B27" s="1057" t="s">
        <v>267</v>
      </c>
      <c r="C27" s="1058" t="s">
        <v>447</v>
      </c>
      <c r="D27" s="1059">
        <v>358</v>
      </c>
      <c r="E27" s="1059">
        <v>382.95238095238096</v>
      </c>
      <c r="F27" s="1059">
        <v>4803</v>
      </c>
      <c r="G27" s="1059">
        <v>5487.7142857142862</v>
      </c>
      <c r="H27" s="1059">
        <v>3756</v>
      </c>
      <c r="I27" s="1059">
        <v>1047</v>
      </c>
      <c r="J27" s="1060"/>
      <c r="K27" s="1059">
        <v>655</v>
      </c>
      <c r="L27" s="1059">
        <v>775.04761904761904</v>
      </c>
      <c r="M27" s="1059">
        <v>2678</v>
      </c>
      <c r="N27" s="1059">
        <v>3974.9523809523807</v>
      </c>
      <c r="O27" s="1059">
        <v>1875</v>
      </c>
      <c r="P27" s="1059">
        <v>803</v>
      </c>
      <c r="Q27" s="1060"/>
      <c r="R27" s="1053">
        <f t="shared" si="1"/>
        <v>1013</v>
      </c>
      <c r="S27" s="1053">
        <f t="shared" si="1"/>
        <v>1158</v>
      </c>
      <c r="T27" s="1053">
        <f t="shared" si="1"/>
        <v>7481</v>
      </c>
      <c r="U27" s="1053">
        <f t="shared" si="1"/>
        <v>9462.6666666666679</v>
      </c>
      <c r="V27" s="1053">
        <f t="shared" si="1"/>
        <v>5631</v>
      </c>
      <c r="W27" s="1053">
        <f t="shared" si="1"/>
        <v>1850</v>
      </c>
    </row>
    <row r="28" spans="1:23" ht="15.75">
      <c r="B28" s="1057" t="s">
        <v>277</v>
      </c>
      <c r="C28" s="1058" t="s">
        <v>448</v>
      </c>
      <c r="D28" s="1059">
        <v>191</v>
      </c>
      <c r="E28" s="1059">
        <v>192.85714285714286</v>
      </c>
      <c r="F28" s="1059">
        <v>3433</v>
      </c>
      <c r="G28" s="1059">
        <v>3555.8095238095239</v>
      </c>
      <c r="H28" s="1059">
        <v>2879</v>
      </c>
      <c r="I28" s="1059">
        <v>554</v>
      </c>
      <c r="J28" s="1060"/>
      <c r="K28" s="1059">
        <v>200</v>
      </c>
      <c r="L28" s="1059">
        <v>224.85714285714286</v>
      </c>
      <c r="M28" s="1059">
        <v>2595</v>
      </c>
      <c r="N28" s="1059">
        <v>3390.3809523809523</v>
      </c>
      <c r="O28" s="1059">
        <v>2183</v>
      </c>
      <c r="P28" s="1059">
        <v>412</v>
      </c>
      <c r="Q28" s="1060"/>
      <c r="R28" s="1053">
        <f t="shared" si="1"/>
        <v>391</v>
      </c>
      <c r="S28" s="1053">
        <f t="shared" si="1"/>
        <v>417.71428571428572</v>
      </c>
      <c r="T28" s="1053">
        <f t="shared" si="1"/>
        <v>6028</v>
      </c>
      <c r="U28" s="1053">
        <f t="shared" si="1"/>
        <v>6946.1904761904761</v>
      </c>
      <c r="V28" s="1053">
        <f t="shared" si="1"/>
        <v>5062</v>
      </c>
      <c r="W28" s="1053">
        <f t="shared" si="1"/>
        <v>966</v>
      </c>
    </row>
    <row r="29" spans="1:23" ht="15.75">
      <c r="B29" s="1057" t="s">
        <v>449</v>
      </c>
      <c r="C29" s="1058" t="s">
        <v>450</v>
      </c>
      <c r="D29" s="1059">
        <v>1161</v>
      </c>
      <c r="E29" s="1059">
        <v>1212.0952380952381</v>
      </c>
      <c r="F29" s="1059">
        <v>10749</v>
      </c>
      <c r="G29" s="1059">
        <v>11500.904761904763</v>
      </c>
      <c r="H29" s="1059">
        <v>8720</v>
      </c>
      <c r="I29" s="1059">
        <v>2029</v>
      </c>
      <c r="J29" s="1060"/>
      <c r="K29" s="1059">
        <v>2535</v>
      </c>
      <c r="L29" s="1059">
        <v>2970.4285714285716</v>
      </c>
      <c r="M29" s="1059">
        <v>12503</v>
      </c>
      <c r="N29" s="1059">
        <v>15901.904761904761</v>
      </c>
      <c r="O29" s="1059">
        <v>10052</v>
      </c>
      <c r="P29" s="1059">
        <v>2451</v>
      </c>
      <c r="Q29" s="1060"/>
      <c r="R29" s="1053">
        <f t="shared" si="1"/>
        <v>3696</v>
      </c>
      <c r="S29" s="1053">
        <f t="shared" si="1"/>
        <v>4182.5238095238092</v>
      </c>
      <c r="T29" s="1053">
        <f t="shared" si="1"/>
        <v>23252</v>
      </c>
      <c r="U29" s="1053">
        <f t="shared" si="1"/>
        <v>27402.809523809527</v>
      </c>
      <c r="V29" s="1053">
        <f t="shared" si="1"/>
        <v>18772</v>
      </c>
      <c r="W29" s="1053">
        <f t="shared" si="1"/>
        <v>4480</v>
      </c>
    </row>
    <row r="30" spans="1:23" ht="15.75">
      <c r="B30" s="1057" t="s">
        <v>270</v>
      </c>
      <c r="C30" s="1058" t="s">
        <v>451</v>
      </c>
      <c r="D30" s="1059">
        <v>128</v>
      </c>
      <c r="E30" s="1059">
        <v>124.14285714285714</v>
      </c>
      <c r="F30" s="1059">
        <v>1900</v>
      </c>
      <c r="G30" s="1059">
        <v>2142.5714285714284</v>
      </c>
      <c r="H30" s="1059">
        <v>1298</v>
      </c>
      <c r="I30" s="1059">
        <v>602</v>
      </c>
      <c r="J30" s="1060"/>
      <c r="K30" s="1059">
        <v>195</v>
      </c>
      <c r="L30" s="1059">
        <v>217.95238095238096</v>
      </c>
      <c r="M30" s="1059">
        <v>1257</v>
      </c>
      <c r="N30" s="1059">
        <v>1608.5714285714284</v>
      </c>
      <c r="O30" s="1059">
        <v>853</v>
      </c>
      <c r="P30" s="1059">
        <v>404</v>
      </c>
      <c r="Q30" s="1060"/>
      <c r="R30" s="1053">
        <f t="shared" si="1"/>
        <v>323</v>
      </c>
      <c r="S30" s="1053">
        <f t="shared" si="1"/>
        <v>342.09523809523807</v>
      </c>
      <c r="T30" s="1053">
        <f t="shared" si="1"/>
        <v>3157</v>
      </c>
      <c r="U30" s="1053">
        <f t="shared" si="1"/>
        <v>3751.1428571428569</v>
      </c>
      <c r="V30" s="1053">
        <f t="shared" si="1"/>
        <v>2151</v>
      </c>
      <c r="W30" s="1053">
        <f t="shared" si="1"/>
        <v>1006</v>
      </c>
    </row>
    <row r="31" spans="1:23" ht="15.75">
      <c r="B31" s="1057" t="s">
        <v>271</v>
      </c>
      <c r="C31" s="1058" t="s">
        <v>452</v>
      </c>
      <c r="D31" s="1059">
        <v>146</v>
      </c>
      <c r="E31" s="1059">
        <v>152.76190476190476</v>
      </c>
      <c r="F31" s="1059">
        <v>1847</v>
      </c>
      <c r="G31" s="1059">
        <v>2380.8571428571431</v>
      </c>
      <c r="H31" s="1059">
        <v>1313</v>
      </c>
      <c r="I31" s="1059">
        <v>534</v>
      </c>
      <c r="J31" s="1060"/>
      <c r="K31" s="1059">
        <v>222</v>
      </c>
      <c r="L31" s="1059">
        <v>245.8095238095238</v>
      </c>
      <c r="M31" s="1059">
        <v>1147</v>
      </c>
      <c r="N31" s="1059">
        <v>1540.1904761904764</v>
      </c>
      <c r="O31" s="1059">
        <v>790</v>
      </c>
      <c r="P31" s="1059">
        <v>357</v>
      </c>
      <c r="Q31" s="1060"/>
      <c r="R31" s="1053">
        <f t="shared" si="1"/>
        <v>368</v>
      </c>
      <c r="S31" s="1053">
        <f t="shared" si="1"/>
        <v>398.57142857142856</v>
      </c>
      <c r="T31" s="1053">
        <f t="shared" si="1"/>
        <v>2994</v>
      </c>
      <c r="U31" s="1053">
        <f t="shared" si="1"/>
        <v>3921.0476190476193</v>
      </c>
      <c r="V31" s="1053">
        <f t="shared" si="1"/>
        <v>2103</v>
      </c>
      <c r="W31" s="1053">
        <f t="shared" si="1"/>
        <v>891</v>
      </c>
    </row>
    <row r="32" spans="1:23" ht="15.75">
      <c r="B32" s="1057" t="s">
        <v>288</v>
      </c>
      <c r="C32" s="1058" t="s">
        <v>453</v>
      </c>
      <c r="D32" s="1059">
        <v>458</v>
      </c>
      <c r="E32" s="1059">
        <v>465.1904761904762</v>
      </c>
      <c r="F32" s="1059">
        <v>6013</v>
      </c>
      <c r="G32" s="1059">
        <v>6362.2380952380954</v>
      </c>
      <c r="H32" s="1059">
        <v>4819</v>
      </c>
      <c r="I32" s="1059">
        <v>1194</v>
      </c>
      <c r="J32" s="1060"/>
      <c r="K32" s="1059">
        <v>753</v>
      </c>
      <c r="L32" s="1059">
        <v>830.80952380952385</v>
      </c>
      <c r="M32" s="1059">
        <v>4886</v>
      </c>
      <c r="N32" s="1059">
        <v>6314.5238095238092</v>
      </c>
      <c r="O32" s="1059">
        <v>3816</v>
      </c>
      <c r="P32" s="1059">
        <v>1070</v>
      </c>
      <c r="Q32" s="1060"/>
      <c r="R32" s="1053">
        <f t="shared" si="1"/>
        <v>1211</v>
      </c>
      <c r="S32" s="1053">
        <f t="shared" si="1"/>
        <v>1296</v>
      </c>
      <c r="T32" s="1053">
        <f t="shared" si="1"/>
        <v>10899</v>
      </c>
      <c r="U32" s="1053">
        <f t="shared" si="1"/>
        <v>12676.761904761905</v>
      </c>
      <c r="V32" s="1053">
        <f t="shared" si="1"/>
        <v>8635</v>
      </c>
      <c r="W32" s="1053">
        <f t="shared" si="1"/>
        <v>2264</v>
      </c>
    </row>
    <row r="33" spans="2:23" ht="15.75">
      <c r="B33" s="1057" t="s">
        <v>289</v>
      </c>
      <c r="C33" s="1058" t="s">
        <v>454</v>
      </c>
      <c r="D33" s="1059">
        <v>218</v>
      </c>
      <c r="E33" s="1059">
        <v>222.47619047619048</v>
      </c>
      <c r="F33" s="1059">
        <v>7782</v>
      </c>
      <c r="G33" s="1059">
        <v>9801.5238095238092</v>
      </c>
      <c r="H33" s="1059">
        <v>5749</v>
      </c>
      <c r="I33" s="1059">
        <v>2033</v>
      </c>
      <c r="J33" s="1060"/>
      <c r="K33" s="1059">
        <v>359</v>
      </c>
      <c r="L33" s="1059">
        <v>383.42857142857144</v>
      </c>
      <c r="M33" s="1059">
        <v>13782</v>
      </c>
      <c r="N33" s="1059">
        <v>20847.238095238095</v>
      </c>
      <c r="O33" s="1059">
        <v>10379</v>
      </c>
      <c r="P33" s="1059">
        <v>3403</v>
      </c>
      <c r="Q33" s="1060"/>
      <c r="R33" s="1053">
        <f t="shared" si="1"/>
        <v>577</v>
      </c>
      <c r="S33" s="1053">
        <f t="shared" si="1"/>
        <v>605.90476190476193</v>
      </c>
      <c r="T33" s="1053">
        <f t="shared" si="1"/>
        <v>21564</v>
      </c>
      <c r="U33" s="1053">
        <f t="shared" si="1"/>
        <v>30648.761904761905</v>
      </c>
      <c r="V33" s="1053">
        <f t="shared" si="1"/>
        <v>16128</v>
      </c>
      <c r="W33" s="1053">
        <f t="shared" si="1"/>
        <v>5436</v>
      </c>
    </row>
    <row r="34" spans="2:23" ht="15.75">
      <c r="B34" s="1057" t="s">
        <v>191</v>
      </c>
      <c r="C34" s="1058" t="s">
        <v>455</v>
      </c>
      <c r="D34" s="1059">
        <v>72</v>
      </c>
      <c r="E34" s="1059">
        <v>62.904761904761905</v>
      </c>
      <c r="F34" s="1059">
        <v>1432</v>
      </c>
      <c r="G34" s="1059">
        <v>1335.5238095238096</v>
      </c>
      <c r="H34" s="1059">
        <v>1136</v>
      </c>
      <c r="I34" s="1059">
        <v>296</v>
      </c>
      <c r="J34" s="1060"/>
      <c r="K34" s="1059">
        <v>146</v>
      </c>
      <c r="L34" s="1059">
        <v>170.76190476190476</v>
      </c>
      <c r="M34" s="1059">
        <v>1343</v>
      </c>
      <c r="N34" s="1059">
        <v>1563.9523809523807</v>
      </c>
      <c r="O34" s="1059">
        <v>1108</v>
      </c>
      <c r="P34" s="1059">
        <v>235</v>
      </c>
      <c r="Q34" s="1060"/>
      <c r="R34" s="1053">
        <f t="shared" si="1"/>
        <v>218</v>
      </c>
      <c r="S34" s="1053">
        <f t="shared" si="1"/>
        <v>233.66666666666666</v>
      </c>
      <c r="T34" s="1053">
        <f t="shared" si="1"/>
        <v>2775</v>
      </c>
      <c r="U34" s="1053">
        <f t="shared" si="1"/>
        <v>2899.4761904761904</v>
      </c>
      <c r="V34" s="1053">
        <f t="shared" si="1"/>
        <v>2244</v>
      </c>
      <c r="W34" s="1053">
        <f t="shared" si="1"/>
        <v>531</v>
      </c>
    </row>
    <row r="35" spans="2:23" ht="15.75">
      <c r="B35" s="1057" t="s">
        <v>278</v>
      </c>
      <c r="C35" s="1058" t="s">
        <v>456</v>
      </c>
      <c r="D35" s="1059">
        <v>236</v>
      </c>
      <c r="E35" s="1059">
        <v>260.61904761904759</v>
      </c>
      <c r="F35" s="1059">
        <v>2398</v>
      </c>
      <c r="G35" s="1059">
        <v>2803.6190476190477</v>
      </c>
      <c r="H35" s="1059">
        <v>1830</v>
      </c>
      <c r="I35" s="1059">
        <v>568</v>
      </c>
      <c r="J35" s="1060"/>
      <c r="K35" s="1059">
        <v>1339</v>
      </c>
      <c r="L35" s="1059">
        <v>1628.7142857142858</v>
      </c>
      <c r="M35" s="1059">
        <v>5683</v>
      </c>
      <c r="N35" s="1059">
        <v>9357.7142857142862</v>
      </c>
      <c r="O35" s="1059">
        <v>4168</v>
      </c>
      <c r="P35" s="1059">
        <v>1515</v>
      </c>
      <c r="Q35" s="1060"/>
      <c r="R35" s="1053">
        <f t="shared" si="1"/>
        <v>1575</v>
      </c>
      <c r="S35" s="1053">
        <f t="shared" si="1"/>
        <v>1889.3333333333335</v>
      </c>
      <c r="T35" s="1053">
        <f t="shared" si="1"/>
        <v>8081</v>
      </c>
      <c r="U35" s="1053">
        <f t="shared" si="1"/>
        <v>12161.333333333334</v>
      </c>
      <c r="V35" s="1053">
        <f t="shared" si="1"/>
        <v>5998</v>
      </c>
      <c r="W35" s="1053">
        <f t="shared" si="1"/>
        <v>2083</v>
      </c>
    </row>
    <row r="36" spans="2:23" ht="15.75">
      <c r="B36" s="1057" t="s">
        <v>290</v>
      </c>
      <c r="C36" s="1058" t="s">
        <v>457</v>
      </c>
      <c r="D36" s="1059">
        <v>224</v>
      </c>
      <c r="E36" s="1059">
        <v>242.85714285714286</v>
      </c>
      <c r="F36" s="1059">
        <v>1714</v>
      </c>
      <c r="G36" s="1059">
        <v>2056.9047619047619</v>
      </c>
      <c r="H36" s="1059">
        <v>981</v>
      </c>
      <c r="I36" s="1059">
        <v>733</v>
      </c>
      <c r="J36" s="1060"/>
      <c r="K36" s="1059">
        <v>1299</v>
      </c>
      <c r="L36" s="1059">
        <v>1469.3333333333333</v>
      </c>
      <c r="M36" s="1059">
        <v>5676</v>
      </c>
      <c r="N36" s="1059">
        <v>7035.3809523809523</v>
      </c>
      <c r="O36" s="1059">
        <v>2920</v>
      </c>
      <c r="P36" s="1059">
        <v>2756</v>
      </c>
      <c r="Q36" s="1060"/>
      <c r="R36" s="1053">
        <f t="shared" si="1"/>
        <v>1523</v>
      </c>
      <c r="S36" s="1053">
        <f t="shared" si="1"/>
        <v>1712.1904761904761</v>
      </c>
      <c r="T36" s="1053">
        <f t="shared" si="1"/>
        <v>7390</v>
      </c>
      <c r="U36" s="1053">
        <f t="shared" si="1"/>
        <v>9092.2857142857138</v>
      </c>
      <c r="V36" s="1053">
        <f t="shared" si="1"/>
        <v>3901</v>
      </c>
      <c r="W36" s="1053">
        <f t="shared" si="1"/>
        <v>3489</v>
      </c>
    </row>
    <row r="37" spans="2:23" ht="15.75">
      <c r="B37" s="1057" t="s">
        <v>291</v>
      </c>
      <c r="C37" s="1058" t="s">
        <v>458</v>
      </c>
      <c r="D37" s="1059">
        <v>370</v>
      </c>
      <c r="E37" s="1059">
        <v>403.42857142857144</v>
      </c>
      <c r="F37" s="1059">
        <v>2448</v>
      </c>
      <c r="G37" s="1059">
        <v>2560.8095238095239</v>
      </c>
      <c r="H37" s="1059">
        <v>1936</v>
      </c>
      <c r="I37" s="1059">
        <v>512</v>
      </c>
      <c r="J37" s="1060"/>
      <c r="K37" s="1059">
        <v>1431</v>
      </c>
      <c r="L37" s="1059">
        <v>1671.0952380952381</v>
      </c>
      <c r="M37" s="1059">
        <v>5838</v>
      </c>
      <c r="N37" s="1059">
        <v>7420.7142857142862</v>
      </c>
      <c r="O37" s="1059">
        <v>4625</v>
      </c>
      <c r="P37" s="1059">
        <v>1213</v>
      </c>
      <c r="Q37" s="1060"/>
      <c r="R37" s="1053">
        <f t="shared" si="1"/>
        <v>1801</v>
      </c>
      <c r="S37" s="1053">
        <f t="shared" si="1"/>
        <v>2074.5238095238096</v>
      </c>
      <c r="T37" s="1053">
        <f t="shared" si="1"/>
        <v>8286</v>
      </c>
      <c r="U37" s="1053">
        <f t="shared" si="1"/>
        <v>9981.5238095238092</v>
      </c>
      <c r="V37" s="1053">
        <f t="shared" si="1"/>
        <v>6561</v>
      </c>
      <c r="W37" s="1053">
        <f t="shared" si="1"/>
        <v>1725</v>
      </c>
    </row>
    <row r="38" spans="2:23" ht="15.75">
      <c r="B38" s="1057" t="s">
        <v>292</v>
      </c>
      <c r="C38" s="1058" t="s">
        <v>459</v>
      </c>
      <c r="D38" s="1059">
        <v>19</v>
      </c>
      <c r="E38" s="1059">
        <v>20</v>
      </c>
      <c r="F38" s="1059">
        <v>90</v>
      </c>
      <c r="G38" s="1059">
        <v>97</v>
      </c>
      <c r="H38" s="1059">
        <v>65</v>
      </c>
      <c r="I38" s="1059">
        <v>25</v>
      </c>
      <c r="J38" s="1060"/>
      <c r="K38" s="1059">
        <v>117</v>
      </c>
      <c r="L38" s="1059">
        <v>136.76190476190476</v>
      </c>
      <c r="M38" s="1059">
        <v>338</v>
      </c>
      <c r="N38" s="1059">
        <v>445.04761904761904</v>
      </c>
      <c r="O38" s="1059">
        <v>220</v>
      </c>
      <c r="P38" s="1059">
        <v>118</v>
      </c>
      <c r="Q38" s="1060"/>
      <c r="R38" s="1053">
        <f t="shared" si="1"/>
        <v>136</v>
      </c>
      <c r="S38" s="1053">
        <f t="shared" si="1"/>
        <v>156.76190476190476</v>
      </c>
      <c r="T38" s="1053">
        <f t="shared" si="1"/>
        <v>428</v>
      </c>
      <c r="U38" s="1053">
        <f t="shared" si="1"/>
        <v>542.04761904761904</v>
      </c>
      <c r="V38" s="1053">
        <f t="shared" si="1"/>
        <v>285</v>
      </c>
      <c r="W38" s="1053">
        <f t="shared" si="1"/>
        <v>143</v>
      </c>
    </row>
    <row r="39" spans="2:23" ht="15.75">
      <c r="B39" s="1057" t="s">
        <v>293</v>
      </c>
      <c r="C39" s="1058" t="s">
        <v>460</v>
      </c>
      <c r="D39" s="1059">
        <v>10</v>
      </c>
      <c r="E39" s="1059">
        <v>11.571428571428571</v>
      </c>
      <c r="F39" s="1059">
        <v>73</v>
      </c>
      <c r="G39" s="1059">
        <v>92</v>
      </c>
      <c r="H39" s="1059">
        <v>57</v>
      </c>
      <c r="I39" s="1059">
        <v>16</v>
      </c>
      <c r="J39" s="1060"/>
      <c r="K39" s="1059">
        <v>34</v>
      </c>
      <c r="L39" s="1059">
        <v>39</v>
      </c>
      <c r="M39" s="1059">
        <v>165</v>
      </c>
      <c r="N39" s="1059">
        <v>198.09523809523807</v>
      </c>
      <c r="O39" s="1059">
        <v>111</v>
      </c>
      <c r="P39" s="1059">
        <v>54</v>
      </c>
      <c r="Q39" s="1060"/>
      <c r="R39" s="1053">
        <f t="shared" si="1"/>
        <v>44</v>
      </c>
      <c r="S39" s="1053">
        <f t="shared" si="1"/>
        <v>50.571428571428569</v>
      </c>
      <c r="T39" s="1053">
        <f t="shared" si="1"/>
        <v>238</v>
      </c>
      <c r="U39" s="1053">
        <f t="shared" si="1"/>
        <v>290.09523809523807</v>
      </c>
      <c r="V39" s="1053">
        <f t="shared" si="1"/>
        <v>168</v>
      </c>
      <c r="W39" s="1053">
        <f t="shared" si="1"/>
        <v>70</v>
      </c>
    </row>
    <row r="40" spans="2:23" ht="15.75">
      <c r="B40" s="1057" t="s">
        <v>461</v>
      </c>
      <c r="C40" s="1058" t="s">
        <v>462</v>
      </c>
      <c r="D40" s="1059">
        <v>7</v>
      </c>
      <c r="E40" s="1059">
        <v>8.3333333333333339</v>
      </c>
      <c r="F40" s="1059">
        <v>19</v>
      </c>
      <c r="G40" s="1059">
        <v>22.428571428571427</v>
      </c>
      <c r="H40" s="1059">
        <v>18</v>
      </c>
      <c r="I40" s="1059">
        <v>1</v>
      </c>
      <c r="J40" s="1060"/>
      <c r="K40" s="1059">
        <v>22</v>
      </c>
      <c r="L40" s="1059">
        <v>29</v>
      </c>
      <c r="M40" s="1059">
        <v>84</v>
      </c>
      <c r="N40" s="1059">
        <v>112.57142857142857</v>
      </c>
      <c r="O40" s="1059">
        <v>63</v>
      </c>
      <c r="P40" s="1059">
        <v>21</v>
      </c>
      <c r="Q40" s="1060"/>
      <c r="R40" s="1053">
        <f t="shared" si="1"/>
        <v>29</v>
      </c>
      <c r="S40" s="1053">
        <f t="shared" si="1"/>
        <v>37.333333333333336</v>
      </c>
      <c r="T40" s="1053">
        <f t="shared" si="1"/>
        <v>103</v>
      </c>
      <c r="U40" s="1053">
        <f t="shared" si="1"/>
        <v>135</v>
      </c>
      <c r="V40" s="1053">
        <f t="shared" si="1"/>
        <v>81</v>
      </c>
      <c r="W40" s="1053">
        <f t="shared" si="1"/>
        <v>22</v>
      </c>
    </row>
    <row r="41" spans="2:23" ht="15.75">
      <c r="B41" s="1057" t="s">
        <v>294</v>
      </c>
      <c r="C41" s="1058" t="s">
        <v>463</v>
      </c>
      <c r="D41" s="1059">
        <v>90</v>
      </c>
      <c r="E41" s="1059">
        <v>96.80952380952381</v>
      </c>
      <c r="F41" s="1059">
        <v>612</v>
      </c>
      <c r="G41" s="1059">
        <v>673.19047619047615</v>
      </c>
      <c r="H41" s="1059">
        <v>414</v>
      </c>
      <c r="I41" s="1059">
        <v>198</v>
      </c>
      <c r="J41" s="1060"/>
      <c r="K41" s="1059">
        <v>247</v>
      </c>
      <c r="L41" s="1059">
        <v>287.14285714285717</v>
      </c>
      <c r="M41" s="1059">
        <v>1078</v>
      </c>
      <c r="N41" s="1059">
        <v>1547.5238095238096</v>
      </c>
      <c r="O41" s="1059">
        <v>754</v>
      </c>
      <c r="P41" s="1059">
        <v>324</v>
      </c>
      <c r="Q41" s="1060"/>
      <c r="R41" s="1053">
        <f t="shared" si="1"/>
        <v>337</v>
      </c>
      <c r="S41" s="1053">
        <f t="shared" si="1"/>
        <v>383.95238095238096</v>
      </c>
      <c r="T41" s="1053">
        <f t="shared" si="1"/>
        <v>1690</v>
      </c>
      <c r="U41" s="1053">
        <f t="shared" si="1"/>
        <v>2220.7142857142858</v>
      </c>
      <c r="V41" s="1053">
        <f t="shared" si="1"/>
        <v>1168</v>
      </c>
      <c r="W41" s="1053">
        <f t="shared" si="1"/>
        <v>522</v>
      </c>
    </row>
    <row r="42" spans="2:23" ht="15.75">
      <c r="B42" s="1057" t="s">
        <v>295</v>
      </c>
      <c r="C42" s="1058" t="s">
        <v>464</v>
      </c>
      <c r="D42" s="1059">
        <v>5</v>
      </c>
      <c r="E42" s="1059">
        <v>5.2857142857142856</v>
      </c>
      <c r="F42" s="1059">
        <v>9</v>
      </c>
      <c r="G42" s="1059">
        <v>18.904761904761905</v>
      </c>
      <c r="H42" s="1059">
        <v>4</v>
      </c>
      <c r="I42" s="1059">
        <v>5</v>
      </c>
      <c r="J42" s="1060"/>
      <c r="K42" s="1059">
        <v>24</v>
      </c>
      <c r="L42" s="1059">
        <v>26.238095238095237</v>
      </c>
      <c r="M42" s="1059">
        <v>76</v>
      </c>
      <c r="N42" s="1059">
        <v>126.57142857142858</v>
      </c>
      <c r="O42" s="1059">
        <v>53</v>
      </c>
      <c r="P42" s="1059">
        <v>23</v>
      </c>
      <c r="Q42" s="1060"/>
      <c r="R42" s="1053">
        <f t="shared" si="1"/>
        <v>29</v>
      </c>
      <c r="S42" s="1053">
        <f t="shared" si="1"/>
        <v>31.523809523809522</v>
      </c>
      <c r="T42" s="1053">
        <f t="shared" si="1"/>
        <v>85</v>
      </c>
      <c r="U42" s="1053">
        <f t="shared" si="1"/>
        <v>145.47619047619048</v>
      </c>
      <c r="V42" s="1053">
        <f t="shared" si="1"/>
        <v>57</v>
      </c>
      <c r="W42" s="1053">
        <f t="shared" si="1"/>
        <v>28</v>
      </c>
    </row>
    <row r="43" spans="2:23" ht="15.75">
      <c r="B43" s="1057" t="s">
        <v>296</v>
      </c>
      <c r="C43" s="1058" t="s">
        <v>465</v>
      </c>
      <c r="D43" s="1059">
        <v>602</v>
      </c>
      <c r="E43" s="1059">
        <v>690.42857142857144</v>
      </c>
      <c r="F43" s="1059">
        <v>2984</v>
      </c>
      <c r="G43" s="1059">
        <v>3439.5714285714284</v>
      </c>
      <c r="H43" s="1059">
        <v>1990</v>
      </c>
      <c r="I43" s="1059">
        <v>994</v>
      </c>
      <c r="J43" s="1060"/>
      <c r="K43" s="1059">
        <v>4965</v>
      </c>
      <c r="L43" s="1059">
        <v>5881.4285714285716</v>
      </c>
      <c r="M43" s="1059">
        <v>12424</v>
      </c>
      <c r="N43" s="1059">
        <v>16202.952380952382</v>
      </c>
      <c r="O43" s="1059">
        <v>8162</v>
      </c>
      <c r="P43" s="1059">
        <v>4262</v>
      </c>
      <c r="Q43" s="1060"/>
      <c r="R43" s="1053">
        <f t="shared" si="1"/>
        <v>5567</v>
      </c>
      <c r="S43" s="1053">
        <f t="shared" si="1"/>
        <v>6571.8571428571431</v>
      </c>
      <c r="T43" s="1053">
        <f t="shared" si="1"/>
        <v>15408</v>
      </c>
      <c r="U43" s="1053">
        <f t="shared" si="1"/>
        <v>19642.523809523809</v>
      </c>
      <c r="V43" s="1053">
        <f t="shared" si="1"/>
        <v>10152</v>
      </c>
      <c r="W43" s="1053">
        <f t="shared" si="1"/>
        <v>5256</v>
      </c>
    </row>
    <row r="44" spans="2:23" ht="15.75">
      <c r="B44" s="1057" t="s">
        <v>297</v>
      </c>
      <c r="C44" s="1058" t="s">
        <v>466</v>
      </c>
      <c r="D44" s="1059">
        <v>84</v>
      </c>
      <c r="E44" s="1059">
        <v>104.66666666666667</v>
      </c>
      <c r="F44" s="1059">
        <v>485</v>
      </c>
      <c r="G44" s="1059">
        <v>677.52380952380952</v>
      </c>
      <c r="H44" s="1059">
        <v>378</v>
      </c>
      <c r="I44" s="1059">
        <v>107</v>
      </c>
      <c r="J44" s="1060"/>
      <c r="K44" s="1059">
        <v>317</v>
      </c>
      <c r="L44" s="1059">
        <v>386.66666666666669</v>
      </c>
      <c r="M44" s="1059">
        <v>926</v>
      </c>
      <c r="N44" s="1059">
        <v>1435.8571428571429</v>
      </c>
      <c r="O44" s="1059">
        <v>757</v>
      </c>
      <c r="P44" s="1059">
        <v>169</v>
      </c>
      <c r="Q44" s="1060"/>
      <c r="R44" s="1053">
        <f t="shared" si="1"/>
        <v>401</v>
      </c>
      <c r="S44" s="1053">
        <f t="shared" si="1"/>
        <v>491.33333333333337</v>
      </c>
      <c r="T44" s="1053">
        <f t="shared" si="1"/>
        <v>1411</v>
      </c>
      <c r="U44" s="1053">
        <f t="shared" si="1"/>
        <v>2113.3809523809523</v>
      </c>
      <c r="V44" s="1053">
        <f t="shared" si="1"/>
        <v>1135</v>
      </c>
      <c r="W44" s="1053">
        <f t="shared" si="1"/>
        <v>276</v>
      </c>
    </row>
    <row r="45" spans="2:23" ht="15.75">
      <c r="B45" s="1057" t="s">
        <v>298</v>
      </c>
      <c r="C45" s="1058" t="s">
        <v>467</v>
      </c>
      <c r="D45" s="1059">
        <v>1470</v>
      </c>
      <c r="E45" s="1059">
        <v>1734.952380952381</v>
      </c>
      <c r="F45" s="1059">
        <v>7557</v>
      </c>
      <c r="G45" s="1059">
        <v>9291.1428571428569</v>
      </c>
      <c r="H45" s="1059">
        <v>5715</v>
      </c>
      <c r="I45" s="1059">
        <v>1842</v>
      </c>
      <c r="J45" s="1060"/>
      <c r="K45" s="1059">
        <v>9191</v>
      </c>
      <c r="L45" s="1059">
        <v>11184</v>
      </c>
      <c r="M45" s="1059">
        <v>25777</v>
      </c>
      <c r="N45" s="1059">
        <v>34352.904761904763</v>
      </c>
      <c r="O45" s="1059">
        <v>20684</v>
      </c>
      <c r="P45" s="1059">
        <v>5093</v>
      </c>
      <c r="Q45" s="1060"/>
      <c r="R45" s="1053">
        <f t="shared" si="1"/>
        <v>10661</v>
      </c>
      <c r="S45" s="1053">
        <f t="shared" si="1"/>
        <v>12918.952380952382</v>
      </c>
      <c r="T45" s="1053">
        <f t="shared" si="1"/>
        <v>33334</v>
      </c>
      <c r="U45" s="1053">
        <f t="shared" si="1"/>
        <v>43644.047619047618</v>
      </c>
      <c r="V45" s="1053">
        <f t="shared" si="1"/>
        <v>26399</v>
      </c>
      <c r="W45" s="1053">
        <f t="shared" si="1"/>
        <v>6935</v>
      </c>
    </row>
    <row r="46" spans="2:23" ht="15.75">
      <c r="B46" s="1057" t="s">
        <v>299</v>
      </c>
      <c r="C46" s="1058" t="s">
        <v>468</v>
      </c>
      <c r="D46" s="1059">
        <v>1204</v>
      </c>
      <c r="E46" s="1059">
        <v>1384.6190476190477</v>
      </c>
      <c r="F46" s="1059">
        <v>7092</v>
      </c>
      <c r="G46" s="1059">
        <v>8451.2380952380954</v>
      </c>
      <c r="H46" s="1059">
        <v>5571</v>
      </c>
      <c r="I46" s="1059">
        <v>1521</v>
      </c>
      <c r="J46" s="1060"/>
      <c r="K46" s="1059">
        <v>15030</v>
      </c>
      <c r="L46" s="1059">
        <v>18108.666666666668</v>
      </c>
      <c r="M46" s="1059">
        <v>45503</v>
      </c>
      <c r="N46" s="1059">
        <v>69726.952380952382</v>
      </c>
      <c r="O46" s="1059">
        <v>36117</v>
      </c>
      <c r="P46" s="1059">
        <v>9386</v>
      </c>
      <c r="Q46" s="1060"/>
      <c r="R46" s="1053">
        <f t="shared" si="1"/>
        <v>16234</v>
      </c>
      <c r="S46" s="1053">
        <f t="shared" si="1"/>
        <v>19493.285714285717</v>
      </c>
      <c r="T46" s="1053">
        <f t="shared" si="1"/>
        <v>52595</v>
      </c>
      <c r="U46" s="1053">
        <f t="shared" si="1"/>
        <v>78178.190476190473</v>
      </c>
      <c r="V46" s="1053">
        <f t="shared" si="1"/>
        <v>41688</v>
      </c>
      <c r="W46" s="1053">
        <f t="shared" si="1"/>
        <v>10907</v>
      </c>
    </row>
    <row r="47" spans="2:23" ht="15.75">
      <c r="B47" s="1057" t="s">
        <v>300</v>
      </c>
      <c r="C47" s="1058" t="s">
        <v>469</v>
      </c>
      <c r="D47" s="1059">
        <v>4835</v>
      </c>
      <c r="E47" s="1059">
        <v>5181.9523809523807</v>
      </c>
      <c r="F47" s="1059">
        <v>38349</v>
      </c>
      <c r="G47" s="1059">
        <v>42523.571428571428</v>
      </c>
      <c r="H47" s="1059">
        <v>25708</v>
      </c>
      <c r="I47" s="1059">
        <v>12641</v>
      </c>
      <c r="J47" s="1060"/>
      <c r="K47" s="1059">
        <v>20777</v>
      </c>
      <c r="L47" s="1059">
        <v>23395</v>
      </c>
      <c r="M47" s="1059">
        <v>91025</v>
      </c>
      <c r="N47" s="1059">
        <v>115925.90476190476</v>
      </c>
      <c r="O47" s="1059">
        <v>56216</v>
      </c>
      <c r="P47" s="1059">
        <v>34809</v>
      </c>
      <c r="Q47" s="1060"/>
      <c r="R47" s="1053">
        <f t="shared" si="1"/>
        <v>25612</v>
      </c>
      <c r="S47" s="1053">
        <f t="shared" si="1"/>
        <v>28576.952380952382</v>
      </c>
      <c r="T47" s="1053">
        <f t="shared" si="1"/>
        <v>129374</v>
      </c>
      <c r="U47" s="1053">
        <f t="shared" si="1"/>
        <v>158449.47619047618</v>
      </c>
      <c r="V47" s="1053">
        <f t="shared" si="1"/>
        <v>81924</v>
      </c>
      <c r="W47" s="1053">
        <f t="shared" si="1"/>
        <v>47450</v>
      </c>
    </row>
    <row r="48" spans="2:23" ht="15.75">
      <c r="B48" s="1057" t="s">
        <v>301</v>
      </c>
      <c r="C48" s="1058" t="s">
        <v>470</v>
      </c>
      <c r="D48" s="1059">
        <v>2701</v>
      </c>
      <c r="E48" s="1059">
        <v>3007.4285714285716</v>
      </c>
      <c r="F48" s="1059">
        <v>14304</v>
      </c>
      <c r="G48" s="1059">
        <v>17576.952380952382</v>
      </c>
      <c r="H48" s="1059">
        <v>7187</v>
      </c>
      <c r="I48" s="1059">
        <v>7117</v>
      </c>
      <c r="J48" s="1060"/>
      <c r="K48" s="1059">
        <v>51043</v>
      </c>
      <c r="L48" s="1059">
        <v>60288.904761904763</v>
      </c>
      <c r="M48" s="1059">
        <v>152787</v>
      </c>
      <c r="N48" s="1059">
        <v>224095.61904761905</v>
      </c>
      <c r="O48" s="1059">
        <v>47921</v>
      </c>
      <c r="P48" s="1059">
        <v>104866</v>
      </c>
      <c r="Q48" s="1060"/>
      <c r="R48" s="1053">
        <f t="shared" si="1"/>
        <v>53744</v>
      </c>
      <c r="S48" s="1053">
        <f t="shared" si="1"/>
        <v>63296.333333333336</v>
      </c>
      <c r="T48" s="1053">
        <f t="shared" si="1"/>
        <v>167091</v>
      </c>
      <c r="U48" s="1053">
        <f t="shared" si="1"/>
        <v>241672.57142857142</v>
      </c>
      <c r="V48" s="1053">
        <f t="shared" si="1"/>
        <v>55108</v>
      </c>
      <c r="W48" s="1053">
        <f t="shared" si="1"/>
        <v>111983</v>
      </c>
    </row>
    <row r="49" spans="2:23" ht="15.75">
      <c r="B49" s="1057" t="s">
        <v>471</v>
      </c>
      <c r="C49" s="1058" t="s">
        <v>472</v>
      </c>
      <c r="D49" s="1059">
        <v>1007</v>
      </c>
      <c r="E49" s="1059">
        <v>1134.3809523809523</v>
      </c>
      <c r="F49" s="1059">
        <v>4546</v>
      </c>
      <c r="G49" s="1059">
        <v>5486.5238095238092</v>
      </c>
      <c r="H49" s="1059">
        <v>3461</v>
      </c>
      <c r="I49" s="1059">
        <v>1085</v>
      </c>
      <c r="J49" s="1060"/>
      <c r="K49" s="1059">
        <v>13019</v>
      </c>
      <c r="L49" s="1059">
        <v>14359.571428571429</v>
      </c>
      <c r="M49" s="1059">
        <v>46001</v>
      </c>
      <c r="N49" s="1059">
        <v>54589.142857142855</v>
      </c>
      <c r="O49" s="1059">
        <v>39407</v>
      </c>
      <c r="P49" s="1059">
        <v>6594</v>
      </c>
      <c r="Q49" s="1060"/>
      <c r="R49" s="1053">
        <f t="shared" si="1"/>
        <v>14026</v>
      </c>
      <c r="S49" s="1053">
        <f t="shared" si="1"/>
        <v>15493.952380952382</v>
      </c>
      <c r="T49" s="1053">
        <f t="shared" si="1"/>
        <v>50547</v>
      </c>
      <c r="U49" s="1053">
        <f t="shared" si="1"/>
        <v>60075.666666666664</v>
      </c>
      <c r="V49" s="1053">
        <f t="shared" si="1"/>
        <v>42868</v>
      </c>
      <c r="W49" s="1053">
        <f t="shared" si="1"/>
        <v>7679</v>
      </c>
    </row>
    <row r="50" spans="2:23" ht="15.75">
      <c r="B50" s="1057" t="s">
        <v>473</v>
      </c>
      <c r="C50" s="1058" t="s">
        <v>474</v>
      </c>
      <c r="D50" s="1059">
        <v>53</v>
      </c>
      <c r="E50" s="1059">
        <v>54</v>
      </c>
      <c r="F50" s="1059">
        <v>523</v>
      </c>
      <c r="G50" s="1059">
        <v>597.33333333333326</v>
      </c>
      <c r="H50" s="1059">
        <v>403</v>
      </c>
      <c r="I50" s="1059">
        <v>120</v>
      </c>
      <c r="J50" s="1060"/>
      <c r="K50" s="1059">
        <v>585</v>
      </c>
      <c r="L50" s="1059">
        <v>619.09523809523807</v>
      </c>
      <c r="M50" s="1059">
        <v>2459</v>
      </c>
      <c r="N50" s="1059">
        <v>2827.1904761904761</v>
      </c>
      <c r="O50" s="1059">
        <v>1650</v>
      </c>
      <c r="P50" s="1059">
        <v>809</v>
      </c>
      <c r="Q50" s="1060"/>
      <c r="R50" s="1053">
        <f t="shared" si="1"/>
        <v>638</v>
      </c>
      <c r="S50" s="1053">
        <f t="shared" si="1"/>
        <v>673.09523809523807</v>
      </c>
      <c r="T50" s="1053">
        <f t="shared" si="1"/>
        <v>2982</v>
      </c>
      <c r="U50" s="1053">
        <f t="shared" si="1"/>
        <v>3424.5238095238092</v>
      </c>
      <c r="V50" s="1053">
        <f t="shared" si="1"/>
        <v>2053</v>
      </c>
      <c r="W50" s="1053">
        <f t="shared" si="1"/>
        <v>929</v>
      </c>
    </row>
    <row r="51" spans="2:23" ht="15.75">
      <c r="B51" s="1057" t="s">
        <v>475</v>
      </c>
      <c r="C51" s="1058" t="s">
        <v>476</v>
      </c>
      <c r="D51" s="1059">
        <v>23</v>
      </c>
      <c r="E51" s="1059">
        <v>23.80952380952381</v>
      </c>
      <c r="F51" s="1059">
        <v>337</v>
      </c>
      <c r="G51" s="1059">
        <v>317.61904761904759</v>
      </c>
      <c r="H51" s="1059">
        <v>154</v>
      </c>
      <c r="I51" s="1059">
        <v>183</v>
      </c>
      <c r="J51" s="1060"/>
      <c r="K51" s="1059">
        <v>189</v>
      </c>
      <c r="L51" s="1059">
        <v>193.14285714285714</v>
      </c>
      <c r="M51" s="1059">
        <v>23480</v>
      </c>
      <c r="N51" s="1059">
        <v>23571.571428571428</v>
      </c>
      <c r="O51" s="1059">
        <v>12689</v>
      </c>
      <c r="P51" s="1059">
        <v>10791</v>
      </c>
      <c r="Q51" s="1060"/>
      <c r="R51" s="1053">
        <f t="shared" si="1"/>
        <v>212</v>
      </c>
      <c r="S51" s="1053">
        <f t="shared" si="1"/>
        <v>216.95238095238096</v>
      </c>
      <c r="T51" s="1053">
        <f t="shared" si="1"/>
        <v>23817</v>
      </c>
      <c r="U51" s="1053">
        <f t="shared" si="1"/>
        <v>23889.190476190473</v>
      </c>
      <c r="V51" s="1053">
        <f t="shared" si="1"/>
        <v>12843</v>
      </c>
      <c r="W51" s="1053">
        <f t="shared" si="1"/>
        <v>10974</v>
      </c>
    </row>
    <row r="52" spans="2:23" ht="15.75">
      <c r="B52" s="1057" t="s">
        <v>477</v>
      </c>
      <c r="C52" s="1058" t="s">
        <v>478</v>
      </c>
      <c r="D52" s="1059">
        <v>806</v>
      </c>
      <c r="E52" s="1059">
        <v>837.42857142857144</v>
      </c>
      <c r="F52" s="1059">
        <v>8736</v>
      </c>
      <c r="G52" s="1059">
        <v>9370.0476190476184</v>
      </c>
      <c r="H52" s="1059">
        <v>5340</v>
      </c>
      <c r="I52" s="1059">
        <v>3396</v>
      </c>
      <c r="J52" s="1060"/>
      <c r="K52" s="1059">
        <v>1676</v>
      </c>
      <c r="L52" s="1059">
        <v>1825.3809523809523</v>
      </c>
      <c r="M52" s="1059">
        <v>21721</v>
      </c>
      <c r="N52" s="1059">
        <v>24096.666666666668</v>
      </c>
      <c r="O52" s="1059">
        <v>14262</v>
      </c>
      <c r="P52" s="1059">
        <v>7459</v>
      </c>
      <c r="Q52" s="1060"/>
      <c r="R52" s="1053">
        <f t="shared" si="1"/>
        <v>2482</v>
      </c>
      <c r="S52" s="1053">
        <f t="shared" si="1"/>
        <v>2662.8095238095239</v>
      </c>
      <c r="T52" s="1053">
        <f t="shared" si="1"/>
        <v>30457</v>
      </c>
      <c r="U52" s="1053">
        <f t="shared" si="1"/>
        <v>33466.71428571429</v>
      </c>
      <c r="V52" s="1053">
        <f t="shared" si="1"/>
        <v>19602</v>
      </c>
      <c r="W52" s="1053">
        <f t="shared" si="1"/>
        <v>10855</v>
      </c>
    </row>
    <row r="53" spans="2:23" ht="15.75">
      <c r="B53" s="1057" t="s">
        <v>479</v>
      </c>
      <c r="C53" s="1058" t="s">
        <v>480</v>
      </c>
      <c r="D53" s="1059">
        <v>121</v>
      </c>
      <c r="E53" s="1059">
        <v>133.23809523809524</v>
      </c>
      <c r="F53" s="1059">
        <v>745</v>
      </c>
      <c r="G53" s="1059">
        <v>874.14285714285711</v>
      </c>
      <c r="H53" s="1059">
        <v>436</v>
      </c>
      <c r="I53" s="1059">
        <v>309</v>
      </c>
      <c r="J53" s="1060"/>
      <c r="K53" s="1059">
        <v>398</v>
      </c>
      <c r="L53" s="1059">
        <v>447.28571428571428</v>
      </c>
      <c r="M53" s="1059">
        <v>1746</v>
      </c>
      <c r="N53" s="1059">
        <v>2283.8571428571431</v>
      </c>
      <c r="O53" s="1059">
        <v>1171</v>
      </c>
      <c r="P53" s="1059">
        <v>575</v>
      </c>
      <c r="Q53" s="1060"/>
      <c r="R53" s="1053">
        <f t="shared" si="1"/>
        <v>519</v>
      </c>
      <c r="S53" s="1053">
        <f t="shared" si="1"/>
        <v>580.52380952380952</v>
      </c>
      <c r="T53" s="1053">
        <f t="shared" si="1"/>
        <v>2491</v>
      </c>
      <c r="U53" s="1053">
        <f t="shared" si="1"/>
        <v>3158</v>
      </c>
      <c r="V53" s="1053">
        <f t="shared" si="1"/>
        <v>1607</v>
      </c>
      <c r="W53" s="1053">
        <f t="shared" si="1"/>
        <v>884</v>
      </c>
    </row>
    <row r="54" spans="2:23" ht="15.75">
      <c r="B54" s="1057" t="s">
        <v>481</v>
      </c>
      <c r="C54" s="1058" t="s">
        <v>482</v>
      </c>
      <c r="D54" s="1059">
        <v>190</v>
      </c>
      <c r="E54" s="1059">
        <v>208.47619047619048</v>
      </c>
      <c r="F54" s="1059">
        <v>3316</v>
      </c>
      <c r="G54" s="1059">
        <v>3551.1428571428569</v>
      </c>
      <c r="H54" s="1059">
        <v>1497</v>
      </c>
      <c r="I54" s="1059">
        <v>1819</v>
      </c>
      <c r="J54" s="1060"/>
      <c r="K54" s="1059">
        <v>12090</v>
      </c>
      <c r="L54" s="1059">
        <v>12812.714285714286</v>
      </c>
      <c r="M54" s="1059">
        <v>195006</v>
      </c>
      <c r="N54" s="1059">
        <v>207766.14285714284</v>
      </c>
      <c r="O54" s="1059">
        <v>85862</v>
      </c>
      <c r="P54" s="1059">
        <v>109144</v>
      </c>
      <c r="Q54" s="1060"/>
      <c r="R54" s="1053">
        <f t="shared" si="1"/>
        <v>12280</v>
      </c>
      <c r="S54" s="1053">
        <f t="shared" si="1"/>
        <v>13021.190476190477</v>
      </c>
      <c r="T54" s="1053">
        <f t="shared" si="1"/>
        <v>198322</v>
      </c>
      <c r="U54" s="1053">
        <f t="shared" si="1"/>
        <v>211317.28571428571</v>
      </c>
      <c r="V54" s="1053">
        <f t="shared" si="1"/>
        <v>87359</v>
      </c>
      <c r="W54" s="1053">
        <f t="shared" si="1"/>
        <v>110963</v>
      </c>
    </row>
    <row r="55" spans="2:23" ht="15.75">
      <c r="B55" s="1057" t="s">
        <v>483</v>
      </c>
      <c r="C55" s="1058" t="s">
        <v>484</v>
      </c>
      <c r="D55" s="1059">
        <v>616</v>
      </c>
      <c r="E55" s="1059">
        <v>710.47619047619048</v>
      </c>
      <c r="F55" s="1059">
        <v>3120</v>
      </c>
      <c r="G55" s="1059">
        <v>3715.1428571428569</v>
      </c>
      <c r="H55" s="1059">
        <v>1469</v>
      </c>
      <c r="I55" s="1059">
        <v>1651</v>
      </c>
      <c r="J55" s="1060"/>
      <c r="K55" s="1059">
        <v>88923</v>
      </c>
      <c r="L55" s="1059">
        <v>103836.52380952382</v>
      </c>
      <c r="M55" s="1059">
        <v>362248</v>
      </c>
      <c r="N55" s="1059">
        <v>487236.14285714284</v>
      </c>
      <c r="O55" s="1059">
        <v>172992</v>
      </c>
      <c r="P55" s="1059">
        <v>189256</v>
      </c>
      <c r="Q55" s="1060"/>
      <c r="R55" s="1053">
        <f t="shared" si="1"/>
        <v>89539</v>
      </c>
      <c r="S55" s="1053">
        <f t="shared" si="1"/>
        <v>104547</v>
      </c>
      <c r="T55" s="1053">
        <f t="shared" si="1"/>
        <v>365368</v>
      </c>
      <c r="U55" s="1053">
        <f t="shared" si="1"/>
        <v>490951.28571428568</v>
      </c>
      <c r="V55" s="1053">
        <f t="shared" si="1"/>
        <v>174461</v>
      </c>
      <c r="W55" s="1053">
        <f t="shared" si="1"/>
        <v>190907</v>
      </c>
    </row>
    <row r="56" spans="2:23" ht="15.75">
      <c r="B56" s="1057" t="s">
        <v>485</v>
      </c>
      <c r="C56" s="1058" t="s">
        <v>486</v>
      </c>
      <c r="D56" s="1059">
        <v>340</v>
      </c>
      <c r="E56" s="1059">
        <v>335.23809523809524</v>
      </c>
      <c r="F56" s="1059">
        <v>6749</v>
      </c>
      <c r="G56" s="1059">
        <v>6291.4761904761908</v>
      </c>
      <c r="H56" s="1059">
        <v>3604</v>
      </c>
      <c r="I56" s="1059">
        <v>3145</v>
      </c>
      <c r="J56" s="1060"/>
      <c r="K56" s="1059">
        <v>564</v>
      </c>
      <c r="L56" s="1059">
        <v>606.23809523809518</v>
      </c>
      <c r="M56" s="1059">
        <v>3217</v>
      </c>
      <c r="N56" s="1059">
        <v>3454.5714285714284</v>
      </c>
      <c r="O56" s="1059">
        <v>1583</v>
      </c>
      <c r="P56" s="1059">
        <v>1634</v>
      </c>
      <c r="Q56" s="1060"/>
      <c r="R56" s="1053">
        <f t="shared" si="1"/>
        <v>904</v>
      </c>
      <c r="S56" s="1053">
        <f t="shared" si="1"/>
        <v>941.47619047619037</v>
      </c>
      <c r="T56" s="1053">
        <f t="shared" si="1"/>
        <v>9966</v>
      </c>
      <c r="U56" s="1053">
        <f t="shared" si="1"/>
        <v>9746.0476190476184</v>
      </c>
      <c r="V56" s="1053">
        <f t="shared" si="1"/>
        <v>5187</v>
      </c>
      <c r="W56" s="1053">
        <f t="shared" si="1"/>
        <v>4779</v>
      </c>
    </row>
    <row r="57" spans="2:23" ht="15.75">
      <c r="B57" s="1057" t="s">
        <v>487</v>
      </c>
      <c r="C57" s="1058" t="s">
        <v>488</v>
      </c>
      <c r="D57" s="1059">
        <v>108</v>
      </c>
      <c r="E57" s="1059">
        <v>117.95238095238095</v>
      </c>
      <c r="F57" s="1059">
        <v>705</v>
      </c>
      <c r="G57" s="1059">
        <v>869.23809523809518</v>
      </c>
      <c r="H57" s="1059">
        <v>408</v>
      </c>
      <c r="I57" s="1059">
        <v>297</v>
      </c>
      <c r="J57" s="1060"/>
      <c r="K57" s="1059">
        <v>827</v>
      </c>
      <c r="L57" s="1059">
        <v>908.19047619047615</v>
      </c>
      <c r="M57" s="1059">
        <v>5707</v>
      </c>
      <c r="N57" s="1059">
        <v>7567.666666666667</v>
      </c>
      <c r="O57" s="1059">
        <v>2766</v>
      </c>
      <c r="P57" s="1059">
        <v>2941</v>
      </c>
      <c r="Q57" s="1060"/>
      <c r="R57" s="1053">
        <f t="shared" si="1"/>
        <v>935</v>
      </c>
      <c r="S57" s="1053">
        <f t="shared" si="1"/>
        <v>1026.1428571428571</v>
      </c>
      <c r="T57" s="1053">
        <f t="shared" si="1"/>
        <v>6412</v>
      </c>
      <c r="U57" s="1053">
        <f t="shared" si="1"/>
        <v>8436.9047619047615</v>
      </c>
      <c r="V57" s="1053">
        <f t="shared" si="1"/>
        <v>3174</v>
      </c>
      <c r="W57" s="1053">
        <f t="shared" si="1"/>
        <v>3238</v>
      </c>
    </row>
    <row r="58" spans="2:23" ht="15.75">
      <c r="B58" s="1057" t="s">
        <v>489</v>
      </c>
      <c r="C58" s="1058" t="s">
        <v>490</v>
      </c>
      <c r="D58" s="1059">
        <v>120</v>
      </c>
      <c r="E58" s="1059">
        <v>121</v>
      </c>
      <c r="F58" s="1059">
        <v>1592</v>
      </c>
      <c r="G58" s="1059">
        <v>1650.8095238095239</v>
      </c>
      <c r="H58" s="1059">
        <v>923</v>
      </c>
      <c r="I58" s="1059">
        <v>669</v>
      </c>
      <c r="J58" s="1060"/>
      <c r="K58" s="1059">
        <v>142</v>
      </c>
      <c r="L58" s="1059">
        <v>149.8095238095238</v>
      </c>
      <c r="M58" s="1059">
        <v>602</v>
      </c>
      <c r="N58" s="1059">
        <v>677.33333333333326</v>
      </c>
      <c r="O58" s="1059">
        <v>356</v>
      </c>
      <c r="P58" s="1059">
        <v>246</v>
      </c>
      <c r="Q58" s="1060"/>
      <c r="R58" s="1053">
        <f t="shared" si="1"/>
        <v>262</v>
      </c>
      <c r="S58" s="1053">
        <f t="shared" si="1"/>
        <v>270.8095238095238</v>
      </c>
      <c r="T58" s="1053">
        <f t="shared" si="1"/>
        <v>2194</v>
      </c>
      <c r="U58" s="1053">
        <f t="shared" si="1"/>
        <v>2328.1428571428569</v>
      </c>
      <c r="V58" s="1053">
        <f t="shared" si="1"/>
        <v>1279</v>
      </c>
      <c r="W58" s="1053">
        <f t="shared" si="1"/>
        <v>915</v>
      </c>
    </row>
    <row r="59" spans="2:23" ht="15.75">
      <c r="B59" s="1057" t="s">
        <v>491</v>
      </c>
      <c r="C59" s="1058" t="s">
        <v>492</v>
      </c>
      <c r="D59" s="1059">
        <v>99</v>
      </c>
      <c r="E59" s="1059">
        <v>107.04761904761905</v>
      </c>
      <c r="F59" s="1059">
        <v>818</v>
      </c>
      <c r="G59" s="1059">
        <v>959.19047619047615</v>
      </c>
      <c r="H59" s="1059">
        <v>499</v>
      </c>
      <c r="I59" s="1059">
        <v>319</v>
      </c>
      <c r="J59" s="1060"/>
      <c r="K59" s="1059">
        <v>478</v>
      </c>
      <c r="L59" s="1059">
        <v>543.76190476190482</v>
      </c>
      <c r="M59" s="1059">
        <v>1562</v>
      </c>
      <c r="N59" s="1059">
        <v>2122.7142857142858</v>
      </c>
      <c r="O59" s="1059">
        <v>936</v>
      </c>
      <c r="P59" s="1059">
        <v>626</v>
      </c>
      <c r="Q59" s="1060"/>
      <c r="R59" s="1053">
        <f t="shared" si="1"/>
        <v>577</v>
      </c>
      <c r="S59" s="1053">
        <f t="shared" si="1"/>
        <v>650.80952380952385</v>
      </c>
      <c r="T59" s="1053">
        <f t="shared" si="1"/>
        <v>2380</v>
      </c>
      <c r="U59" s="1053">
        <f t="shared" si="1"/>
        <v>3081.9047619047619</v>
      </c>
      <c r="V59" s="1053">
        <f t="shared" si="1"/>
        <v>1435</v>
      </c>
      <c r="W59" s="1053">
        <f t="shared" si="1"/>
        <v>945</v>
      </c>
    </row>
    <row r="60" spans="2:23" ht="15.75">
      <c r="B60" s="1057" t="s">
        <v>493</v>
      </c>
      <c r="C60" s="1058" t="s">
        <v>494</v>
      </c>
      <c r="D60" s="1059">
        <v>727</v>
      </c>
      <c r="E60" s="1059">
        <v>738.57142857142856</v>
      </c>
      <c r="F60" s="1059">
        <v>8573</v>
      </c>
      <c r="G60" s="1059">
        <v>8874.1428571428569</v>
      </c>
      <c r="H60" s="1059">
        <v>5411</v>
      </c>
      <c r="I60" s="1059">
        <v>3162</v>
      </c>
      <c r="J60" s="1060"/>
      <c r="K60" s="1059">
        <v>1266</v>
      </c>
      <c r="L60" s="1059">
        <v>1364.6190476190477</v>
      </c>
      <c r="M60" s="1059">
        <v>7914</v>
      </c>
      <c r="N60" s="1059">
        <v>9071.3333333333321</v>
      </c>
      <c r="O60" s="1059">
        <v>5160</v>
      </c>
      <c r="P60" s="1059">
        <v>2754</v>
      </c>
      <c r="Q60" s="1060"/>
      <c r="R60" s="1053">
        <f t="shared" si="1"/>
        <v>1993</v>
      </c>
      <c r="S60" s="1053">
        <f t="shared" si="1"/>
        <v>2103.1904761904761</v>
      </c>
      <c r="T60" s="1053">
        <f t="shared" si="1"/>
        <v>16487</v>
      </c>
      <c r="U60" s="1053">
        <f t="shared" si="1"/>
        <v>17945.476190476191</v>
      </c>
      <c r="V60" s="1053">
        <f t="shared" si="1"/>
        <v>10571</v>
      </c>
      <c r="W60" s="1053">
        <f t="shared" si="1"/>
        <v>5916</v>
      </c>
    </row>
    <row r="61" spans="2:23" ht="15.75">
      <c r="B61" s="1057" t="s">
        <v>495</v>
      </c>
      <c r="C61" s="1058" t="s">
        <v>496</v>
      </c>
      <c r="D61" s="1059">
        <v>118</v>
      </c>
      <c r="E61" s="1059">
        <v>123.33333333333333</v>
      </c>
      <c r="F61" s="1059">
        <v>1354</v>
      </c>
      <c r="G61" s="1059">
        <v>1537.7142857142858</v>
      </c>
      <c r="H61" s="1059">
        <v>737</v>
      </c>
      <c r="I61" s="1059">
        <v>617</v>
      </c>
      <c r="J61" s="1060"/>
      <c r="K61" s="1059">
        <v>432</v>
      </c>
      <c r="L61" s="1059">
        <v>484.23809523809524</v>
      </c>
      <c r="M61" s="1059">
        <v>3466</v>
      </c>
      <c r="N61" s="1059">
        <v>4129.3809523809523</v>
      </c>
      <c r="O61" s="1059">
        <v>1551</v>
      </c>
      <c r="P61" s="1059">
        <v>1915</v>
      </c>
      <c r="Q61" s="1060"/>
      <c r="R61" s="1053">
        <f t="shared" si="1"/>
        <v>550</v>
      </c>
      <c r="S61" s="1053">
        <f t="shared" si="1"/>
        <v>607.57142857142856</v>
      </c>
      <c r="T61" s="1053">
        <f t="shared" si="1"/>
        <v>4820</v>
      </c>
      <c r="U61" s="1053">
        <f t="shared" si="1"/>
        <v>5667.0952380952385</v>
      </c>
      <c r="V61" s="1053">
        <f t="shared" si="1"/>
        <v>2288</v>
      </c>
      <c r="W61" s="1053">
        <f t="shared" si="1"/>
        <v>2532</v>
      </c>
    </row>
    <row r="62" spans="2:23" ht="15.75">
      <c r="B62" s="1057" t="s">
        <v>497</v>
      </c>
      <c r="C62" s="1058" t="s">
        <v>498</v>
      </c>
      <c r="D62" s="1059">
        <v>79</v>
      </c>
      <c r="E62" s="1059">
        <v>79.714285714285708</v>
      </c>
      <c r="F62" s="1059">
        <v>465</v>
      </c>
      <c r="G62" s="1059">
        <v>487.04761904761904</v>
      </c>
      <c r="H62" s="1059">
        <v>207</v>
      </c>
      <c r="I62" s="1059">
        <v>258</v>
      </c>
      <c r="J62" s="1060"/>
      <c r="K62" s="1059">
        <v>248</v>
      </c>
      <c r="L62" s="1059">
        <v>282.52380952380952</v>
      </c>
      <c r="M62" s="1059">
        <v>1753</v>
      </c>
      <c r="N62" s="1059">
        <v>2003.6190476190477</v>
      </c>
      <c r="O62" s="1059">
        <v>842</v>
      </c>
      <c r="P62" s="1059">
        <v>911</v>
      </c>
      <c r="Q62" s="1060"/>
      <c r="R62" s="1053">
        <f t="shared" si="1"/>
        <v>327</v>
      </c>
      <c r="S62" s="1053">
        <f t="shared" si="1"/>
        <v>362.23809523809524</v>
      </c>
      <c r="T62" s="1053">
        <f t="shared" si="1"/>
        <v>2218</v>
      </c>
      <c r="U62" s="1053">
        <f t="shared" si="1"/>
        <v>2490.666666666667</v>
      </c>
      <c r="V62" s="1053">
        <f t="shared" si="1"/>
        <v>1049</v>
      </c>
      <c r="W62" s="1053">
        <f t="shared" si="1"/>
        <v>1169</v>
      </c>
    </row>
    <row r="63" spans="2:23" ht="15.75">
      <c r="B63" s="1057" t="s">
        <v>499</v>
      </c>
      <c r="C63" s="1058" t="s">
        <v>500</v>
      </c>
      <c r="D63" s="1059">
        <v>29</v>
      </c>
      <c r="E63" s="1059">
        <v>31.666666666666668</v>
      </c>
      <c r="F63" s="1059">
        <v>133</v>
      </c>
      <c r="G63" s="1059">
        <v>149.33333333333331</v>
      </c>
      <c r="H63" s="1059">
        <v>64</v>
      </c>
      <c r="I63" s="1059">
        <v>69</v>
      </c>
      <c r="J63" s="1060"/>
      <c r="K63" s="1059">
        <v>79</v>
      </c>
      <c r="L63" s="1059">
        <v>93.714285714285708</v>
      </c>
      <c r="M63" s="1059">
        <v>261</v>
      </c>
      <c r="N63" s="1059">
        <v>328.42857142857144</v>
      </c>
      <c r="O63" s="1059">
        <v>55</v>
      </c>
      <c r="P63" s="1059">
        <v>206</v>
      </c>
      <c r="Q63" s="1060"/>
      <c r="R63" s="1053">
        <f t="shared" si="1"/>
        <v>108</v>
      </c>
      <c r="S63" s="1053">
        <f t="shared" si="1"/>
        <v>125.38095238095238</v>
      </c>
      <c r="T63" s="1053">
        <f t="shared" si="1"/>
        <v>394</v>
      </c>
      <c r="U63" s="1053">
        <f t="shared" si="1"/>
        <v>477.76190476190476</v>
      </c>
      <c r="V63" s="1053">
        <f t="shared" si="1"/>
        <v>119</v>
      </c>
      <c r="W63" s="1053">
        <f t="shared" si="1"/>
        <v>275</v>
      </c>
    </row>
    <row r="64" spans="2:23" ht="15.75">
      <c r="B64" s="1057" t="s">
        <v>501</v>
      </c>
      <c r="C64" s="1058" t="s">
        <v>502</v>
      </c>
      <c r="D64" s="1059">
        <v>319</v>
      </c>
      <c r="E64" s="1059">
        <v>347.33333333333331</v>
      </c>
      <c r="F64" s="1059">
        <v>2013</v>
      </c>
      <c r="G64" s="1059">
        <v>2316.666666666667</v>
      </c>
      <c r="H64" s="1059">
        <v>800</v>
      </c>
      <c r="I64" s="1059">
        <v>1213</v>
      </c>
      <c r="J64" s="1060"/>
      <c r="K64" s="1059">
        <v>781</v>
      </c>
      <c r="L64" s="1059">
        <v>906.52380952380952</v>
      </c>
      <c r="M64" s="1059">
        <v>2307</v>
      </c>
      <c r="N64" s="1059">
        <v>2783.6190476190477</v>
      </c>
      <c r="O64" s="1059">
        <v>781</v>
      </c>
      <c r="P64" s="1059">
        <v>1526</v>
      </c>
      <c r="Q64" s="1060"/>
      <c r="R64" s="1053">
        <f t="shared" si="1"/>
        <v>1100</v>
      </c>
      <c r="S64" s="1053">
        <f t="shared" si="1"/>
        <v>1253.8571428571429</v>
      </c>
      <c r="T64" s="1053">
        <f t="shared" si="1"/>
        <v>4320</v>
      </c>
      <c r="U64" s="1053">
        <f t="shared" ref="U64:W93" si="2">G64+N64</f>
        <v>5100.2857142857147</v>
      </c>
      <c r="V64" s="1053">
        <f t="shared" si="2"/>
        <v>1581</v>
      </c>
      <c r="W64" s="1053">
        <f t="shared" si="2"/>
        <v>2739</v>
      </c>
    </row>
    <row r="65" spans="2:23" ht="15.75">
      <c r="B65" s="1057" t="s">
        <v>503</v>
      </c>
      <c r="C65" s="1058" t="s">
        <v>504</v>
      </c>
      <c r="D65" s="1059">
        <v>436</v>
      </c>
      <c r="E65" s="1059">
        <v>479.66666666666669</v>
      </c>
      <c r="F65" s="1059">
        <v>1860</v>
      </c>
      <c r="G65" s="1059">
        <v>2417.3809523809523</v>
      </c>
      <c r="H65" s="1059">
        <v>787</v>
      </c>
      <c r="I65" s="1059">
        <v>1073</v>
      </c>
      <c r="J65" s="1060"/>
      <c r="K65" s="1059">
        <v>5611</v>
      </c>
      <c r="L65" s="1059">
        <v>6332.6190476190477</v>
      </c>
      <c r="M65" s="1059">
        <v>14389</v>
      </c>
      <c r="N65" s="1059">
        <v>17199.095238095237</v>
      </c>
      <c r="O65" s="1059">
        <v>5391</v>
      </c>
      <c r="P65" s="1059">
        <v>8998</v>
      </c>
      <c r="Q65" s="1060"/>
      <c r="R65" s="1053">
        <f t="shared" ref="R65:T93" si="3">D65+K65</f>
        <v>6047</v>
      </c>
      <c r="S65" s="1053">
        <f t="shared" si="3"/>
        <v>6812.2857142857147</v>
      </c>
      <c r="T65" s="1053">
        <f t="shared" si="3"/>
        <v>16249</v>
      </c>
      <c r="U65" s="1053">
        <f t="shared" si="2"/>
        <v>19616.476190476191</v>
      </c>
      <c r="V65" s="1053">
        <f t="shared" si="2"/>
        <v>6178</v>
      </c>
      <c r="W65" s="1053">
        <f t="shared" si="2"/>
        <v>10071</v>
      </c>
    </row>
    <row r="66" spans="2:23" ht="15.75">
      <c r="B66" s="1057" t="s">
        <v>505</v>
      </c>
      <c r="C66" s="1058" t="s">
        <v>506</v>
      </c>
      <c r="D66" s="1059">
        <v>1117</v>
      </c>
      <c r="E66" s="1059">
        <v>1221.2380952380952</v>
      </c>
      <c r="F66" s="1059">
        <v>6709</v>
      </c>
      <c r="G66" s="1059">
        <v>7640.5238095238092</v>
      </c>
      <c r="H66" s="1059">
        <v>2465</v>
      </c>
      <c r="I66" s="1059">
        <v>4244</v>
      </c>
      <c r="J66" s="1060"/>
      <c r="K66" s="1059">
        <v>3849</v>
      </c>
      <c r="L66" s="1059">
        <v>4468.5714285714284</v>
      </c>
      <c r="M66" s="1059">
        <v>12772</v>
      </c>
      <c r="N66" s="1059">
        <v>15465.380952380952</v>
      </c>
      <c r="O66" s="1059">
        <v>3851</v>
      </c>
      <c r="P66" s="1059">
        <v>8921</v>
      </c>
      <c r="Q66" s="1060"/>
      <c r="R66" s="1053">
        <f t="shared" si="3"/>
        <v>4966</v>
      </c>
      <c r="S66" s="1053">
        <f t="shared" si="3"/>
        <v>5689.8095238095239</v>
      </c>
      <c r="T66" s="1053">
        <f t="shared" si="3"/>
        <v>19481</v>
      </c>
      <c r="U66" s="1053">
        <f t="shared" si="2"/>
        <v>23105.904761904763</v>
      </c>
      <c r="V66" s="1053">
        <f t="shared" si="2"/>
        <v>6316</v>
      </c>
      <c r="W66" s="1053">
        <f t="shared" si="2"/>
        <v>13165</v>
      </c>
    </row>
    <row r="67" spans="2:23" ht="15.75">
      <c r="B67" s="1057" t="s">
        <v>507</v>
      </c>
      <c r="C67" s="1058" t="s">
        <v>508</v>
      </c>
      <c r="D67" s="1059">
        <v>377</v>
      </c>
      <c r="E67" s="1059">
        <v>402.8095238095238</v>
      </c>
      <c r="F67" s="1059">
        <v>3712</v>
      </c>
      <c r="G67" s="1059">
        <v>4086.3809523809523</v>
      </c>
      <c r="H67" s="1059">
        <v>1695</v>
      </c>
      <c r="I67" s="1059">
        <v>2017</v>
      </c>
      <c r="J67" s="1060"/>
      <c r="K67" s="1059">
        <v>1164</v>
      </c>
      <c r="L67" s="1059">
        <v>1272.8095238095239</v>
      </c>
      <c r="M67" s="1059">
        <v>5735</v>
      </c>
      <c r="N67" s="1059">
        <v>6799.3809523809523</v>
      </c>
      <c r="O67" s="1059">
        <v>2329</v>
      </c>
      <c r="P67" s="1059">
        <v>3406</v>
      </c>
      <c r="Q67" s="1060"/>
      <c r="R67" s="1053">
        <f t="shared" si="3"/>
        <v>1541</v>
      </c>
      <c r="S67" s="1053">
        <f t="shared" si="3"/>
        <v>1675.6190476190477</v>
      </c>
      <c r="T67" s="1053">
        <f t="shared" si="3"/>
        <v>9447</v>
      </c>
      <c r="U67" s="1053">
        <f t="shared" si="2"/>
        <v>10885.761904761905</v>
      </c>
      <c r="V67" s="1053">
        <f t="shared" si="2"/>
        <v>4024</v>
      </c>
      <c r="W67" s="1053">
        <f t="shared" si="2"/>
        <v>5423</v>
      </c>
    </row>
    <row r="68" spans="2:23" ht="15.75">
      <c r="B68" s="1057" t="s">
        <v>509</v>
      </c>
      <c r="C68" s="1058" t="s">
        <v>510</v>
      </c>
      <c r="D68" s="1059">
        <v>1176</v>
      </c>
      <c r="E68" s="1059">
        <v>1214.3809523809523</v>
      </c>
      <c r="F68" s="1059">
        <v>9287</v>
      </c>
      <c r="G68" s="1059">
        <v>10278.285714285714</v>
      </c>
      <c r="H68" s="1059">
        <v>5716</v>
      </c>
      <c r="I68" s="1059">
        <v>3571</v>
      </c>
      <c r="J68" s="1060"/>
      <c r="K68" s="1059">
        <v>2029</v>
      </c>
      <c r="L68" s="1059">
        <v>2316.8095238095239</v>
      </c>
      <c r="M68" s="1059">
        <v>8342</v>
      </c>
      <c r="N68" s="1059">
        <v>11255.428571428572</v>
      </c>
      <c r="O68" s="1059">
        <v>4906</v>
      </c>
      <c r="P68" s="1059">
        <v>3436</v>
      </c>
      <c r="Q68" s="1060"/>
      <c r="R68" s="1053">
        <f t="shared" si="3"/>
        <v>3205</v>
      </c>
      <c r="S68" s="1053">
        <f t="shared" si="3"/>
        <v>3531.1904761904761</v>
      </c>
      <c r="T68" s="1053">
        <f t="shared" si="3"/>
        <v>17629</v>
      </c>
      <c r="U68" s="1053">
        <f t="shared" si="2"/>
        <v>21533.714285714286</v>
      </c>
      <c r="V68" s="1053">
        <f t="shared" si="2"/>
        <v>10622</v>
      </c>
      <c r="W68" s="1053">
        <f t="shared" si="2"/>
        <v>7007</v>
      </c>
    </row>
    <row r="69" spans="2:23" ht="15.75">
      <c r="B69" s="1057" t="s">
        <v>511</v>
      </c>
      <c r="C69" s="1058" t="s">
        <v>512</v>
      </c>
      <c r="D69" s="1059">
        <v>97</v>
      </c>
      <c r="E69" s="1059">
        <v>102.14285714285714</v>
      </c>
      <c r="F69" s="1059">
        <v>1473</v>
      </c>
      <c r="G69" s="1059">
        <v>1533.2857142857142</v>
      </c>
      <c r="H69" s="1059">
        <v>900</v>
      </c>
      <c r="I69" s="1059">
        <v>573</v>
      </c>
      <c r="J69" s="1060"/>
      <c r="K69" s="1059">
        <v>254</v>
      </c>
      <c r="L69" s="1059">
        <v>292.76190476190476</v>
      </c>
      <c r="M69" s="1059">
        <v>1049</v>
      </c>
      <c r="N69" s="1059">
        <v>1270</v>
      </c>
      <c r="O69" s="1059">
        <v>439</v>
      </c>
      <c r="P69" s="1059">
        <v>610</v>
      </c>
      <c r="Q69" s="1060"/>
      <c r="R69" s="1053">
        <f t="shared" si="3"/>
        <v>351</v>
      </c>
      <c r="S69" s="1053">
        <f t="shared" si="3"/>
        <v>394.90476190476193</v>
      </c>
      <c r="T69" s="1053">
        <f t="shared" si="3"/>
        <v>2522</v>
      </c>
      <c r="U69" s="1053">
        <f t="shared" si="2"/>
        <v>2803.2857142857142</v>
      </c>
      <c r="V69" s="1053">
        <f t="shared" si="2"/>
        <v>1339</v>
      </c>
      <c r="W69" s="1053">
        <f t="shared" si="2"/>
        <v>1183</v>
      </c>
    </row>
    <row r="70" spans="2:23" ht="15.75">
      <c r="B70" s="1057" t="s">
        <v>513</v>
      </c>
      <c r="C70" s="1058" t="s">
        <v>514</v>
      </c>
      <c r="D70" s="1059">
        <v>839</v>
      </c>
      <c r="E70" s="1059">
        <v>847.33333333333337</v>
      </c>
      <c r="F70" s="1059">
        <v>8880</v>
      </c>
      <c r="G70" s="1059">
        <v>9127.6190476190477</v>
      </c>
      <c r="H70" s="1059">
        <v>3824</v>
      </c>
      <c r="I70" s="1059">
        <v>5056</v>
      </c>
      <c r="J70" s="1060"/>
      <c r="K70" s="1059">
        <v>2111</v>
      </c>
      <c r="L70" s="1059">
        <v>2242.4761904761904</v>
      </c>
      <c r="M70" s="1059">
        <v>10267</v>
      </c>
      <c r="N70" s="1059">
        <v>11839.904761904761</v>
      </c>
      <c r="O70" s="1059">
        <v>4412</v>
      </c>
      <c r="P70" s="1059">
        <v>5855</v>
      </c>
      <c r="Q70" s="1060"/>
      <c r="R70" s="1053">
        <f t="shared" si="3"/>
        <v>2950</v>
      </c>
      <c r="S70" s="1053">
        <f t="shared" si="3"/>
        <v>3089.8095238095239</v>
      </c>
      <c r="T70" s="1053">
        <f t="shared" si="3"/>
        <v>19147</v>
      </c>
      <c r="U70" s="1053">
        <f t="shared" si="2"/>
        <v>20967.523809523809</v>
      </c>
      <c r="V70" s="1053">
        <f t="shared" si="2"/>
        <v>8236</v>
      </c>
      <c r="W70" s="1053">
        <f t="shared" si="2"/>
        <v>10911</v>
      </c>
    </row>
    <row r="71" spans="2:23" ht="15.75">
      <c r="B71" s="1057" t="s">
        <v>515</v>
      </c>
      <c r="C71" s="1058" t="s">
        <v>516</v>
      </c>
      <c r="D71" s="1059">
        <v>465</v>
      </c>
      <c r="E71" s="1059">
        <v>493.66666666666669</v>
      </c>
      <c r="F71" s="1059">
        <v>3905</v>
      </c>
      <c r="G71" s="1059">
        <v>4564.6190476190477</v>
      </c>
      <c r="H71" s="1059">
        <v>1667</v>
      </c>
      <c r="I71" s="1059">
        <v>2238</v>
      </c>
      <c r="J71" s="1060"/>
      <c r="K71" s="1059">
        <v>1828</v>
      </c>
      <c r="L71" s="1059">
        <v>2020.3333333333333</v>
      </c>
      <c r="M71" s="1059">
        <v>7312</v>
      </c>
      <c r="N71" s="1059">
        <v>9615.8571428571431</v>
      </c>
      <c r="O71" s="1059">
        <v>2942</v>
      </c>
      <c r="P71" s="1059">
        <v>4370</v>
      </c>
      <c r="Q71" s="1060"/>
      <c r="R71" s="1053">
        <f t="shared" si="3"/>
        <v>2293</v>
      </c>
      <c r="S71" s="1053">
        <f t="shared" si="3"/>
        <v>2514</v>
      </c>
      <c r="T71" s="1053">
        <f t="shared" si="3"/>
        <v>11217</v>
      </c>
      <c r="U71" s="1053">
        <f t="shared" si="2"/>
        <v>14180.476190476191</v>
      </c>
      <c r="V71" s="1053">
        <f t="shared" si="2"/>
        <v>4609</v>
      </c>
      <c r="W71" s="1053">
        <f t="shared" si="2"/>
        <v>6608</v>
      </c>
    </row>
    <row r="72" spans="2:23" ht="15.75">
      <c r="B72" s="1057" t="s">
        <v>517</v>
      </c>
      <c r="C72" s="1058" t="s">
        <v>518</v>
      </c>
      <c r="D72" s="1059">
        <v>74</v>
      </c>
      <c r="E72" s="1059">
        <v>88.761904761904759</v>
      </c>
      <c r="F72" s="1059">
        <v>284</v>
      </c>
      <c r="G72" s="1059">
        <v>346.52380952380952</v>
      </c>
      <c r="H72" s="1059">
        <v>47</v>
      </c>
      <c r="I72" s="1059">
        <v>237</v>
      </c>
      <c r="J72" s="1060"/>
      <c r="K72" s="1059">
        <v>363</v>
      </c>
      <c r="L72" s="1059">
        <v>470.33333333333331</v>
      </c>
      <c r="M72" s="1059">
        <v>715</v>
      </c>
      <c r="N72" s="1059">
        <v>1015.3333333333333</v>
      </c>
      <c r="O72" s="1059">
        <v>139</v>
      </c>
      <c r="P72" s="1059">
        <v>576</v>
      </c>
      <c r="Q72" s="1060"/>
      <c r="R72" s="1053">
        <f t="shared" si="3"/>
        <v>437</v>
      </c>
      <c r="S72" s="1053">
        <f t="shared" si="3"/>
        <v>559.09523809523807</v>
      </c>
      <c r="T72" s="1053">
        <f t="shared" si="3"/>
        <v>999</v>
      </c>
      <c r="U72" s="1053">
        <f t="shared" si="2"/>
        <v>1361.8571428571427</v>
      </c>
      <c r="V72" s="1053">
        <f t="shared" si="2"/>
        <v>186</v>
      </c>
      <c r="W72" s="1053">
        <f t="shared" si="2"/>
        <v>813</v>
      </c>
    </row>
    <row r="73" spans="2:23" ht="15.75">
      <c r="B73" s="1057" t="s">
        <v>519</v>
      </c>
      <c r="C73" s="1058" t="s">
        <v>520</v>
      </c>
      <c r="D73" s="1059">
        <v>392</v>
      </c>
      <c r="E73" s="1059">
        <v>407.76190476190476</v>
      </c>
      <c r="F73" s="1059">
        <v>3552</v>
      </c>
      <c r="G73" s="1059">
        <v>3929.2380952380954</v>
      </c>
      <c r="H73" s="1059">
        <v>1990</v>
      </c>
      <c r="I73" s="1059">
        <v>1562</v>
      </c>
      <c r="J73" s="1060"/>
      <c r="K73" s="1059">
        <v>2875</v>
      </c>
      <c r="L73" s="1059">
        <v>3095.7142857142858</v>
      </c>
      <c r="M73" s="1059">
        <v>15036</v>
      </c>
      <c r="N73" s="1059">
        <v>17143.285714285714</v>
      </c>
      <c r="O73" s="1059">
        <v>9272</v>
      </c>
      <c r="P73" s="1059">
        <v>5764</v>
      </c>
      <c r="Q73" s="1060"/>
      <c r="R73" s="1053">
        <f t="shared" si="3"/>
        <v>3267</v>
      </c>
      <c r="S73" s="1053">
        <f t="shared" si="3"/>
        <v>3503.4761904761904</v>
      </c>
      <c r="T73" s="1053">
        <f t="shared" si="3"/>
        <v>18588</v>
      </c>
      <c r="U73" s="1053">
        <f t="shared" si="2"/>
        <v>21072.523809523809</v>
      </c>
      <c r="V73" s="1053">
        <f t="shared" si="2"/>
        <v>11262</v>
      </c>
      <c r="W73" s="1053">
        <f t="shared" si="2"/>
        <v>7326</v>
      </c>
    </row>
    <row r="74" spans="2:23" ht="15.75">
      <c r="B74" s="1057" t="s">
        <v>521</v>
      </c>
      <c r="C74" s="1058" t="s">
        <v>522</v>
      </c>
      <c r="D74" s="1059">
        <v>435</v>
      </c>
      <c r="E74" s="1059">
        <v>459.71428571428572</v>
      </c>
      <c r="F74" s="1059">
        <v>2981</v>
      </c>
      <c r="G74" s="1059">
        <v>3251.3333333333335</v>
      </c>
      <c r="H74" s="1059">
        <v>1043</v>
      </c>
      <c r="I74" s="1059">
        <v>1938</v>
      </c>
      <c r="J74" s="1060"/>
      <c r="K74" s="1059">
        <v>614</v>
      </c>
      <c r="L74" s="1059">
        <v>669</v>
      </c>
      <c r="M74" s="1059">
        <v>4862</v>
      </c>
      <c r="N74" s="1059">
        <v>6655.5238095238092</v>
      </c>
      <c r="O74" s="1059">
        <v>2215</v>
      </c>
      <c r="P74" s="1059">
        <v>2647</v>
      </c>
      <c r="Q74" s="1060"/>
      <c r="R74" s="1053">
        <f t="shared" si="3"/>
        <v>1049</v>
      </c>
      <c r="S74" s="1053">
        <f t="shared" si="3"/>
        <v>1128.7142857142858</v>
      </c>
      <c r="T74" s="1053">
        <f t="shared" si="3"/>
        <v>7843</v>
      </c>
      <c r="U74" s="1053">
        <f t="shared" si="2"/>
        <v>9906.8571428571431</v>
      </c>
      <c r="V74" s="1053">
        <f t="shared" si="2"/>
        <v>3258</v>
      </c>
      <c r="W74" s="1053">
        <f t="shared" si="2"/>
        <v>4585</v>
      </c>
    </row>
    <row r="75" spans="2:23" ht="15.75">
      <c r="B75" s="1057" t="s">
        <v>523</v>
      </c>
      <c r="C75" s="1058" t="s">
        <v>524</v>
      </c>
      <c r="D75" s="1059">
        <v>265</v>
      </c>
      <c r="E75" s="1059">
        <v>247.9047619047619</v>
      </c>
      <c r="F75" s="1059">
        <v>4255</v>
      </c>
      <c r="G75" s="1059">
        <v>3388.5714285714284</v>
      </c>
      <c r="H75" s="1059">
        <v>1146</v>
      </c>
      <c r="I75" s="1059">
        <v>3109</v>
      </c>
      <c r="J75" s="1060"/>
      <c r="K75" s="1059">
        <v>4051</v>
      </c>
      <c r="L75" s="1059">
        <v>4115.2380952380954</v>
      </c>
      <c r="M75" s="1059">
        <v>27902</v>
      </c>
      <c r="N75" s="1059">
        <v>28616.190476190477</v>
      </c>
      <c r="O75" s="1059">
        <v>8052</v>
      </c>
      <c r="P75" s="1059">
        <v>19850</v>
      </c>
      <c r="Q75" s="1060"/>
      <c r="R75" s="1053">
        <f t="shared" si="3"/>
        <v>4316</v>
      </c>
      <c r="S75" s="1053">
        <f t="shared" si="3"/>
        <v>4363.1428571428569</v>
      </c>
      <c r="T75" s="1053">
        <f t="shared" si="3"/>
        <v>32157</v>
      </c>
      <c r="U75" s="1053">
        <f t="shared" si="2"/>
        <v>32004.761904761905</v>
      </c>
      <c r="V75" s="1053">
        <f t="shared" si="2"/>
        <v>9198</v>
      </c>
      <c r="W75" s="1053">
        <f t="shared" si="2"/>
        <v>22959</v>
      </c>
    </row>
    <row r="76" spans="2:23" ht="15.75">
      <c r="B76" s="1057" t="s">
        <v>525</v>
      </c>
      <c r="C76" s="1058" t="s">
        <v>526</v>
      </c>
      <c r="D76" s="1059">
        <v>220</v>
      </c>
      <c r="E76" s="1059">
        <v>241.0952380952381</v>
      </c>
      <c r="F76" s="1059">
        <v>2984</v>
      </c>
      <c r="G76" s="1059">
        <v>3540.3809523809523</v>
      </c>
      <c r="H76" s="1059">
        <v>2125</v>
      </c>
      <c r="I76" s="1059">
        <v>859</v>
      </c>
      <c r="J76" s="1060"/>
      <c r="K76" s="1059">
        <v>351</v>
      </c>
      <c r="L76" s="1059">
        <v>429.52380952380952</v>
      </c>
      <c r="M76" s="1059">
        <v>3477</v>
      </c>
      <c r="N76" s="1059">
        <v>5209.666666666667</v>
      </c>
      <c r="O76" s="1059">
        <v>2386</v>
      </c>
      <c r="P76" s="1059">
        <v>1091</v>
      </c>
      <c r="Q76" s="1060"/>
      <c r="R76" s="1053">
        <f t="shared" si="3"/>
        <v>571</v>
      </c>
      <c r="S76" s="1053">
        <f t="shared" si="3"/>
        <v>670.61904761904759</v>
      </c>
      <c r="T76" s="1053">
        <f t="shared" si="3"/>
        <v>6461</v>
      </c>
      <c r="U76" s="1053">
        <f t="shared" si="2"/>
        <v>8750.0476190476184</v>
      </c>
      <c r="V76" s="1053">
        <f t="shared" si="2"/>
        <v>4511</v>
      </c>
      <c r="W76" s="1053">
        <f t="shared" si="2"/>
        <v>1950</v>
      </c>
    </row>
    <row r="77" spans="2:23" ht="15.75">
      <c r="B77" s="1057" t="s">
        <v>527</v>
      </c>
      <c r="C77" s="1058" t="s">
        <v>528</v>
      </c>
      <c r="D77" s="1059">
        <v>648</v>
      </c>
      <c r="E77" s="1059">
        <v>727.38095238095241</v>
      </c>
      <c r="F77" s="1059">
        <v>4961</v>
      </c>
      <c r="G77" s="1059">
        <v>6417.3809523809523</v>
      </c>
      <c r="H77" s="1059">
        <v>1714</v>
      </c>
      <c r="I77" s="1059">
        <v>3247</v>
      </c>
      <c r="J77" s="1060"/>
      <c r="K77" s="1059">
        <v>4278</v>
      </c>
      <c r="L77" s="1059">
        <v>4952.9523809523807</v>
      </c>
      <c r="M77" s="1059">
        <v>27370</v>
      </c>
      <c r="N77" s="1059">
        <v>38904.476190476191</v>
      </c>
      <c r="O77" s="1059">
        <v>7737</v>
      </c>
      <c r="P77" s="1059">
        <v>19633</v>
      </c>
      <c r="Q77" s="1060"/>
      <c r="R77" s="1053">
        <f t="shared" si="3"/>
        <v>4926</v>
      </c>
      <c r="S77" s="1053">
        <f t="shared" si="3"/>
        <v>5680.333333333333</v>
      </c>
      <c r="T77" s="1053">
        <f t="shared" si="3"/>
        <v>32331</v>
      </c>
      <c r="U77" s="1053">
        <f t="shared" si="2"/>
        <v>45321.857142857145</v>
      </c>
      <c r="V77" s="1053">
        <f t="shared" si="2"/>
        <v>9451</v>
      </c>
      <c r="W77" s="1053">
        <f t="shared" si="2"/>
        <v>22880</v>
      </c>
    </row>
    <row r="78" spans="2:23" ht="15.75">
      <c r="B78" s="1057" t="s">
        <v>529</v>
      </c>
      <c r="C78" s="1058" t="s">
        <v>530</v>
      </c>
      <c r="D78" s="1059">
        <v>686</v>
      </c>
      <c r="E78" s="1059">
        <v>741.85714285714289</v>
      </c>
      <c r="F78" s="1059">
        <v>8971</v>
      </c>
      <c r="G78" s="1059">
        <v>10327.142857142857</v>
      </c>
      <c r="H78" s="1059">
        <v>4018</v>
      </c>
      <c r="I78" s="1059">
        <v>4953</v>
      </c>
      <c r="J78" s="1060"/>
      <c r="K78" s="1059">
        <v>3193</v>
      </c>
      <c r="L78" s="1059">
        <v>3443.8095238095239</v>
      </c>
      <c r="M78" s="1059">
        <v>20348</v>
      </c>
      <c r="N78" s="1059">
        <v>25770</v>
      </c>
      <c r="O78" s="1059">
        <v>9262</v>
      </c>
      <c r="P78" s="1059">
        <v>11086</v>
      </c>
      <c r="Q78" s="1060"/>
      <c r="R78" s="1053">
        <f t="shared" si="3"/>
        <v>3879</v>
      </c>
      <c r="S78" s="1053">
        <f t="shared" si="3"/>
        <v>4185.666666666667</v>
      </c>
      <c r="T78" s="1053">
        <f t="shared" si="3"/>
        <v>29319</v>
      </c>
      <c r="U78" s="1053">
        <f t="shared" si="2"/>
        <v>36097.142857142855</v>
      </c>
      <c r="V78" s="1053">
        <f t="shared" si="2"/>
        <v>13280</v>
      </c>
      <c r="W78" s="1053">
        <f t="shared" si="2"/>
        <v>16039</v>
      </c>
    </row>
    <row r="79" spans="2:23" ht="15.75">
      <c r="B79" s="1057" t="s">
        <v>531</v>
      </c>
      <c r="C79" s="1058" t="s">
        <v>532</v>
      </c>
      <c r="D79" s="1059">
        <v>6</v>
      </c>
      <c r="E79" s="1059">
        <v>5.3809523809523814</v>
      </c>
      <c r="F79" s="1059">
        <v>29</v>
      </c>
      <c r="G79" s="1059">
        <v>28.61904761904762</v>
      </c>
      <c r="H79" s="1059">
        <v>13</v>
      </c>
      <c r="I79" s="1059">
        <v>16</v>
      </c>
      <c r="J79" s="1060"/>
      <c r="K79" s="1059">
        <v>84</v>
      </c>
      <c r="L79" s="1059">
        <v>97</v>
      </c>
      <c r="M79" s="1059">
        <v>620</v>
      </c>
      <c r="N79" s="1059">
        <v>544.19047619047615</v>
      </c>
      <c r="O79" s="1059">
        <v>247</v>
      </c>
      <c r="P79" s="1059">
        <v>373</v>
      </c>
      <c r="Q79" s="1060"/>
      <c r="R79" s="1053">
        <f t="shared" si="3"/>
        <v>90</v>
      </c>
      <c r="S79" s="1053">
        <f t="shared" si="3"/>
        <v>102.38095238095238</v>
      </c>
      <c r="T79" s="1053">
        <f t="shared" si="3"/>
        <v>649</v>
      </c>
      <c r="U79" s="1053">
        <f t="shared" si="2"/>
        <v>572.80952380952374</v>
      </c>
      <c r="V79" s="1053">
        <f t="shared" si="2"/>
        <v>260</v>
      </c>
      <c r="W79" s="1053">
        <f t="shared" si="2"/>
        <v>389</v>
      </c>
    </row>
    <row r="80" spans="2:23" ht="15.75">
      <c r="B80" s="1057" t="s">
        <v>533</v>
      </c>
      <c r="C80" s="1058" t="s">
        <v>151</v>
      </c>
      <c r="D80" s="1059">
        <v>445</v>
      </c>
      <c r="E80" s="1059">
        <v>476.47619047619048</v>
      </c>
      <c r="F80" s="1059">
        <v>2945</v>
      </c>
      <c r="G80" s="1059">
        <v>3786.9047619047619</v>
      </c>
      <c r="H80" s="1059">
        <v>849</v>
      </c>
      <c r="I80" s="1059">
        <v>2096</v>
      </c>
      <c r="J80" s="1060"/>
      <c r="K80" s="1059">
        <v>16264</v>
      </c>
      <c r="L80" s="1059">
        <v>18924.809523809523</v>
      </c>
      <c r="M80" s="1059">
        <v>79132</v>
      </c>
      <c r="N80" s="1059">
        <v>113499.04761904763</v>
      </c>
      <c r="O80" s="1059">
        <v>19951</v>
      </c>
      <c r="P80" s="1059">
        <v>59181</v>
      </c>
      <c r="Q80" s="1060"/>
      <c r="R80" s="1053">
        <f t="shared" si="3"/>
        <v>16709</v>
      </c>
      <c r="S80" s="1053">
        <f t="shared" si="3"/>
        <v>19401.285714285714</v>
      </c>
      <c r="T80" s="1053">
        <f t="shared" si="3"/>
        <v>82077</v>
      </c>
      <c r="U80" s="1053">
        <f t="shared" si="2"/>
        <v>117285.9523809524</v>
      </c>
      <c r="V80" s="1053">
        <f t="shared" si="2"/>
        <v>20800</v>
      </c>
      <c r="W80" s="1053">
        <f t="shared" si="2"/>
        <v>61277</v>
      </c>
    </row>
    <row r="81" spans="1:29" ht="15.75">
      <c r="B81" s="1057" t="s">
        <v>534</v>
      </c>
      <c r="C81" s="1058" t="s">
        <v>535</v>
      </c>
      <c r="D81" s="1059">
        <v>698</v>
      </c>
      <c r="E81" s="1059">
        <v>808.76190476190482</v>
      </c>
      <c r="F81" s="1059">
        <v>2556</v>
      </c>
      <c r="G81" s="1059">
        <v>3102.5238095238092</v>
      </c>
      <c r="H81" s="1059">
        <v>541</v>
      </c>
      <c r="I81" s="1059">
        <v>2015</v>
      </c>
      <c r="J81" s="1060"/>
      <c r="K81" s="1059">
        <v>12276</v>
      </c>
      <c r="L81" s="1059">
        <v>15439.190476190477</v>
      </c>
      <c r="M81" s="1059">
        <v>31317</v>
      </c>
      <c r="N81" s="1059">
        <v>45555.333333333336</v>
      </c>
      <c r="O81" s="1059">
        <v>5422</v>
      </c>
      <c r="P81" s="1059">
        <v>25895</v>
      </c>
      <c r="Q81" s="1060"/>
      <c r="R81" s="1053">
        <f t="shared" si="3"/>
        <v>12974</v>
      </c>
      <c r="S81" s="1053">
        <f t="shared" si="3"/>
        <v>16247.952380952382</v>
      </c>
      <c r="T81" s="1053">
        <f t="shared" si="3"/>
        <v>33873</v>
      </c>
      <c r="U81" s="1053">
        <f t="shared" si="2"/>
        <v>48657.857142857145</v>
      </c>
      <c r="V81" s="1053">
        <f t="shared" si="2"/>
        <v>5963</v>
      </c>
      <c r="W81" s="1053">
        <f t="shared" si="2"/>
        <v>27910</v>
      </c>
    </row>
    <row r="82" spans="1:29" ht="15.75">
      <c r="B82" s="1057" t="s">
        <v>536</v>
      </c>
      <c r="C82" s="1058" t="s">
        <v>537</v>
      </c>
      <c r="D82" s="1059">
        <v>42</v>
      </c>
      <c r="E82" s="1059">
        <v>38.047619047619051</v>
      </c>
      <c r="F82" s="1059">
        <v>311</v>
      </c>
      <c r="G82" s="1059">
        <v>279.76190476190476</v>
      </c>
      <c r="H82" s="1059">
        <v>75</v>
      </c>
      <c r="I82" s="1059">
        <v>236</v>
      </c>
      <c r="J82" s="1060"/>
      <c r="K82" s="1059">
        <v>352</v>
      </c>
      <c r="L82" s="1059">
        <v>380.61904761904759</v>
      </c>
      <c r="M82" s="1059">
        <v>1993</v>
      </c>
      <c r="N82" s="1059">
        <v>2583.666666666667</v>
      </c>
      <c r="O82" s="1059">
        <v>523</v>
      </c>
      <c r="P82" s="1059">
        <v>1470</v>
      </c>
      <c r="Q82" s="1060"/>
      <c r="R82" s="1053">
        <f t="shared" si="3"/>
        <v>394</v>
      </c>
      <c r="S82" s="1053">
        <f t="shared" si="3"/>
        <v>418.66666666666663</v>
      </c>
      <c r="T82" s="1053">
        <f t="shared" si="3"/>
        <v>2304</v>
      </c>
      <c r="U82" s="1053">
        <f t="shared" si="2"/>
        <v>2863.4285714285716</v>
      </c>
      <c r="V82" s="1053">
        <f t="shared" si="2"/>
        <v>598</v>
      </c>
      <c r="W82" s="1053">
        <f t="shared" si="2"/>
        <v>1706</v>
      </c>
    </row>
    <row r="83" spans="1:29" ht="15.75">
      <c r="B83" s="1057" t="s">
        <v>538</v>
      </c>
      <c r="C83" s="1058" t="s">
        <v>539</v>
      </c>
      <c r="D83" s="1059">
        <v>134</v>
      </c>
      <c r="E83" s="1059">
        <v>146.1904761904762</v>
      </c>
      <c r="F83" s="1059">
        <v>1851</v>
      </c>
      <c r="G83" s="1059">
        <v>10042.523809523809</v>
      </c>
      <c r="H83" s="1059">
        <v>966</v>
      </c>
      <c r="I83" s="1059">
        <v>885</v>
      </c>
      <c r="J83" s="1060"/>
      <c r="K83" s="1059">
        <v>2076</v>
      </c>
      <c r="L83" s="1059">
        <v>2251.2857142857142</v>
      </c>
      <c r="M83" s="1059">
        <v>13127</v>
      </c>
      <c r="N83" s="1059">
        <v>19214.333333333336</v>
      </c>
      <c r="O83" s="1059">
        <v>2918</v>
      </c>
      <c r="P83" s="1059">
        <v>10209</v>
      </c>
      <c r="Q83" s="1060"/>
      <c r="R83" s="1053">
        <f t="shared" si="3"/>
        <v>2210</v>
      </c>
      <c r="S83" s="1053">
        <f t="shared" si="3"/>
        <v>2397.4761904761904</v>
      </c>
      <c r="T83" s="1053">
        <f t="shared" si="3"/>
        <v>14978</v>
      </c>
      <c r="U83" s="1053">
        <f t="shared" si="2"/>
        <v>29256.857142857145</v>
      </c>
      <c r="V83" s="1053">
        <f t="shared" si="2"/>
        <v>3884</v>
      </c>
      <c r="W83" s="1053">
        <f t="shared" si="2"/>
        <v>11094</v>
      </c>
    </row>
    <row r="84" spans="1:29" ht="15.75">
      <c r="B84" s="1057" t="s">
        <v>540</v>
      </c>
      <c r="C84" s="1058" t="s">
        <v>541</v>
      </c>
      <c r="D84" s="1059">
        <v>45</v>
      </c>
      <c r="E84" s="1059">
        <v>50.61904761904762</v>
      </c>
      <c r="F84" s="1059">
        <v>163</v>
      </c>
      <c r="G84" s="1059">
        <v>187.1904761904762</v>
      </c>
      <c r="H84" s="1059">
        <v>85</v>
      </c>
      <c r="I84" s="1059">
        <v>78</v>
      </c>
      <c r="J84" s="1060"/>
      <c r="K84" s="1059">
        <v>1773</v>
      </c>
      <c r="L84" s="1059">
        <v>1863.8571428571429</v>
      </c>
      <c r="M84" s="1059">
        <v>7707</v>
      </c>
      <c r="N84" s="1059">
        <v>8637.9047619047615</v>
      </c>
      <c r="O84" s="1059">
        <v>4122</v>
      </c>
      <c r="P84" s="1059">
        <v>3585</v>
      </c>
      <c r="Q84" s="1060"/>
      <c r="R84" s="1053">
        <f t="shared" si="3"/>
        <v>1818</v>
      </c>
      <c r="S84" s="1053">
        <f t="shared" si="3"/>
        <v>1914.4761904761906</v>
      </c>
      <c r="T84" s="1053">
        <f t="shared" si="3"/>
        <v>7870</v>
      </c>
      <c r="U84" s="1053">
        <f t="shared" si="2"/>
        <v>8825.0952380952385</v>
      </c>
      <c r="V84" s="1053">
        <f t="shared" si="2"/>
        <v>4207</v>
      </c>
      <c r="W84" s="1053">
        <f t="shared" si="2"/>
        <v>3663</v>
      </c>
    </row>
    <row r="85" spans="1:29" ht="15.75">
      <c r="B85" s="1057" t="s">
        <v>542</v>
      </c>
      <c r="C85" s="1058" t="s">
        <v>543</v>
      </c>
      <c r="D85" s="1059">
        <v>10</v>
      </c>
      <c r="E85" s="1059">
        <v>9.7142857142857135</v>
      </c>
      <c r="F85" s="1059">
        <v>43</v>
      </c>
      <c r="G85" s="1059">
        <v>38.285714285714285</v>
      </c>
      <c r="H85" s="1059">
        <v>17</v>
      </c>
      <c r="I85" s="1059">
        <v>26</v>
      </c>
      <c r="J85" s="1060"/>
      <c r="K85" s="1059">
        <v>445</v>
      </c>
      <c r="L85" s="1059">
        <v>470.8095238095238</v>
      </c>
      <c r="M85" s="1059">
        <v>3381</v>
      </c>
      <c r="N85" s="1059">
        <v>3726.1428571428573</v>
      </c>
      <c r="O85" s="1059">
        <v>1232</v>
      </c>
      <c r="P85" s="1059">
        <v>2149</v>
      </c>
      <c r="Q85" s="1060"/>
      <c r="R85" s="1053">
        <f t="shared" si="3"/>
        <v>455</v>
      </c>
      <c r="S85" s="1053">
        <f t="shared" si="3"/>
        <v>480.52380952380952</v>
      </c>
      <c r="T85" s="1053">
        <f t="shared" si="3"/>
        <v>3424</v>
      </c>
      <c r="U85" s="1053">
        <f t="shared" si="2"/>
        <v>3764.4285714285716</v>
      </c>
      <c r="V85" s="1053">
        <f t="shared" si="2"/>
        <v>1249</v>
      </c>
      <c r="W85" s="1053">
        <f t="shared" si="2"/>
        <v>2175</v>
      </c>
    </row>
    <row r="86" spans="1:29" ht="15.75">
      <c r="B86" s="1057" t="s">
        <v>544</v>
      </c>
      <c r="C86" s="1058" t="s">
        <v>545</v>
      </c>
      <c r="D86" s="1059">
        <v>14</v>
      </c>
      <c r="E86" s="1059">
        <v>12.857142857142858</v>
      </c>
      <c r="F86" s="1059">
        <v>49</v>
      </c>
      <c r="G86" s="1059">
        <v>45.047619047619051</v>
      </c>
      <c r="H86" s="1059">
        <v>29</v>
      </c>
      <c r="I86" s="1059">
        <v>20</v>
      </c>
      <c r="J86" s="1060"/>
      <c r="K86" s="1059">
        <v>2579</v>
      </c>
      <c r="L86" s="1059">
        <v>3091.3809523809523</v>
      </c>
      <c r="M86" s="1059">
        <v>15986</v>
      </c>
      <c r="N86" s="1059">
        <v>20139.476190476191</v>
      </c>
      <c r="O86" s="1059">
        <v>8333</v>
      </c>
      <c r="P86" s="1059">
        <v>7653</v>
      </c>
      <c r="Q86" s="1060"/>
      <c r="R86" s="1053">
        <f t="shared" si="3"/>
        <v>2593</v>
      </c>
      <c r="S86" s="1053">
        <f t="shared" si="3"/>
        <v>3104.238095238095</v>
      </c>
      <c r="T86" s="1053">
        <f t="shared" si="3"/>
        <v>16035</v>
      </c>
      <c r="U86" s="1053">
        <f t="shared" si="2"/>
        <v>20184.523809523809</v>
      </c>
      <c r="V86" s="1053">
        <f t="shared" si="2"/>
        <v>8362</v>
      </c>
      <c r="W86" s="1053">
        <f t="shared" si="2"/>
        <v>7673</v>
      </c>
    </row>
    <row r="87" spans="1:29" ht="15.75">
      <c r="B87" s="1057" t="s">
        <v>546</v>
      </c>
      <c r="C87" s="1058" t="s">
        <v>547</v>
      </c>
      <c r="D87" s="1059">
        <v>120</v>
      </c>
      <c r="E87" s="1059">
        <v>136.47619047619048</v>
      </c>
      <c r="F87" s="1059">
        <v>666</v>
      </c>
      <c r="G87" s="1059">
        <v>1178.4285714285716</v>
      </c>
      <c r="H87" s="1059">
        <v>400</v>
      </c>
      <c r="I87" s="1059">
        <v>266</v>
      </c>
      <c r="J87" s="1060"/>
      <c r="K87" s="1059">
        <v>11228</v>
      </c>
      <c r="L87" s="1059">
        <v>12636</v>
      </c>
      <c r="M87" s="1059">
        <v>69060</v>
      </c>
      <c r="N87" s="1059">
        <v>90501.619047619053</v>
      </c>
      <c r="O87" s="1059">
        <v>38069</v>
      </c>
      <c r="P87" s="1059">
        <v>30991</v>
      </c>
      <c r="Q87" s="1060"/>
      <c r="R87" s="1053">
        <f t="shared" si="3"/>
        <v>11348</v>
      </c>
      <c r="S87" s="1053">
        <f t="shared" si="3"/>
        <v>12772.476190476191</v>
      </c>
      <c r="T87" s="1053">
        <f t="shared" si="3"/>
        <v>69726</v>
      </c>
      <c r="U87" s="1053">
        <f t="shared" si="2"/>
        <v>91680.047619047618</v>
      </c>
      <c r="V87" s="1053">
        <f t="shared" si="2"/>
        <v>38469</v>
      </c>
      <c r="W87" s="1053">
        <f t="shared" si="2"/>
        <v>31257</v>
      </c>
    </row>
    <row r="88" spans="1:29" ht="15.75">
      <c r="B88" s="1057" t="s">
        <v>548</v>
      </c>
      <c r="C88" s="1058" t="s">
        <v>549</v>
      </c>
      <c r="D88" s="1059">
        <v>265</v>
      </c>
      <c r="E88" s="1059">
        <v>267.33333333333331</v>
      </c>
      <c r="F88" s="1059">
        <v>1521</v>
      </c>
      <c r="G88" s="1059">
        <v>1656.5238095238096</v>
      </c>
      <c r="H88" s="1059">
        <v>494</v>
      </c>
      <c r="I88" s="1059">
        <v>1027</v>
      </c>
      <c r="J88" s="1060"/>
      <c r="K88" s="1059">
        <v>2401</v>
      </c>
      <c r="L88" s="1059">
        <v>2754.3809523809523</v>
      </c>
      <c r="M88" s="1059">
        <v>9900</v>
      </c>
      <c r="N88" s="1059">
        <v>13175.333333333334</v>
      </c>
      <c r="O88" s="1059">
        <v>3357</v>
      </c>
      <c r="P88" s="1059">
        <v>6543</v>
      </c>
      <c r="Q88" s="1060"/>
      <c r="R88" s="1053">
        <f t="shared" si="3"/>
        <v>2666</v>
      </c>
      <c r="S88" s="1053">
        <f t="shared" si="3"/>
        <v>3021.7142857142858</v>
      </c>
      <c r="T88" s="1053">
        <f t="shared" si="3"/>
        <v>11421</v>
      </c>
      <c r="U88" s="1053">
        <f t="shared" si="2"/>
        <v>14831.857142857143</v>
      </c>
      <c r="V88" s="1053">
        <f t="shared" si="2"/>
        <v>3851</v>
      </c>
      <c r="W88" s="1053">
        <f t="shared" si="2"/>
        <v>7570</v>
      </c>
    </row>
    <row r="89" spans="1:29" ht="15.75">
      <c r="B89" s="1057" t="s">
        <v>550</v>
      </c>
      <c r="C89" s="1058" t="s">
        <v>551</v>
      </c>
      <c r="D89" s="1059">
        <v>163</v>
      </c>
      <c r="E89" s="1059">
        <v>185.95238095238096</v>
      </c>
      <c r="F89" s="1059">
        <v>925</v>
      </c>
      <c r="G89" s="1059">
        <v>1078.7619047619046</v>
      </c>
      <c r="H89" s="1059">
        <v>636</v>
      </c>
      <c r="I89" s="1059">
        <v>289</v>
      </c>
      <c r="J89" s="1060"/>
      <c r="K89" s="1059">
        <v>1511</v>
      </c>
      <c r="L89" s="1059">
        <v>1762.8095238095239</v>
      </c>
      <c r="M89" s="1059">
        <v>3890</v>
      </c>
      <c r="N89" s="1059">
        <v>4977.7619047619046</v>
      </c>
      <c r="O89" s="1059">
        <v>2558</v>
      </c>
      <c r="P89" s="1059">
        <v>1332</v>
      </c>
      <c r="Q89" s="1060"/>
      <c r="R89" s="1053">
        <f t="shared" si="3"/>
        <v>1674</v>
      </c>
      <c r="S89" s="1053">
        <f t="shared" si="3"/>
        <v>1948.7619047619048</v>
      </c>
      <c r="T89" s="1053">
        <f t="shared" si="3"/>
        <v>4815</v>
      </c>
      <c r="U89" s="1053">
        <f t="shared" si="2"/>
        <v>6056.5238095238092</v>
      </c>
      <c r="V89" s="1053">
        <f t="shared" si="2"/>
        <v>3194</v>
      </c>
      <c r="W89" s="1053">
        <f t="shared" si="2"/>
        <v>1621</v>
      </c>
    </row>
    <row r="90" spans="1:29" ht="15.75">
      <c r="B90" s="1057" t="s">
        <v>552</v>
      </c>
      <c r="C90" s="1058" t="s">
        <v>553</v>
      </c>
      <c r="D90" s="1059">
        <v>320</v>
      </c>
      <c r="E90" s="1059">
        <v>357.38095238095241</v>
      </c>
      <c r="F90" s="1059">
        <v>3881</v>
      </c>
      <c r="G90" s="1059">
        <v>4306</v>
      </c>
      <c r="H90" s="1059">
        <v>1904</v>
      </c>
      <c r="I90" s="1059">
        <v>1977</v>
      </c>
      <c r="J90" s="1060"/>
      <c r="K90" s="1059">
        <v>16147</v>
      </c>
      <c r="L90" s="1059">
        <v>19411.380952380954</v>
      </c>
      <c r="M90" s="1059">
        <v>35454</v>
      </c>
      <c r="N90" s="1059">
        <v>45360.28571428571</v>
      </c>
      <c r="O90" s="1059">
        <v>7464</v>
      </c>
      <c r="P90" s="1059">
        <v>27990</v>
      </c>
      <c r="Q90" s="1060"/>
      <c r="R90" s="1053">
        <f t="shared" si="3"/>
        <v>16467</v>
      </c>
      <c r="S90" s="1053">
        <f t="shared" si="3"/>
        <v>19768.761904761908</v>
      </c>
      <c r="T90" s="1053">
        <f t="shared" si="3"/>
        <v>39335</v>
      </c>
      <c r="U90" s="1053">
        <f t="shared" si="2"/>
        <v>49666.28571428571</v>
      </c>
      <c r="V90" s="1053">
        <f t="shared" si="2"/>
        <v>9368</v>
      </c>
      <c r="W90" s="1053">
        <f t="shared" si="2"/>
        <v>29967</v>
      </c>
    </row>
    <row r="91" spans="1:29" ht="15.75">
      <c r="B91" s="1057" t="s">
        <v>554</v>
      </c>
      <c r="C91" s="1058" t="s">
        <v>555</v>
      </c>
      <c r="D91" s="1059">
        <v>4</v>
      </c>
      <c r="E91" s="1059">
        <v>4.4761904761904763</v>
      </c>
      <c r="F91" s="1059">
        <v>6</v>
      </c>
      <c r="G91" s="1059">
        <v>6.4761904761904763</v>
      </c>
      <c r="H91" s="1059">
        <v>1</v>
      </c>
      <c r="I91" s="1059">
        <v>5</v>
      </c>
      <c r="J91" s="1060"/>
      <c r="K91" s="1059">
        <v>75</v>
      </c>
      <c r="L91" s="1059">
        <v>84.38095238095238</v>
      </c>
      <c r="M91" s="1059">
        <v>248</v>
      </c>
      <c r="N91" s="1059">
        <v>270.33333333333337</v>
      </c>
      <c r="O91" s="1059">
        <v>117</v>
      </c>
      <c r="P91" s="1059">
        <v>131</v>
      </c>
      <c r="Q91" s="1060"/>
      <c r="R91" s="1053">
        <f t="shared" si="3"/>
        <v>79</v>
      </c>
      <c r="S91" s="1053">
        <f t="shared" si="3"/>
        <v>88.857142857142861</v>
      </c>
      <c r="T91" s="1053">
        <f t="shared" si="3"/>
        <v>254</v>
      </c>
      <c r="U91" s="1053">
        <f t="shared" si="2"/>
        <v>276.80952380952385</v>
      </c>
      <c r="V91" s="1053">
        <f t="shared" si="2"/>
        <v>118</v>
      </c>
      <c r="W91" s="1053">
        <f t="shared" si="2"/>
        <v>136</v>
      </c>
    </row>
    <row r="92" spans="1:29" ht="15.75">
      <c r="B92" s="1057" t="s">
        <v>556</v>
      </c>
      <c r="C92" s="1058" t="s">
        <v>557</v>
      </c>
      <c r="D92" s="1059">
        <v>0</v>
      </c>
      <c r="E92" s="1059">
        <v>0</v>
      </c>
      <c r="F92" s="1059">
        <v>0</v>
      </c>
      <c r="G92" s="1059">
        <v>0</v>
      </c>
      <c r="H92" s="1059">
        <v>0</v>
      </c>
      <c r="I92" s="1059">
        <v>0</v>
      </c>
      <c r="J92" s="1060"/>
      <c r="K92" s="1059">
        <v>0</v>
      </c>
      <c r="L92" s="1059">
        <v>0</v>
      </c>
      <c r="M92" s="1059">
        <v>0</v>
      </c>
      <c r="N92" s="1059">
        <v>0</v>
      </c>
      <c r="O92" s="1059">
        <v>0</v>
      </c>
      <c r="P92" s="1059">
        <v>0</v>
      </c>
      <c r="Q92" s="1060"/>
      <c r="R92" s="1053">
        <f t="shared" si="3"/>
        <v>0</v>
      </c>
      <c r="S92" s="1053">
        <f t="shared" si="3"/>
        <v>0</v>
      </c>
      <c r="T92" s="1053">
        <f t="shared" si="3"/>
        <v>0</v>
      </c>
      <c r="U92" s="1053">
        <f t="shared" si="2"/>
        <v>0</v>
      </c>
      <c r="V92" s="1053">
        <f t="shared" si="2"/>
        <v>0</v>
      </c>
      <c r="W92" s="1053">
        <f t="shared" si="2"/>
        <v>0</v>
      </c>
    </row>
    <row r="93" spans="1:29" ht="15.75">
      <c r="B93" s="1057" t="s">
        <v>558</v>
      </c>
      <c r="C93" s="1058" t="s">
        <v>559</v>
      </c>
      <c r="D93" s="1059">
        <v>2</v>
      </c>
      <c r="E93" s="1059">
        <v>5.2857142857142856</v>
      </c>
      <c r="F93" s="1059">
        <v>22</v>
      </c>
      <c r="G93" s="1059">
        <v>27.476190476190478</v>
      </c>
      <c r="H93" s="1059">
        <v>5</v>
      </c>
      <c r="I93" s="1059">
        <v>17</v>
      </c>
      <c r="J93" s="1060"/>
      <c r="K93" s="1059">
        <v>14</v>
      </c>
      <c r="L93" s="1059">
        <v>15.285714285714286</v>
      </c>
      <c r="M93" s="1059">
        <v>372</v>
      </c>
      <c r="N93" s="1059">
        <v>378.04761904761904</v>
      </c>
      <c r="O93" s="1059">
        <v>150</v>
      </c>
      <c r="P93" s="1059">
        <v>222</v>
      </c>
      <c r="Q93" s="1060"/>
      <c r="R93" s="1053">
        <f t="shared" si="3"/>
        <v>16</v>
      </c>
      <c r="S93" s="1053">
        <f t="shared" si="3"/>
        <v>20.571428571428573</v>
      </c>
      <c r="T93" s="1053">
        <f t="shared" si="3"/>
        <v>394</v>
      </c>
      <c r="U93" s="1053">
        <f t="shared" si="2"/>
        <v>405.52380952380952</v>
      </c>
      <c r="V93" s="1053">
        <f t="shared" si="2"/>
        <v>155</v>
      </c>
      <c r="W93" s="1053">
        <f t="shared" si="2"/>
        <v>239</v>
      </c>
    </row>
    <row r="94" spans="1:29" ht="15.75" thickBot="1">
      <c r="D94" s="1062"/>
      <c r="E94" s="1062"/>
      <c r="F94" s="1062"/>
      <c r="G94" s="1062"/>
      <c r="H94" s="1062"/>
      <c r="I94" s="1062"/>
      <c r="J94" s="1062"/>
      <c r="K94" s="1062"/>
      <c r="L94" s="1062"/>
      <c r="M94" s="1062"/>
      <c r="N94" s="1062"/>
      <c r="O94" s="1062"/>
      <c r="P94" s="1062"/>
      <c r="Q94" s="1062"/>
      <c r="R94" s="1062"/>
      <c r="S94" s="1062"/>
      <c r="T94" s="1062"/>
      <c r="U94" s="1062"/>
      <c r="V94" s="1062"/>
      <c r="W94" s="1062"/>
    </row>
    <row r="95" spans="1:29" s="1047" customFormat="1" ht="16.5" customHeight="1" thickBot="1">
      <c r="A95" s="759"/>
      <c r="B95" s="1265" t="s">
        <v>405</v>
      </c>
      <c r="C95" s="1265"/>
      <c r="D95" s="1095">
        <f t="shared" ref="D95:I95" si="4">SUM(D6:D93)</f>
        <v>32380</v>
      </c>
      <c r="E95" s="1095">
        <f t="shared" si="4"/>
        <v>34969.722222222234</v>
      </c>
      <c r="F95" s="1095">
        <f t="shared" si="4"/>
        <v>273745</v>
      </c>
      <c r="G95" s="1095">
        <f t="shared" si="4"/>
        <v>315238.57142857148</v>
      </c>
      <c r="H95" s="1095">
        <f t="shared" si="4"/>
        <v>164630</v>
      </c>
      <c r="I95" s="1095">
        <f t="shared" si="4"/>
        <v>109115</v>
      </c>
      <c r="J95" s="1063"/>
      <c r="K95" s="1095">
        <f t="shared" ref="K95:P95" si="5">SUM(K6:K93)</f>
        <v>344433</v>
      </c>
      <c r="L95" s="1095">
        <f t="shared" si="5"/>
        <v>398446.52380952373</v>
      </c>
      <c r="M95" s="1095">
        <f t="shared" si="5"/>
        <v>1556919</v>
      </c>
      <c r="N95" s="1095">
        <f t="shared" si="5"/>
        <v>2014944.8571428573</v>
      </c>
      <c r="O95" s="1095">
        <f t="shared" si="5"/>
        <v>745575</v>
      </c>
      <c r="P95" s="1095">
        <f t="shared" si="5"/>
        <v>811344</v>
      </c>
      <c r="Q95" s="1063"/>
      <c r="R95" s="1095">
        <f t="shared" ref="R95:W95" si="6">SUM(R6:R93)</f>
        <v>376813</v>
      </c>
      <c r="S95" s="1095">
        <f t="shared" si="6"/>
        <v>433416.24603174609</v>
      </c>
      <c r="T95" s="1095">
        <f t="shared" si="6"/>
        <v>1830664</v>
      </c>
      <c r="U95" s="1095">
        <f t="shared" si="6"/>
        <v>2330183.4285714291</v>
      </c>
      <c r="V95" s="1095">
        <f t="shared" si="6"/>
        <v>910205</v>
      </c>
      <c r="W95" s="1095">
        <f t="shared" si="6"/>
        <v>920459</v>
      </c>
      <c r="X95" s="1046"/>
      <c r="Y95" s="1046"/>
      <c r="Z95" s="1046"/>
      <c r="AA95" s="1046"/>
      <c r="AB95" s="1046"/>
      <c r="AC95" s="1046"/>
    </row>
  </sheetData>
  <mergeCells count="16">
    <mergeCell ref="B95:C95"/>
    <mergeCell ref="C1:W1"/>
    <mergeCell ref="C2:W2"/>
    <mergeCell ref="B3:C5"/>
    <mergeCell ref="D3:I3"/>
    <mergeCell ref="K3:P3"/>
    <mergeCell ref="R3:W3"/>
    <mergeCell ref="D4:E4"/>
    <mergeCell ref="F4:G4"/>
    <mergeCell ref="H4:I4"/>
    <mergeCell ref="K4:L4"/>
    <mergeCell ref="M4:N4"/>
    <mergeCell ref="O4:P4"/>
    <mergeCell ref="R4:S4"/>
    <mergeCell ref="T4:U4"/>
    <mergeCell ref="V4:W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I66"/>
  <sheetViews>
    <sheetView showGridLines="0" showRowColHeaders="0" zoomScale="115" zoomScaleNormal="115" workbookViewId="0">
      <pane ySplit="3" topLeftCell="A32" activePane="bottomLeft" state="frozen"/>
      <selection activeCell="C11" sqref="C11"/>
      <selection pane="bottomLeft" activeCell="C11" sqref="C11"/>
    </sheetView>
  </sheetViews>
  <sheetFormatPr baseColWidth="10" defaultRowHeight="15"/>
  <cols>
    <col min="1" max="1" width="3.28515625" style="759" customWidth="1"/>
    <col min="2" max="2" width="3.42578125" style="1067" customWidth="1"/>
    <col min="3" max="3" width="26.7109375" style="1066" customWidth="1"/>
    <col min="4" max="4" width="17.28515625" style="1066" customWidth="1"/>
    <col min="5" max="6" width="19.42578125" style="1066" customWidth="1"/>
    <col min="7" max="7" width="11.42578125" style="1064"/>
    <col min="8" max="8" width="11.42578125" style="1066"/>
    <col min="9" max="9" width="17.140625" style="1066" customWidth="1"/>
    <col min="10" max="16384" width="11.42578125" style="1066"/>
  </cols>
  <sheetData>
    <row r="1" spans="1:9" s="1064" customFormat="1" ht="32.25" customHeight="1">
      <c r="A1" s="759"/>
      <c r="B1" s="1279" t="s">
        <v>560</v>
      </c>
      <c r="C1" s="1279"/>
      <c r="D1" s="1279"/>
      <c r="E1" s="1279"/>
      <c r="F1" s="1279"/>
      <c r="G1" s="1279"/>
    </row>
    <row r="2" spans="1:9" s="1064" customFormat="1" ht="31.5" customHeight="1">
      <c r="A2" s="1014"/>
      <c r="B2" s="1280" t="s">
        <v>597</v>
      </c>
      <c r="C2" s="1280"/>
      <c r="D2" s="1280"/>
      <c r="E2" s="1280"/>
      <c r="F2" s="1280"/>
      <c r="G2" s="1280"/>
    </row>
    <row r="3" spans="1:9" s="1065" customFormat="1" ht="49.5" customHeight="1">
      <c r="A3" s="1014"/>
      <c r="B3" s="1281" t="s">
        <v>561</v>
      </c>
      <c r="C3" s="1282"/>
      <c r="D3" s="1112" t="s">
        <v>562</v>
      </c>
      <c r="E3" s="1112" t="s">
        <v>563</v>
      </c>
      <c r="F3" s="1112" t="s">
        <v>564</v>
      </c>
      <c r="G3" s="1112" t="s">
        <v>565</v>
      </c>
    </row>
    <row r="4" spans="1:9" s="1064" customFormat="1" ht="19.5">
      <c r="A4" s="1014"/>
      <c r="B4" s="1113">
        <v>4</v>
      </c>
      <c r="C4" s="1115" t="s">
        <v>304</v>
      </c>
      <c r="D4" s="1111">
        <v>19554</v>
      </c>
      <c r="E4" s="1111">
        <v>18647</v>
      </c>
      <c r="F4" s="1111">
        <v>618</v>
      </c>
      <c r="G4" s="1111">
        <v>239</v>
      </c>
      <c r="I4" s="1064">
        <f>SUM(I5:I12)</f>
        <v>2955439</v>
      </c>
    </row>
    <row r="5" spans="1:9" s="1064" customFormat="1">
      <c r="A5" s="1015"/>
      <c r="B5" s="1113">
        <v>11</v>
      </c>
      <c r="C5" s="1116" t="s">
        <v>305</v>
      </c>
      <c r="D5" s="1111">
        <v>33612</v>
      </c>
      <c r="E5" s="1111">
        <v>32418</v>
      </c>
      <c r="F5" s="1111">
        <v>831</v>
      </c>
      <c r="G5" s="1111">
        <v>281</v>
      </c>
      <c r="I5" s="1064">
        <v>271872</v>
      </c>
    </row>
    <row r="6" spans="1:9" s="1064" customFormat="1">
      <c r="A6" s="1015"/>
      <c r="B6" s="1113">
        <v>14</v>
      </c>
      <c r="C6" s="1115" t="s">
        <v>566</v>
      </c>
      <c r="D6" s="1111">
        <v>25837</v>
      </c>
      <c r="E6" s="1111">
        <v>25005</v>
      </c>
      <c r="F6" s="1111">
        <v>633</v>
      </c>
      <c r="G6" s="1111">
        <v>149</v>
      </c>
      <c r="I6" s="1064">
        <v>367625</v>
      </c>
    </row>
    <row r="7" spans="1:9" s="1064" customFormat="1">
      <c r="A7" s="1015"/>
      <c r="B7" s="1113">
        <v>18</v>
      </c>
      <c r="C7" s="1115" t="s">
        <v>17</v>
      </c>
      <c r="D7" s="1111">
        <v>34240</v>
      </c>
      <c r="E7" s="1111">
        <v>32869</v>
      </c>
      <c r="F7" s="1111">
        <v>1007</v>
      </c>
      <c r="G7" s="1111">
        <v>261</v>
      </c>
      <c r="I7" s="1064">
        <v>280043</v>
      </c>
    </row>
    <row r="8" spans="1:9" s="1064" customFormat="1">
      <c r="A8" s="1015"/>
      <c r="B8" s="1113">
        <v>21</v>
      </c>
      <c r="C8" s="1115" t="s">
        <v>18</v>
      </c>
      <c r="D8" s="1111">
        <v>13371</v>
      </c>
      <c r="E8" s="1111">
        <v>12941</v>
      </c>
      <c r="F8" s="1111">
        <v>306</v>
      </c>
      <c r="G8" s="1111">
        <v>99</v>
      </c>
      <c r="I8" s="1064">
        <v>317534</v>
      </c>
    </row>
    <row r="9" spans="1:9" s="1064" customFormat="1" ht="15" customHeight="1">
      <c r="A9" s="1015"/>
      <c r="B9" s="1113">
        <v>23</v>
      </c>
      <c r="C9" s="1115" t="s">
        <v>306</v>
      </c>
      <c r="D9" s="1111">
        <v>20011</v>
      </c>
      <c r="E9" s="1111">
        <v>19470</v>
      </c>
      <c r="F9" s="1111">
        <v>395</v>
      </c>
      <c r="G9" s="1111">
        <v>126</v>
      </c>
      <c r="I9" s="1064">
        <v>202755</v>
      </c>
    </row>
    <row r="10" spans="1:9" s="1064" customFormat="1" ht="15" customHeight="1">
      <c r="A10" s="1015"/>
      <c r="B10" s="1113">
        <v>29</v>
      </c>
      <c r="C10" s="1115" t="s">
        <v>307</v>
      </c>
      <c r="D10" s="1111">
        <v>65906</v>
      </c>
      <c r="E10" s="1111">
        <v>63542</v>
      </c>
      <c r="F10" s="1111">
        <v>1588</v>
      </c>
      <c r="G10" s="1111">
        <v>636</v>
      </c>
      <c r="I10" s="1064">
        <v>221414</v>
      </c>
    </row>
    <row r="11" spans="1:9" s="1064" customFormat="1" ht="15" customHeight="1">
      <c r="A11" s="1015"/>
      <c r="B11" s="1113">
        <v>41</v>
      </c>
      <c r="C11" s="1115" t="s">
        <v>19</v>
      </c>
      <c r="D11" s="1111">
        <v>57356</v>
      </c>
      <c r="E11" s="1111">
        <v>55353</v>
      </c>
      <c r="F11" s="1111">
        <v>1585</v>
      </c>
      <c r="G11" s="1111">
        <v>294</v>
      </c>
      <c r="I11" s="1064">
        <v>585366</v>
      </c>
    </row>
    <row r="12" spans="1:9" s="1064" customFormat="1" ht="15" customHeight="1">
      <c r="A12" s="1015"/>
      <c r="B12" s="1113"/>
      <c r="C12" s="1117" t="s">
        <v>179</v>
      </c>
      <c r="D12" s="1111">
        <v>269887</v>
      </c>
      <c r="E12" s="1111">
        <v>260245</v>
      </c>
      <c r="F12" s="1111">
        <v>6963</v>
      </c>
      <c r="G12" s="1111">
        <v>2085</v>
      </c>
      <c r="I12" s="1064">
        <v>708830</v>
      </c>
    </row>
    <row r="13" spans="1:9" s="1064" customFormat="1" ht="15" customHeight="1">
      <c r="A13" s="1015"/>
      <c r="B13" s="1113">
        <v>22</v>
      </c>
      <c r="C13" s="1115" t="s">
        <v>20</v>
      </c>
      <c r="D13" s="1111">
        <v>6875</v>
      </c>
      <c r="E13" s="1111">
        <v>6663</v>
      </c>
      <c r="F13" s="1111">
        <v>158</v>
      </c>
      <c r="G13" s="1111">
        <v>53</v>
      </c>
      <c r="I13" s="1064">
        <f>SUM(I14:I16)</f>
        <v>566685</v>
      </c>
    </row>
    <row r="14" spans="1:9" s="1064" customFormat="1">
      <c r="A14" s="1015"/>
      <c r="B14" s="1113">
        <v>4</v>
      </c>
      <c r="C14" s="1115" t="s">
        <v>21</v>
      </c>
      <c r="D14" s="1111">
        <v>4119</v>
      </c>
      <c r="E14" s="1111">
        <v>3963</v>
      </c>
      <c r="F14" s="1111">
        <v>95</v>
      </c>
      <c r="G14" s="1111">
        <v>36</v>
      </c>
      <c r="I14" s="1064">
        <v>101155</v>
      </c>
    </row>
    <row r="15" spans="1:9" s="1064" customFormat="1">
      <c r="A15" s="1015"/>
      <c r="B15" s="1113">
        <v>50</v>
      </c>
      <c r="C15" s="1115" t="s">
        <v>22</v>
      </c>
      <c r="D15" s="1111">
        <v>27873</v>
      </c>
      <c r="E15" s="1111">
        <v>26902</v>
      </c>
      <c r="F15" s="1111">
        <v>554</v>
      </c>
      <c r="G15" s="1111">
        <v>363</v>
      </c>
      <c r="I15" s="1064">
        <v>54426</v>
      </c>
    </row>
    <row r="16" spans="1:9" s="1064" customFormat="1">
      <c r="A16" s="1015"/>
      <c r="B16" s="1113"/>
      <c r="C16" s="1117" t="s">
        <v>75</v>
      </c>
      <c r="D16" s="1111">
        <v>38867</v>
      </c>
      <c r="E16" s="1111">
        <v>37528</v>
      </c>
      <c r="F16" s="1111">
        <v>807</v>
      </c>
      <c r="G16" s="1111">
        <v>452</v>
      </c>
      <c r="I16" s="1064">
        <v>411104</v>
      </c>
    </row>
    <row r="17" spans="1:9" s="1064" customFormat="1">
      <c r="A17" s="1015"/>
      <c r="B17" s="1113">
        <v>33</v>
      </c>
      <c r="C17" s="1117" t="s">
        <v>23</v>
      </c>
      <c r="D17" s="1111">
        <v>35442</v>
      </c>
      <c r="E17" s="1111">
        <v>33997</v>
      </c>
      <c r="F17" s="1111">
        <v>1045</v>
      </c>
      <c r="G17" s="1111">
        <v>331</v>
      </c>
      <c r="I17" s="1064">
        <v>352250</v>
      </c>
    </row>
    <row r="18" spans="1:9" s="1064" customFormat="1">
      <c r="A18" s="1015"/>
      <c r="B18" s="1113">
        <v>7</v>
      </c>
      <c r="C18" s="1117" t="s">
        <v>165</v>
      </c>
      <c r="D18" s="1111">
        <v>44275</v>
      </c>
      <c r="E18" s="1111">
        <v>42369</v>
      </c>
      <c r="F18" s="1111">
        <v>884</v>
      </c>
      <c r="G18" s="1111">
        <v>978</v>
      </c>
      <c r="I18" s="1064">
        <v>495696</v>
      </c>
    </row>
    <row r="19" spans="1:9" s="1064" customFormat="1">
      <c r="A19" s="1015"/>
      <c r="B19" s="1113">
        <v>35</v>
      </c>
      <c r="C19" s="1115" t="s">
        <v>567</v>
      </c>
      <c r="D19" s="1111">
        <v>35131</v>
      </c>
      <c r="E19" s="1111">
        <v>33359</v>
      </c>
      <c r="F19" s="1111">
        <v>1335</v>
      </c>
      <c r="G19" s="1111">
        <v>337</v>
      </c>
      <c r="I19" s="1064">
        <f>SUM(I20:I21)</f>
        <v>754651</v>
      </c>
    </row>
    <row r="20" spans="1:9" s="1064" customFormat="1">
      <c r="A20" s="1015"/>
      <c r="B20" s="1113">
        <v>38</v>
      </c>
      <c r="C20" s="1115" t="s">
        <v>568</v>
      </c>
      <c r="D20" s="1111">
        <v>35860</v>
      </c>
      <c r="E20" s="1111">
        <v>34489</v>
      </c>
      <c r="F20" s="1111">
        <v>902</v>
      </c>
      <c r="G20" s="1111">
        <v>429</v>
      </c>
      <c r="I20" s="1064">
        <v>397780</v>
      </c>
    </row>
    <row r="21" spans="1:9" s="1064" customFormat="1">
      <c r="A21" s="1015"/>
      <c r="B21" s="1113"/>
      <c r="C21" s="1117" t="s">
        <v>24</v>
      </c>
      <c r="D21" s="1111">
        <v>70991</v>
      </c>
      <c r="E21" s="1111">
        <v>67848</v>
      </c>
      <c r="F21" s="1111">
        <v>2237</v>
      </c>
      <c r="G21" s="1111">
        <v>766</v>
      </c>
      <c r="I21" s="1064">
        <v>356871</v>
      </c>
    </row>
    <row r="22" spans="1:9" s="1064" customFormat="1">
      <c r="A22" s="1015"/>
      <c r="B22" s="1113">
        <v>39</v>
      </c>
      <c r="C22" s="1117" t="s">
        <v>25</v>
      </c>
      <c r="D22" s="1111">
        <v>20703</v>
      </c>
      <c r="E22" s="1111">
        <v>19494</v>
      </c>
      <c r="F22" s="1111">
        <v>1118</v>
      </c>
      <c r="G22" s="1111">
        <v>69</v>
      </c>
      <c r="I22" s="1064">
        <v>210839</v>
      </c>
    </row>
    <row r="23" spans="1:9" s="1064" customFormat="1">
      <c r="A23" s="1015"/>
      <c r="B23" s="1113">
        <v>5</v>
      </c>
      <c r="C23" s="1115" t="s">
        <v>308</v>
      </c>
      <c r="D23" s="1111">
        <v>4965</v>
      </c>
      <c r="E23" s="1111">
        <v>4842</v>
      </c>
      <c r="F23" s="1111">
        <v>107</v>
      </c>
      <c r="G23" s="1111">
        <v>14</v>
      </c>
      <c r="I23" s="1064">
        <f>SUM(I24:I28)</f>
        <v>696145</v>
      </c>
    </row>
    <row r="24" spans="1:9" s="1064" customFormat="1">
      <c r="A24" s="1015"/>
      <c r="B24" s="1113">
        <v>9</v>
      </c>
      <c r="C24" s="1115" t="s">
        <v>26</v>
      </c>
      <c r="D24" s="1111">
        <v>11098</v>
      </c>
      <c r="E24" s="1111">
        <v>10677</v>
      </c>
      <c r="F24" s="1111">
        <v>315</v>
      </c>
      <c r="G24" s="1111">
        <v>95</v>
      </c>
      <c r="I24" s="1064">
        <v>142338</v>
      </c>
    </row>
    <row r="25" spans="1:9" s="1064" customFormat="1">
      <c r="A25" s="1015"/>
      <c r="B25" s="1113">
        <v>24</v>
      </c>
      <c r="C25" s="1115" t="s">
        <v>309</v>
      </c>
      <c r="D25" s="1111">
        <v>15119</v>
      </c>
      <c r="E25" s="1111">
        <v>14521</v>
      </c>
      <c r="F25" s="1111">
        <v>482</v>
      </c>
      <c r="G25" s="1111">
        <v>90</v>
      </c>
      <c r="I25" s="1064">
        <v>161805</v>
      </c>
    </row>
    <row r="26" spans="1:9" s="1064" customFormat="1">
      <c r="A26" s="1016"/>
      <c r="B26" s="1113">
        <v>34</v>
      </c>
      <c r="C26" s="1115" t="s">
        <v>27</v>
      </c>
      <c r="D26" s="1111">
        <v>4660</v>
      </c>
      <c r="E26" s="1111">
        <v>4478</v>
      </c>
      <c r="F26" s="1111">
        <v>149</v>
      </c>
      <c r="G26" s="1111">
        <v>24</v>
      </c>
      <c r="I26" s="1064">
        <v>78706</v>
      </c>
    </row>
    <row r="27" spans="1:9" s="1064" customFormat="1">
      <c r="A27" s="759"/>
      <c r="B27" s="1113">
        <v>37</v>
      </c>
      <c r="C27" s="1115" t="s">
        <v>28</v>
      </c>
      <c r="D27" s="1111">
        <v>11403</v>
      </c>
      <c r="E27" s="1111">
        <v>10965</v>
      </c>
      <c r="F27" s="1111">
        <v>357</v>
      </c>
      <c r="G27" s="1111">
        <v>62</v>
      </c>
      <c r="I27" s="1064">
        <v>89318</v>
      </c>
    </row>
    <row r="28" spans="1:9" s="1064" customFormat="1">
      <c r="A28" s="759"/>
      <c r="B28" s="1113">
        <v>40</v>
      </c>
      <c r="C28" s="1115" t="s">
        <v>29</v>
      </c>
      <c r="D28" s="1111">
        <v>5419</v>
      </c>
      <c r="E28" s="1111">
        <v>5305</v>
      </c>
      <c r="F28" s="1111">
        <v>76</v>
      </c>
      <c r="G28" s="1111">
        <v>31</v>
      </c>
      <c r="I28" s="1064">
        <v>223978</v>
      </c>
    </row>
    <row r="29" spans="1:9" s="1064" customFormat="1">
      <c r="A29" s="759"/>
      <c r="B29" s="1113">
        <v>42</v>
      </c>
      <c r="C29" s="1115" t="s">
        <v>30</v>
      </c>
      <c r="D29" s="1111">
        <v>2911</v>
      </c>
      <c r="E29" s="1111">
        <v>2787</v>
      </c>
      <c r="F29" s="1111">
        <v>103</v>
      </c>
      <c r="G29" s="1111">
        <v>18</v>
      </c>
      <c r="I29" s="1064">
        <f>SUM(I30:I38)</f>
        <v>889500</v>
      </c>
    </row>
    <row r="30" spans="1:9" s="1064" customFormat="1">
      <c r="A30" s="759"/>
      <c r="B30" s="1113">
        <v>47</v>
      </c>
      <c r="C30" s="1115" t="s">
        <v>31</v>
      </c>
      <c r="D30" s="1111">
        <v>16316</v>
      </c>
      <c r="E30" s="1111">
        <v>15561</v>
      </c>
      <c r="F30" s="1111">
        <v>605</v>
      </c>
      <c r="G30" s="1111">
        <v>111</v>
      </c>
      <c r="I30" s="1064">
        <v>52218</v>
      </c>
    </row>
    <row r="31" spans="1:9" s="1064" customFormat="1">
      <c r="A31" s="759"/>
      <c r="B31" s="1113">
        <v>49</v>
      </c>
      <c r="C31" s="1115" t="s">
        <v>32</v>
      </c>
      <c r="D31" s="1111">
        <v>5948</v>
      </c>
      <c r="E31" s="1111">
        <v>5739</v>
      </c>
      <c r="F31" s="1111">
        <v>151</v>
      </c>
      <c r="G31" s="1111">
        <v>38</v>
      </c>
      <c r="I31" s="1064">
        <v>141864</v>
      </c>
    </row>
    <row r="32" spans="1:9" s="1064" customFormat="1">
      <c r="A32" s="759"/>
      <c r="B32" s="1113"/>
      <c r="C32" s="1117" t="s">
        <v>360</v>
      </c>
      <c r="D32" s="1111">
        <v>77839</v>
      </c>
      <c r="E32" s="1111">
        <v>74875</v>
      </c>
      <c r="F32" s="1111">
        <v>2345</v>
      </c>
      <c r="G32" s="1111">
        <v>483</v>
      </c>
      <c r="I32" s="1064">
        <v>153213</v>
      </c>
    </row>
    <row r="33" spans="1:9" s="1064" customFormat="1">
      <c r="A33" s="759"/>
      <c r="B33" s="1113">
        <v>2</v>
      </c>
      <c r="C33" s="1115" t="s">
        <v>33</v>
      </c>
      <c r="D33" s="1111">
        <v>14154</v>
      </c>
      <c r="E33" s="1111">
        <v>13534</v>
      </c>
      <c r="F33" s="1111">
        <v>485</v>
      </c>
      <c r="G33" s="1111">
        <v>115</v>
      </c>
      <c r="I33" s="1064">
        <v>62029</v>
      </c>
    </row>
    <row r="34" spans="1:9" s="1064" customFormat="1">
      <c r="A34" s="759"/>
      <c r="B34" s="1113">
        <v>13</v>
      </c>
      <c r="C34" s="1115" t="s">
        <v>34</v>
      </c>
      <c r="D34" s="1111">
        <v>16274</v>
      </c>
      <c r="E34" s="1111">
        <v>15415</v>
      </c>
      <c r="F34" s="1111">
        <v>694</v>
      </c>
      <c r="G34" s="1111">
        <v>118</v>
      </c>
      <c r="I34" s="1064">
        <v>115411</v>
      </c>
    </row>
    <row r="35" spans="1:9" s="1064" customFormat="1">
      <c r="A35" s="759"/>
      <c r="B35" s="1113">
        <v>16</v>
      </c>
      <c r="C35" s="1115" t="s">
        <v>35</v>
      </c>
      <c r="D35" s="1111">
        <v>6338</v>
      </c>
      <c r="E35" s="1111">
        <v>6162</v>
      </c>
      <c r="F35" s="1111">
        <v>136</v>
      </c>
      <c r="G35" s="1111">
        <v>33</v>
      </c>
      <c r="I35" s="1064">
        <v>59982</v>
      </c>
    </row>
    <row r="36" spans="1:9" s="1064" customFormat="1">
      <c r="A36" s="759"/>
      <c r="B36" s="1113">
        <v>19</v>
      </c>
      <c r="C36" s="1115" t="s">
        <v>36</v>
      </c>
      <c r="D36" s="1111">
        <v>6260</v>
      </c>
      <c r="E36" s="1111">
        <v>6055</v>
      </c>
      <c r="F36" s="1111">
        <v>147</v>
      </c>
      <c r="G36" s="1111">
        <v>40</v>
      </c>
      <c r="I36" s="1064">
        <v>38244</v>
      </c>
    </row>
    <row r="37" spans="1:9" s="1064" customFormat="1">
      <c r="A37" s="759"/>
      <c r="B37" s="1113">
        <v>45</v>
      </c>
      <c r="C37" s="1115" t="s">
        <v>37</v>
      </c>
      <c r="D37" s="1111">
        <v>21790</v>
      </c>
      <c r="E37" s="1111">
        <v>21131</v>
      </c>
      <c r="F37" s="1111">
        <v>496</v>
      </c>
      <c r="G37" s="1111">
        <v>110</v>
      </c>
      <c r="I37" s="1064">
        <v>210903</v>
      </c>
    </row>
    <row r="38" spans="1:9" s="1064" customFormat="1">
      <c r="A38" s="759"/>
      <c r="B38" s="1113"/>
      <c r="C38" s="1117" t="s">
        <v>361</v>
      </c>
      <c r="D38" s="1111">
        <v>64816</v>
      </c>
      <c r="E38" s="1111">
        <v>62297</v>
      </c>
      <c r="F38" s="1111">
        <v>1958</v>
      </c>
      <c r="G38" s="1111">
        <v>416</v>
      </c>
      <c r="I38" s="1064">
        <v>55636</v>
      </c>
    </row>
    <row r="39" spans="1:9" s="1064" customFormat="1">
      <c r="A39" s="759"/>
      <c r="B39" s="1113">
        <v>8</v>
      </c>
      <c r="C39" s="1115" t="s">
        <v>38</v>
      </c>
      <c r="D39" s="1111">
        <v>192097</v>
      </c>
      <c r="E39" s="1111">
        <v>180065</v>
      </c>
      <c r="F39" s="1111">
        <v>9843</v>
      </c>
      <c r="G39" s="1111">
        <v>1563</v>
      </c>
      <c r="I39" s="1064">
        <f>SUM(I40:I43)</f>
        <v>3308724</v>
      </c>
    </row>
    <row r="40" spans="1:9" s="1064" customFormat="1">
      <c r="A40" s="759"/>
      <c r="B40" s="1113">
        <v>17</v>
      </c>
      <c r="C40" s="1115" t="s">
        <v>39</v>
      </c>
      <c r="D40" s="1111">
        <v>27803</v>
      </c>
      <c r="E40" s="1111">
        <v>26305</v>
      </c>
      <c r="F40" s="1111">
        <v>1246</v>
      </c>
      <c r="G40" s="1111">
        <v>172</v>
      </c>
      <c r="I40" s="1064">
        <v>2499926</v>
      </c>
    </row>
    <row r="41" spans="1:9" s="1064" customFormat="1">
      <c r="A41" s="759"/>
      <c r="B41" s="1113">
        <v>25</v>
      </c>
      <c r="C41" s="1115" t="s">
        <v>40</v>
      </c>
      <c r="D41" s="1111">
        <v>13836</v>
      </c>
      <c r="E41" s="1111">
        <v>13281</v>
      </c>
      <c r="F41" s="1111">
        <v>355</v>
      </c>
      <c r="G41" s="1111">
        <v>151</v>
      </c>
      <c r="I41" s="1064">
        <v>317900</v>
      </c>
    </row>
    <row r="42" spans="1:9" s="1064" customFormat="1">
      <c r="A42" s="759"/>
      <c r="B42" s="1113">
        <v>43</v>
      </c>
      <c r="C42" s="1115" t="s">
        <v>41</v>
      </c>
      <c r="D42" s="1111">
        <v>25791</v>
      </c>
      <c r="E42" s="1111">
        <v>24951</v>
      </c>
      <c r="F42" s="1111">
        <v>573</v>
      </c>
      <c r="G42" s="1111">
        <v>181</v>
      </c>
      <c r="I42" s="1064">
        <v>192275</v>
      </c>
    </row>
    <row r="43" spans="1:9" s="1064" customFormat="1">
      <c r="A43" s="759"/>
      <c r="B43" s="1113"/>
      <c r="C43" s="1117" t="s">
        <v>42</v>
      </c>
      <c r="D43" s="1111">
        <v>259527</v>
      </c>
      <c r="E43" s="1111">
        <v>244602</v>
      </c>
      <c r="F43" s="1111">
        <v>12017</v>
      </c>
      <c r="G43" s="1111">
        <v>2067</v>
      </c>
      <c r="I43" s="1064">
        <v>298623</v>
      </c>
    </row>
    <row r="44" spans="1:9" s="1064" customFormat="1">
      <c r="A44" s="759"/>
      <c r="B44" s="1113">
        <v>6</v>
      </c>
      <c r="C44" s="1115" t="s">
        <v>44</v>
      </c>
      <c r="D44" s="1111">
        <v>22273</v>
      </c>
      <c r="E44" s="1111">
        <v>21598</v>
      </c>
      <c r="F44" s="1111">
        <v>535</v>
      </c>
      <c r="G44" s="1111">
        <v>120</v>
      </c>
      <c r="I44" s="1064">
        <f>SUM(I45:I47)</f>
        <v>1824795</v>
      </c>
    </row>
    <row r="45" spans="1:9" s="1064" customFormat="1">
      <c r="A45" s="759"/>
      <c r="B45" s="1113">
        <v>10</v>
      </c>
      <c r="C45" s="1115" t="s">
        <v>310</v>
      </c>
      <c r="D45" s="1111">
        <v>15135</v>
      </c>
      <c r="E45" s="1111">
        <v>14568</v>
      </c>
      <c r="F45" s="1111">
        <v>473</v>
      </c>
      <c r="G45" s="1111">
        <v>80</v>
      </c>
      <c r="I45" s="1064">
        <v>631850</v>
      </c>
    </row>
    <row r="46" spans="1:9" s="1064" customFormat="1">
      <c r="A46" s="759"/>
      <c r="B46" s="1113"/>
      <c r="C46" s="1117" t="s">
        <v>45</v>
      </c>
      <c r="D46" s="1111">
        <v>37408</v>
      </c>
      <c r="E46" s="1111">
        <v>36166</v>
      </c>
      <c r="F46" s="1111">
        <v>1008</v>
      </c>
      <c r="G46" s="1111">
        <v>200</v>
      </c>
      <c r="I46" s="1064">
        <v>221232</v>
      </c>
    </row>
    <row r="47" spans="1:9" s="1064" customFormat="1">
      <c r="A47" s="759"/>
      <c r="B47" s="1113">
        <v>15</v>
      </c>
      <c r="C47" s="1115" t="s">
        <v>569</v>
      </c>
      <c r="D47" s="1111">
        <v>37904</v>
      </c>
      <c r="E47" s="1111">
        <v>36859</v>
      </c>
      <c r="F47" s="1111">
        <v>718</v>
      </c>
      <c r="G47" s="1111">
        <v>251</v>
      </c>
      <c r="I47" s="1064">
        <v>971713</v>
      </c>
    </row>
    <row r="48" spans="1:9" s="1064" customFormat="1">
      <c r="A48" s="759"/>
      <c r="B48" s="1113">
        <v>27</v>
      </c>
      <c r="C48" s="1115" t="s">
        <v>46</v>
      </c>
      <c r="D48" s="1111">
        <v>10725</v>
      </c>
      <c r="E48" s="1111">
        <v>10413</v>
      </c>
      <c r="F48" s="1111">
        <v>242</v>
      </c>
      <c r="G48" s="1111">
        <v>38</v>
      </c>
      <c r="I48" s="1064">
        <f>SUM(I49:I50)</f>
        <v>384096</v>
      </c>
    </row>
    <row r="49" spans="1:9" s="1064" customFormat="1">
      <c r="A49" s="759"/>
      <c r="B49" s="1113">
        <v>32</v>
      </c>
      <c r="C49" s="1115" t="s">
        <v>570</v>
      </c>
      <c r="D49" s="1111">
        <v>10716</v>
      </c>
      <c r="E49" s="1111">
        <v>10410</v>
      </c>
      <c r="F49" s="1111">
        <v>208</v>
      </c>
      <c r="G49" s="1111">
        <v>82</v>
      </c>
      <c r="I49" s="1064">
        <v>141372</v>
      </c>
    </row>
    <row r="50" spans="1:9" s="1064" customFormat="1">
      <c r="A50" s="759"/>
      <c r="B50" s="1113">
        <v>36</v>
      </c>
      <c r="C50" s="1115" t="s">
        <v>47</v>
      </c>
      <c r="D50" s="1111">
        <v>31078</v>
      </c>
      <c r="E50" s="1111">
        <v>30114</v>
      </c>
      <c r="F50" s="1111">
        <v>742</v>
      </c>
      <c r="G50" s="1111">
        <v>164</v>
      </c>
      <c r="I50" s="1064">
        <v>242724</v>
      </c>
    </row>
    <row r="51" spans="1:9" s="1064" customFormat="1">
      <c r="A51" s="759"/>
      <c r="B51" s="1113"/>
      <c r="C51" s="1117" t="s">
        <v>48</v>
      </c>
      <c r="D51" s="1111">
        <v>90423</v>
      </c>
      <c r="E51" s="1111">
        <v>87796</v>
      </c>
      <c r="F51" s="1111">
        <v>1910</v>
      </c>
      <c r="G51" s="1111">
        <v>535</v>
      </c>
      <c r="I51" s="1064">
        <f>SUM(I52:I55)</f>
        <v>985842</v>
      </c>
    </row>
    <row r="52" spans="1:9" s="1064" customFormat="1">
      <c r="A52" s="759"/>
      <c r="B52" s="1113">
        <v>28</v>
      </c>
      <c r="C52" s="1117" t="s">
        <v>49</v>
      </c>
      <c r="D52" s="1111">
        <v>195250</v>
      </c>
      <c r="E52" s="1111">
        <v>186944</v>
      </c>
      <c r="F52" s="1111">
        <v>6414</v>
      </c>
      <c r="G52" s="1111">
        <v>1307</v>
      </c>
      <c r="I52" s="1064">
        <v>419919</v>
      </c>
    </row>
    <row r="53" spans="1:9" s="1064" customFormat="1">
      <c r="A53" s="759"/>
      <c r="B53" s="1113">
        <v>33</v>
      </c>
      <c r="C53" s="1117" t="s">
        <v>50</v>
      </c>
      <c r="D53" s="1111">
        <v>44744</v>
      </c>
      <c r="E53" s="1111">
        <v>42797</v>
      </c>
      <c r="F53" s="1111">
        <v>1251</v>
      </c>
      <c r="G53" s="1111">
        <v>525</v>
      </c>
      <c r="I53" s="1064">
        <v>119329</v>
      </c>
    </row>
    <row r="54" spans="1:9" s="1064" customFormat="1">
      <c r="A54" s="759"/>
      <c r="B54" s="1113">
        <v>31</v>
      </c>
      <c r="C54" s="1117" t="s">
        <v>51</v>
      </c>
      <c r="D54" s="1111">
        <v>19701</v>
      </c>
      <c r="E54" s="1111">
        <v>18634</v>
      </c>
      <c r="F54" s="1111">
        <v>789</v>
      </c>
      <c r="G54" s="1111">
        <v>252</v>
      </c>
      <c r="I54" s="1064">
        <v>100069</v>
      </c>
    </row>
    <row r="55" spans="1:9" s="1064" customFormat="1">
      <c r="A55" s="759"/>
      <c r="B55" s="1113"/>
      <c r="C55" s="1117" t="s">
        <v>52</v>
      </c>
      <c r="D55" s="1111">
        <v>10531</v>
      </c>
      <c r="E55" s="1111">
        <v>10185</v>
      </c>
      <c r="F55" s="1111">
        <v>257</v>
      </c>
      <c r="G55" s="1111">
        <v>73</v>
      </c>
      <c r="I55" s="1064">
        <v>346525</v>
      </c>
    </row>
    <row r="56" spans="1:9" s="1064" customFormat="1">
      <c r="A56" s="759"/>
      <c r="B56" s="1113">
        <v>3</v>
      </c>
      <c r="C56" s="1115" t="s">
        <v>571</v>
      </c>
      <c r="D56" s="1111">
        <v>71248</v>
      </c>
      <c r="E56" s="1111">
        <v>67732</v>
      </c>
      <c r="F56" s="1111">
        <v>2179</v>
      </c>
      <c r="G56" s="1111">
        <v>1115</v>
      </c>
      <c r="I56" s="1064">
        <v>3107380</v>
      </c>
    </row>
    <row r="57" spans="1:9" s="1064" customFormat="1">
      <c r="A57" s="759"/>
      <c r="B57" s="1113">
        <v>12</v>
      </c>
      <c r="C57" s="1115" t="s">
        <v>572</v>
      </c>
      <c r="D57" s="1111">
        <v>21008</v>
      </c>
      <c r="E57" s="1111">
        <v>18306</v>
      </c>
      <c r="F57" s="1111">
        <v>1701</v>
      </c>
      <c r="G57" s="1111">
        <v>709</v>
      </c>
      <c r="I57" s="1064">
        <v>577648</v>
      </c>
    </row>
    <row r="58" spans="1:9" s="1064" customFormat="1">
      <c r="A58" s="759"/>
      <c r="B58" s="1113">
        <v>46</v>
      </c>
      <c r="C58" s="1115" t="s">
        <v>573</v>
      </c>
      <c r="D58" s="1111">
        <v>88754</v>
      </c>
      <c r="E58" s="1111">
        <v>82888</v>
      </c>
      <c r="F58" s="1111">
        <v>3675</v>
      </c>
      <c r="G58" s="1111">
        <v>1606</v>
      </c>
      <c r="I58" s="1064">
        <v>276982</v>
      </c>
    </row>
    <row r="59" spans="1:9" s="1064" customFormat="1">
      <c r="A59" s="759"/>
      <c r="B59" s="1113"/>
      <c r="C59" s="1117" t="s">
        <v>574</v>
      </c>
      <c r="D59" s="1111">
        <v>181010</v>
      </c>
      <c r="E59" s="1111">
        <v>168926</v>
      </c>
      <c r="F59" s="1111">
        <v>7555</v>
      </c>
      <c r="G59" s="1111">
        <v>3430</v>
      </c>
      <c r="I59" s="1064">
        <f>SUM(I60:I62)</f>
        <v>929264</v>
      </c>
    </row>
    <row r="60" spans="1:9" s="1064" customFormat="1">
      <c r="A60" s="759"/>
      <c r="B60" s="1113">
        <v>1</v>
      </c>
      <c r="C60" s="1115" t="s">
        <v>575</v>
      </c>
      <c r="D60" s="1111">
        <v>9368</v>
      </c>
      <c r="E60" s="1111">
        <v>8835</v>
      </c>
      <c r="F60" s="1111">
        <v>260</v>
      </c>
      <c r="G60" s="1111">
        <v>65</v>
      </c>
      <c r="I60" s="1064">
        <v>151811</v>
      </c>
    </row>
    <row r="61" spans="1:9" s="1064" customFormat="1">
      <c r="A61" s="759"/>
      <c r="B61" s="1113">
        <v>20</v>
      </c>
      <c r="C61" s="1115" t="s">
        <v>576</v>
      </c>
      <c r="D61" s="1111">
        <v>26019</v>
      </c>
      <c r="E61" s="1111">
        <v>24580</v>
      </c>
      <c r="F61" s="1111">
        <v>747</v>
      </c>
      <c r="G61" s="1111">
        <v>147</v>
      </c>
      <c r="I61" s="1064">
        <v>312798</v>
      </c>
    </row>
    <row r="62" spans="1:9" s="1064" customFormat="1">
      <c r="A62" s="759"/>
      <c r="B62" s="1113">
        <v>48</v>
      </c>
      <c r="C62" s="1115" t="s">
        <v>577</v>
      </c>
      <c r="D62" s="1111">
        <v>39702</v>
      </c>
      <c r="E62" s="1111">
        <v>36598</v>
      </c>
      <c r="F62" s="1111">
        <v>992</v>
      </c>
      <c r="G62" s="1111">
        <v>186</v>
      </c>
      <c r="I62" s="1064">
        <v>464655</v>
      </c>
    </row>
    <row r="63" spans="1:9">
      <c r="B63" s="1114"/>
      <c r="C63" s="1117" t="s">
        <v>76</v>
      </c>
      <c r="D63" s="1111">
        <v>75089</v>
      </c>
      <c r="E63" s="1111">
        <v>70013</v>
      </c>
      <c r="F63" s="1111">
        <v>1999</v>
      </c>
      <c r="G63" s="1111">
        <v>398</v>
      </c>
    </row>
    <row r="64" spans="1:9" s="1067" customFormat="1">
      <c r="A64" s="759"/>
      <c r="B64" s="1114">
        <v>51</v>
      </c>
      <c r="C64" s="1117" t="s">
        <v>53</v>
      </c>
      <c r="D64" s="1111">
        <v>1972</v>
      </c>
      <c r="E64" s="1111">
        <v>1900</v>
      </c>
      <c r="F64" s="1111">
        <v>51</v>
      </c>
      <c r="G64" s="1111">
        <v>14</v>
      </c>
    </row>
    <row r="65" spans="2:7">
      <c r="B65" s="1114">
        <v>52</v>
      </c>
      <c r="C65" s="1117" t="s">
        <v>54</v>
      </c>
      <c r="D65" s="1111">
        <v>2655</v>
      </c>
      <c r="E65" s="1111">
        <v>2519</v>
      </c>
      <c r="F65" s="1111">
        <v>94</v>
      </c>
      <c r="G65" s="1111">
        <v>39</v>
      </c>
    </row>
    <row r="66" spans="2:7">
      <c r="B66" s="1118"/>
      <c r="C66" s="1119" t="s">
        <v>578</v>
      </c>
      <c r="D66" s="1068">
        <v>1541130</v>
      </c>
      <c r="E66" s="1068">
        <v>1469135</v>
      </c>
      <c r="F66" s="1068">
        <v>50702</v>
      </c>
      <c r="G66" s="1068">
        <v>14420</v>
      </c>
    </row>
  </sheetData>
  <mergeCells count="3">
    <mergeCell ref="B1:G1"/>
    <mergeCell ref="B2:G2"/>
    <mergeCell ref="B3:C3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C36"/>
  <sheetViews>
    <sheetView showGridLines="0" showRowColHeaders="0" tabSelected="1" topLeftCell="A16" workbookViewId="0">
      <selection activeCell="F33" sqref="F33"/>
    </sheetView>
  </sheetViews>
  <sheetFormatPr baseColWidth="10" defaultColWidth="11.5703125" defaultRowHeight="15.75"/>
  <cols>
    <col min="1" max="1" width="4" style="32" customWidth="1"/>
    <col min="2" max="2" width="88.140625" style="33" customWidth="1"/>
    <col min="3" max="3" width="1.28515625" style="32" customWidth="1"/>
    <col min="4" max="16384" width="11.5703125" style="32"/>
  </cols>
  <sheetData>
    <row r="1" spans="1:3" ht="5.25" customHeight="1"/>
    <row r="2" spans="1:3" ht="4.7" customHeight="1"/>
    <row r="3" spans="1:3" ht="18.75">
      <c r="A3" s="1101" t="s">
        <v>366</v>
      </c>
      <c r="B3" s="26"/>
    </row>
    <row r="4" spans="1:3" ht="20.100000000000001" customHeight="1"/>
    <row r="5" spans="1:3" ht="21.4" customHeight="1">
      <c r="A5" s="888"/>
      <c r="B5" s="27" t="s">
        <v>367</v>
      </c>
      <c r="C5" s="34"/>
    </row>
    <row r="6" spans="1:3" ht="16.7" customHeight="1">
      <c r="A6" s="35"/>
      <c r="B6" s="28"/>
    </row>
    <row r="7" spans="1:3" ht="20.100000000000001" customHeight="1">
      <c r="A7" s="35"/>
      <c r="B7" s="28" t="s">
        <v>368</v>
      </c>
    </row>
    <row r="8" spans="1:3" ht="20.100000000000001" customHeight="1">
      <c r="A8" s="35"/>
      <c r="B8" s="28" t="s">
        <v>369</v>
      </c>
    </row>
    <row r="9" spans="1:3" ht="20.100000000000001" customHeight="1">
      <c r="A9" s="35"/>
      <c r="B9" s="28" t="s">
        <v>370</v>
      </c>
    </row>
    <row r="10" spans="1:3" ht="20.100000000000001" customHeight="1">
      <c r="A10" s="35"/>
      <c r="B10" s="29" t="s">
        <v>371</v>
      </c>
    </row>
    <row r="11" spans="1:3" ht="20.100000000000001" customHeight="1">
      <c r="A11" s="35"/>
      <c r="B11" s="29" t="s">
        <v>372</v>
      </c>
    </row>
    <row r="12" spans="1:3" ht="20.100000000000001" customHeight="1">
      <c r="A12" s="35"/>
      <c r="B12" s="29" t="s">
        <v>373</v>
      </c>
    </row>
    <row r="13" spans="1:3" ht="20.100000000000001" customHeight="1">
      <c r="A13" s="35"/>
      <c r="B13" s="29" t="s">
        <v>374</v>
      </c>
    </row>
    <row r="14" spans="1:3" ht="20.100000000000001" customHeight="1">
      <c r="A14" s="35"/>
      <c r="B14" s="29" t="s">
        <v>375</v>
      </c>
    </row>
    <row r="15" spans="1:3" ht="20.100000000000001" customHeight="1">
      <c r="A15" s="35"/>
      <c r="B15" s="29" t="s">
        <v>376</v>
      </c>
    </row>
    <row r="16" spans="1:3" ht="20.100000000000001" customHeight="1">
      <c r="A16" s="35"/>
      <c r="B16" s="29" t="s">
        <v>377</v>
      </c>
    </row>
    <row r="17" spans="1:2" ht="20.100000000000001" customHeight="1">
      <c r="A17" s="35"/>
      <c r="B17" s="29" t="s">
        <v>378</v>
      </c>
    </row>
    <row r="18" spans="1:2" ht="20.100000000000001" customHeight="1">
      <c r="A18" s="35"/>
      <c r="B18" s="29" t="s">
        <v>379</v>
      </c>
    </row>
    <row r="19" spans="1:2" ht="20.100000000000001" customHeight="1">
      <c r="A19" s="35"/>
      <c r="B19" s="29" t="s">
        <v>380</v>
      </c>
    </row>
    <row r="20" spans="1:2" ht="20.100000000000001" customHeight="1">
      <c r="A20" s="35"/>
      <c r="B20" s="28" t="s">
        <v>587</v>
      </c>
    </row>
    <row r="21" spans="1:2" ht="20.100000000000001" customHeight="1">
      <c r="A21" s="35"/>
      <c r="B21" s="30" t="s">
        <v>381</v>
      </c>
    </row>
    <row r="22" spans="1:2" ht="20.100000000000001" customHeight="1">
      <c r="A22" s="35"/>
      <c r="B22" s="29" t="s">
        <v>382</v>
      </c>
    </row>
    <row r="23" spans="1:2" ht="20.100000000000001" customHeight="1">
      <c r="A23" s="35"/>
      <c r="B23" s="28" t="s">
        <v>588</v>
      </c>
    </row>
    <row r="24" spans="1:2" ht="20.100000000000001" customHeight="1">
      <c r="A24" s="35"/>
      <c r="B24" s="29" t="s">
        <v>383</v>
      </c>
    </row>
    <row r="25" spans="1:2" ht="20.100000000000001" customHeight="1">
      <c r="A25" s="35"/>
      <c r="B25" s="29" t="s">
        <v>384</v>
      </c>
    </row>
    <row r="26" spans="1:2" ht="20.100000000000001" customHeight="1">
      <c r="A26" s="35"/>
      <c r="B26" s="28" t="s">
        <v>385</v>
      </c>
    </row>
    <row r="27" spans="1:2" ht="20.100000000000001" customHeight="1">
      <c r="A27" s="35"/>
      <c r="B27" s="31" t="s">
        <v>386</v>
      </c>
    </row>
    <row r="28" spans="1:2" ht="20.100000000000001" customHeight="1">
      <c r="A28" s="35"/>
      <c r="B28" s="31" t="s">
        <v>387</v>
      </c>
    </row>
    <row r="29" spans="1:2" ht="20.100000000000001" customHeight="1">
      <c r="A29" s="35"/>
      <c r="B29" s="31" t="s">
        <v>388</v>
      </c>
    </row>
    <row r="30" spans="1:2" ht="18.600000000000001" customHeight="1">
      <c r="A30" s="35"/>
      <c r="B30" s="31" t="s">
        <v>589</v>
      </c>
    </row>
    <row r="31" spans="1:2" ht="18.600000000000001" customHeight="1">
      <c r="A31" s="35"/>
      <c r="B31" s="31" t="s">
        <v>590</v>
      </c>
    </row>
    <row r="32" spans="1:2" ht="18.600000000000001" customHeight="1">
      <c r="A32" s="35"/>
      <c r="B32" s="28" t="s">
        <v>592</v>
      </c>
    </row>
    <row r="33" spans="1:2" ht="18.600000000000001" customHeight="1">
      <c r="A33" s="35"/>
      <c r="B33" s="28" t="s">
        <v>593</v>
      </c>
    </row>
    <row r="34" spans="1:2" ht="18.600000000000001" customHeight="1">
      <c r="A34" s="35"/>
    </row>
    <row r="35" spans="1:2" ht="18.600000000000001" customHeight="1">
      <c r="A35" s="35"/>
      <c r="B35" s="28"/>
    </row>
    <row r="36" spans="1:2" ht="4.1500000000000004" customHeight="1">
      <c r="B36" s="28"/>
    </row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I66"/>
  <sheetViews>
    <sheetView showGridLines="0" showRowColHeaders="0" zoomScaleNormal="100" workbookViewId="0">
      <pane ySplit="3" topLeftCell="A4" activePane="bottomLeft" state="frozen"/>
      <selection activeCell="C11" sqref="C11"/>
      <selection pane="bottomLeft" activeCell="C11" sqref="C11"/>
    </sheetView>
  </sheetViews>
  <sheetFormatPr baseColWidth="10" defaultRowHeight="15"/>
  <cols>
    <col min="1" max="1" width="3.28515625" style="759" customWidth="1"/>
    <col min="2" max="2" width="5.42578125" style="1042" customWidth="1"/>
    <col min="3" max="3" width="24.140625" style="1042" customWidth="1"/>
    <col min="4" max="8" width="17.140625" style="1042" customWidth="1"/>
    <col min="9" max="9" width="17.140625" style="1017" customWidth="1"/>
    <col min="10" max="16384" width="11.42578125" style="1042"/>
  </cols>
  <sheetData>
    <row r="1" spans="1:9" s="1017" customFormat="1" ht="18.75">
      <c r="A1" s="759"/>
      <c r="B1" s="1283" t="s">
        <v>579</v>
      </c>
      <c r="C1" s="1283"/>
      <c r="D1" s="1283"/>
      <c r="E1" s="1283"/>
      <c r="F1" s="1283"/>
      <c r="G1" s="1283"/>
      <c r="H1" s="1283"/>
    </row>
    <row r="2" spans="1:9" s="1017" customFormat="1" ht="14.25" customHeight="1">
      <c r="A2" s="759"/>
      <c r="B2" s="1086"/>
      <c r="C2" s="1086"/>
      <c r="D2" s="1086"/>
      <c r="E2" s="1086"/>
      <c r="F2" s="1086"/>
      <c r="G2" s="1086"/>
      <c r="H2" s="1086"/>
    </row>
    <row r="3" spans="1:9" s="1017" customFormat="1" ht="38.25" customHeight="1">
      <c r="A3" s="1014"/>
      <c r="B3" s="1284" t="s">
        <v>402</v>
      </c>
      <c r="C3" s="1285"/>
      <c r="D3" s="1069">
        <v>43831</v>
      </c>
      <c r="E3" s="1069">
        <v>43862</v>
      </c>
      <c r="F3" s="1069">
        <v>43891</v>
      </c>
      <c r="G3" s="1069">
        <v>43922</v>
      </c>
      <c r="H3" s="1069">
        <v>43952</v>
      </c>
      <c r="I3" s="1069">
        <v>43983</v>
      </c>
    </row>
    <row r="4" spans="1:9" s="1017" customFormat="1" ht="19.5">
      <c r="A4" s="1014"/>
      <c r="B4" s="1089" t="s">
        <v>407</v>
      </c>
      <c r="C4" s="1024"/>
      <c r="D4" s="1024">
        <f>SUM(D5:D12)</f>
        <v>3104360</v>
      </c>
      <c r="E4" s="1024">
        <f t="shared" ref="E4:H4" si="0">SUM(E5:E12)</f>
        <v>3148987</v>
      </c>
      <c r="F4" s="1024">
        <f t="shared" si="0"/>
        <v>2955136</v>
      </c>
      <c r="G4" s="1024">
        <f t="shared" si="0"/>
        <v>2959554</v>
      </c>
      <c r="H4" s="1024">
        <f t="shared" si="0"/>
        <v>2994123</v>
      </c>
      <c r="I4" s="1024">
        <f>SUM(I5:I12)</f>
        <v>2955439</v>
      </c>
    </row>
    <row r="5" spans="1:9" s="1017" customFormat="1">
      <c r="A5" s="1015"/>
      <c r="B5" s="1090">
        <v>4</v>
      </c>
      <c r="C5" s="1028" t="s">
        <v>107</v>
      </c>
      <c r="D5" s="1029">
        <v>300343</v>
      </c>
      <c r="E5" s="1029">
        <v>304540</v>
      </c>
      <c r="F5" s="1029">
        <v>290738</v>
      </c>
      <c r="G5" s="1029">
        <v>285552</v>
      </c>
      <c r="H5" s="1029">
        <v>283535</v>
      </c>
      <c r="I5" s="1029">
        <v>271872</v>
      </c>
    </row>
    <row r="6" spans="1:9" s="1017" customFormat="1">
      <c r="A6" s="1015"/>
      <c r="B6" s="1090">
        <v>11</v>
      </c>
      <c r="C6" s="1028" t="s">
        <v>108</v>
      </c>
      <c r="D6" s="1030">
        <v>367249</v>
      </c>
      <c r="E6" s="1030">
        <v>375817</v>
      </c>
      <c r="F6" s="1030">
        <v>344632</v>
      </c>
      <c r="G6" s="1030">
        <v>349227</v>
      </c>
      <c r="H6" s="1030">
        <v>357740</v>
      </c>
      <c r="I6" s="1030">
        <v>367625</v>
      </c>
    </row>
    <row r="7" spans="1:9" s="1017" customFormat="1">
      <c r="A7" s="1015"/>
      <c r="B7" s="1090">
        <v>14</v>
      </c>
      <c r="C7" s="1028" t="s">
        <v>109</v>
      </c>
      <c r="D7" s="1030">
        <v>297575</v>
      </c>
      <c r="E7" s="1030">
        <v>296800</v>
      </c>
      <c r="F7" s="1030">
        <v>278136</v>
      </c>
      <c r="G7" s="1030">
        <v>276595</v>
      </c>
      <c r="H7" s="1030">
        <v>282944</v>
      </c>
      <c r="I7" s="1030">
        <v>280043</v>
      </c>
    </row>
    <row r="8" spans="1:9" s="1017" customFormat="1">
      <c r="A8" s="1015"/>
      <c r="B8" s="1090">
        <v>18</v>
      </c>
      <c r="C8" s="1028" t="s">
        <v>110</v>
      </c>
      <c r="D8" s="1030">
        <v>336520</v>
      </c>
      <c r="E8" s="1030">
        <v>338485</v>
      </c>
      <c r="F8" s="1030">
        <v>316954</v>
      </c>
      <c r="G8" s="1030">
        <v>316378</v>
      </c>
      <c r="H8" s="1030">
        <v>320677</v>
      </c>
      <c r="I8" s="1030">
        <v>317534</v>
      </c>
    </row>
    <row r="9" spans="1:9" s="1017" customFormat="1">
      <c r="A9" s="1015"/>
      <c r="B9" s="1090">
        <v>21</v>
      </c>
      <c r="C9" s="1028" t="s">
        <v>111</v>
      </c>
      <c r="D9" s="1030">
        <v>211446</v>
      </c>
      <c r="E9" s="1030">
        <v>235290</v>
      </c>
      <c r="F9" s="1030">
        <v>233732</v>
      </c>
      <c r="G9" s="1030">
        <v>240161</v>
      </c>
      <c r="H9" s="1030">
        <v>232797</v>
      </c>
      <c r="I9" s="1030">
        <v>202755</v>
      </c>
    </row>
    <row r="10" spans="1:9" s="1017" customFormat="1" ht="15" customHeight="1">
      <c r="A10" s="1015"/>
      <c r="B10" s="1090">
        <v>23</v>
      </c>
      <c r="C10" s="1028" t="s">
        <v>112</v>
      </c>
      <c r="D10" s="1030">
        <v>243702</v>
      </c>
      <c r="E10" s="1030">
        <v>231507</v>
      </c>
      <c r="F10" s="1030">
        <v>216984</v>
      </c>
      <c r="G10" s="1030">
        <v>216500</v>
      </c>
      <c r="H10" s="1030">
        <v>219847</v>
      </c>
      <c r="I10" s="1030">
        <v>221414</v>
      </c>
    </row>
    <row r="11" spans="1:9" s="1017" customFormat="1" ht="15" customHeight="1">
      <c r="A11" s="1015"/>
      <c r="B11" s="1090">
        <v>29</v>
      </c>
      <c r="C11" s="1028" t="s">
        <v>113</v>
      </c>
      <c r="D11" s="1030">
        <v>609299</v>
      </c>
      <c r="E11" s="1030">
        <v>621717</v>
      </c>
      <c r="F11" s="1030">
        <v>576561</v>
      </c>
      <c r="G11" s="1030">
        <v>576624</v>
      </c>
      <c r="H11" s="1030">
        <v>585094</v>
      </c>
      <c r="I11" s="1030">
        <v>585366</v>
      </c>
    </row>
    <row r="12" spans="1:9" s="1017" customFormat="1" ht="15" customHeight="1">
      <c r="A12" s="1015"/>
      <c r="B12" s="1091">
        <v>41</v>
      </c>
      <c r="C12" s="1032" t="s">
        <v>114</v>
      </c>
      <c r="D12" s="1033">
        <v>738226</v>
      </c>
      <c r="E12" s="1033">
        <v>744831</v>
      </c>
      <c r="F12" s="1033">
        <v>697399</v>
      </c>
      <c r="G12" s="1033">
        <v>698517</v>
      </c>
      <c r="H12" s="1033">
        <v>711489</v>
      </c>
      <c r="I12" s="1033">
        <v>708830</v>
      </c>
    </row>
    <row r="13" spans="1:9" s="1017" customFormat="1" ht="15" customHeight="1">
      <c r="A13" s="1015"/>
      <c r="B13" s="1089" t="s">
        <v>75</v>
      </c>
      <c r="C13" s="1024"/>
      <c r="D13" s="1024">
        <v>569358</v>
      </c>
      <c r="E13" s="1024">
        <v>576616</v>
      </c>
      <c r="F13" s="1024">
        <v>553198</v>
      </c>
      <c r="G13" s="1024">
        <v>555146</v>
      </c>
      <c r="H13" s="1024">
        <v>567821</v>
      </c>
      <c r="I13" s="1024">
        <f>SUM(I14:I16)</f>
        <v>566685</v>
      </c>
    </row>
    <row r="14" spans="1:9" s="1017" customFormat="1" ht="15" customHeight="1">
      <c r="A14" s="1015"/>
      <c r="B14" s="1092">
        <v>22</v>
      </c>
      <c r="C14" s="1035" t="s">
        <v>118</v>
      </c>
      <c r="D14" s="1030">
        <v>97759</v>
      </c>
      <c r="E14" s="1030">
        <v>99315</v>
      </c>
      <c r="F14" s="1030">
        <v>93228</v>
      </c>
      <c r="G14" s="1030">
        <v>95044</v>
      </c>
      <c r="H14" s="1030">
        <v>99134</v>
      </c>
      <c r="I14" s="1030">
        <v>101155</v>
      </c>
    </row>
    <row r="15" spans="1:9" s="1017" customFormat="1">
      <c r="A15" s="1015"/>
      <c r="B15" s="1090">
        <v>44</v>
      </c>
      <c r="C15" s="1028" t="s">
        <v>119</v>
      </c>
      <c r="D15" s="1030">
        <v>53975</v>
      </c>
      <c r="E15" s="1030">
        <v>54693</v>
      </c>
      <c r="F15" s="1030">
        <v>53542</v>
      </c>
      <c r="G15" s="1030">
        <v>53210</v>
      </c>
      <c r="H15" s="1030">
        <v>54077</v>
      </c>
      <c r="I15" s="1030">
        <v>54426</v>
      </c>
    </row>
    <row r="16" spans="1:9" s="1017" customFormat="1">
      <c r="A16" s="1015"/>
      <c r="B16" s="1091">
        <v>50</v>
      </c>
      <c r="C16" s="1032" t="s">
        <v>120</v>
      </c>
      <c r="D16" s="1030">
        <v>417624</v>
      </c>
      <c r="E16" s="1030">
        <v>422608</v>
      </c>
      <c r="F16" s="1030">
        <v>406428</v>
      </c>
      <c r="G16" s="1030">
        <v>406892</v>
      </c>
      <c r="H16" s="1030">
        <v>414610</v>
      </c>
      <c r="I16" s="1030">
        <v>411104</v>
      </c>
    </row>
    <row r="17" spans="1:9" s="1017" customFormat="1">
      <c r="A17" s="1015"/>
      <c r="B17" s="1089" t="s">
        <v>23</v>
      </c>
      <c r="C17" s="1024"/>
      <c r="D17" s="1024">
        <v>360958</v>
      </c>
      <c r="E17" s="1024">
        <v>363469</v>
      </c>
      <c r="F17" s="1024">
        <v>352391</v>
      </c>
      <c r="G17" s="1024">
        <v>349067</v>
      </c>
      <c r="H17" s="1024">
        <v>351008</v>
      </c>
      <c r="I17" s="1024">
        <v>352250</v>
      </c>
    </row>
    <row r="18" spans="1:9" s="1017" customFormat="1">
      <c r="A18" s="1015"/>
      <c r="B18" s="1089" t="s">
        <v>580</v>
      </c>
      <c r="C18" s="1024"/>
      <c r="D18" s="1024">
        <v>428679</v>
      </c>
      <c r="E18" s="1024">
        <v>447918</v>
      </c>
      <c r="F18" s="1024">
        <v>443057</v>
      </c>
      <c r="G18" s="1024">
        <v>470386</v>
      </c>
      <c r="H18" s="1024">
        <v>490816</v>
      </c>
      <c r="I18" s="1024">
        <v>495696</v>
      </c>
    </row>
    <row r="19" spans="1:9" s="1017" customFormat="1">
      <c r="A19" s="1015"/>
      <c r="B19" s="1089" t="s">
        <v>24</v>
      </c>
      <c r="C19" s="1024"/>
      <c r="D19" s="1024">
        <v>809479</v>
      </c>
      <c r="E19" s="1024">
        <v>819216</v>
      </c>
      <c r="F19" s="1024">
        <v>765705</v>
      </c>
      <c r="G19" s="1024">
        <v>754211</v>
      </c>
      <c r="H19" s="1024">
        <v>759978</v>
      </c>
      <c r="I19" s="1024">
        <f>SUM(I20:I21)</f>
        <v>754651</v>
      </c>
    </row>
    <row r="20" spans="1:9" s="1017" customFormat="1">
      <c r="A20" s="1015"/>
      <c r="B20" s="1090">
        <v>35</v>
      </c>
      <c r="C20" s="1028" t="s">
        <v>126</v>
      </c>
      <c r="D20" s="1030">
        <v>427599</v>
      </c>
      <c r="E20" s="1030">
        <v>432996</v>
      </c>
      <c r="F20" s="1030">
        <v>405038</v>
      </c>
      <c r="G20" s="1030">
        <v>398239</v>
      </c>
      <c r="H20" s="1030">
        <v>401030</v>
      </c>
      <c r="I20" s="1030">
        <v>397780</v>
      </c>
    </row>
    <row r="21" spans="1:9" s="1017" customFormat="1">
      <c r="A21" s="1015"/>
      <c r="B21" s="1090">
        <v>38</v>
      </c>
      <c r="C21" s="1028" t="s">
        <v>411</v>
      </c>
      <c r="D21" s="1030">
        <v>381880</v>
      </c>
      <c r="E21" s="1030">
        <v>386220</v>
      </c>
      <c r="F21" s="1030">
        <v>360667</v>
      </c>
      <c r="G21" s="1030">
        <v>355972</v>
      </c>
      <c r="H21" s="1030">
        <v>358948</v>
      </c>
      <c r="I21" s="1030">
        <v>356871</v>
      </c>
    </row>
    <row r="22" spans="1:9" s="1017" customFormat="1">
      <c r="A22" s="1015"/>
      <c r="B22" s="1089" t="s">
        <v>25</v>
      </c>
      <c r="C22" s="1024"/>
      <c r="D22" s="1024">
        <v>214338</v>
      </c>
      <c r="E22" s="1024">
        <v>216443</v>
      </c>
      <c r="F22" s="1024">
        <v>208507</v>
      </c>
      <c r="G22" s="1024">
        <v>207907</v>
      </c>
      <c r="H22" s="1024">
        <v>209362</v>
      </c>
      <c r="I22" s="1024">
        <v>210839</v>
      </c>
    </row>
    <row r="23" spans="1:9" s="1017" customFormat="1">
      <c r="A23" s="1015"/>
      <c r="B23" s="1089" t="s">
        <v>361</v>
      </c>
      <c r="C23" s="1024"/>
      <c r="D23" s="1024">
        <v>697935</v>
      </c>
      <c r="E23" s="1024">
        <v>705173</v>
      </c>
      <c r="F23" s="1024">
        <v>672516</v>
      </c>
      <c r="G23" s="1024">
        <v>672450</v>
      </c>
      <c r="H23" s="1024">
        <v>691230</v>
      </c>
      <c r="I23" s="1024">
        <f>SUM(I24:I28)</f>
        <v>696145</v>
      </c>
    </row>
    <row r="24" spans="1:9" s="1017" customFormat="1">
      <c r="A24" s="1015"/>
      <c r="B24" s="1090">
        <v>2</v>
      </c>
      <c r="C24" s="1028" t="s">
        <v>121</v>
      </c>
      <c r="D24" s="1030">
        <v>138765</v>
      </c>
      <c r="E24" s="1030">
        <v>140332</v>
      </c>
      <c r="F24" s="1030">
        <v>134245</v>
      </c>
      <c r="G24" s="1030">
        <v>135148</v>
      </c>
      <c r="H24" s="1030">
        <v>140397</v>
      </c>
      <c r="I24" s="1030">
        <v>142338</v>
      </c>
    </row>
    <row r="25" spans="1:9" s="1017" customFormat="1">
      <c r="A25" s="1015"/>
      <c r="B25" s="1090">
        <v>13</v>
      </c>
      <c r="C25" s="1028" t="s">
        <v>122</v>
      </c>
      <c r="D25" s="1030">
        <v>164704</v>
      </c>
      <c r="E25" s="1030">
        <v>166369</v>
      </c>
      <c r="F25" s="1030">
        <v>156959</v>
      </c>
      <c r="G25" s="1030">
        <v>156928</v>
      </c>
      <c r="H25" s="1030">
        <v>160352</v>
      </c>
      <c r="I25" s="1030">
        <v>161805</v>
      </c>
    </row>
    <row r="26" spans="1:9" s="1017" customFormat="1">
      <c r="A26" s="1016"/>
      <c r="B26" s="1090">
        <v>16</v>
      </c>
      <c r="C26" s="1028" t="s">
        <v>123</v>
      </c>
      <c r="D26" s="1030">
        <v>75752</v>
      </c>
      <c r="E26" s="1030">
        <v>76715</v>
      </c>
      <c r="F26" s="1030">
        <v>73789</v>
      </c>
      <c r="G26" s="1030">
        <v>73869</v>
      </c>
      <c r="H26" s="1030">
        <v>76403</v>
      </c>
      <c r="I26" s="1030">
        <v>78706</v>
      </c>
    </row>
    <row r="27" spans="1:9" s="1017" customFormat="1">
      <c r="A27" s="759"/>
      <c r="B27" s="1090">
        <v>19</v>
      </c>
      <c r="C27" s="1028" t="s">
        <v>124</v>
      </c>
      <c r="D27" s="1030">
        <v>90330</v>
      </c>
      <c r="E27" s="1030">
        <v>90944</v>
      </c>
      <c r="F27" s="1030">
        <v>87119</v>
      </c>
      <c r="G27" s="1030">
        <v>87040</v>
      </c>
      <c r="H27" s="1030">
        <v>90604</v>
      </c>
      <c r="I27" s="1030">
        <v>89318</v>
      </c>
    </row>
    <row r="28" spans="1:9" s="1017" customFormat="1">
      <c r="A28" s="759"/>
      <c r="B28" s="1090">
        <v>45</v>
      </c>
      <c r="C28" s="1028" t="s">
        <v>125</v>
      </c>
      <c r="D28" s="1030">
        <v>228384</v>
      </c>
      <c r="E28" s="1030">
        <v>230813</v>
      </c>
      <c r="F28" s="1030">
        <v>220404</v>
      </c>
      <c r="G28" s="1030">
        <v>219465</v>
      </c>
      <c r="H28" s="1030">
        <v>223474</v>
      </c>
      <c r="I28" s="1030">
        <v>223978</v>
      </c>
    </row>
    <row r="29" spans="1:9" s="1017" customFormat="1">
      <c r="A29" s="759"/>
      <c r="B29" s="1089" t="s">
        <v>360</v>
      </c>
      <c r="C29" s="1024"/>
      <c r="D29" s="1024">
        <v>906146</v>
      </c>
      <c r="E29" s="1024">
        <v>915084</v>
      </c>
      <c r="F29" s="1024">
        <v>885484</v>
      </c>
      <c r="G29" s="1024">
        <v>878900</v>
      </c>
      <c r="H29" s="1024">
        <v>886184</v>
      </c>
      <c r="I29" s="1024">
        <f>SUM(I30:I38)</f>
        <v>889500</v>
      </c>
    </row>
    <row r="30" spans="1:9" s="1017" customFormat="1">
      <c r="A30" s="759"/>
      <c r="B30" s="1090">
        <v>5</v>
      </c>
      <c r="C30" s="1028" t="s">
        <v>180</v>
      </c>
      <c r="D30" s="1030">
        <v>52505</v>
      </c>
      <c r="E30" s="1030">
        <v>52886</v>
      </c>
      <c r="F30" s="1030">
        <v>51156</v>
      </c>
      <c r="G30" s="1030">
        <v>50946</v>
      </c>
      <c r="H30" s="1030">
        <v>51610</v>
      </c>
      <c r="I30" s="1030">
        <v>52218</v>
      </c>
    </row>
    <row r="31" spans="1:9" s="1017" customFormat="1">
      <c r="A31" s="759"/>
      <c r="B31" s="1090">
        <v>9</v>
      </c>
      <c r="C31" s="1028" t="s">
        <v>130</v>
      </c>
      <c r="D31" s="1030">
        <v>145467</v>
      </c>
      <c r="E31" s="1030">
        <v>147291</v>
      </c>
      <c r="F31" s="1030">
        <v>142448</v>
      </c>
      <c r="G31" s="1030">
        <v>141181</v>
      </c>
      <c r="H31" s="1030">
        <v>142321</v>
      </c>
      <c r="I31" s="1030">
        <v>141864</v>
      </c>
    </row>
    <row r="32" spans="1:9" s="1017" customFormat="1">
      <c r="A32" s="759"/>
      <c r="B32" s="1090">
        <v>24</v>
      </c>
      <c r="C32" s="1028" t="s">
        <v>131</v>
      </c>
      <c r="D32" s="1030">
        <v>155974</v>
      </c>
      <c r="E32" s="1030">
        <v>157370</v>
      </c>
      <c r="F32" s="1030">
        <v>152937</v>
      </c>
      <c r="G32" s="1030">
        <v>151753</v>
      </c>
      <c r="H32" s="1030">
        <v>152927</v>
      </c>
      <c r="I32" s="1030">
        <v>153213</v>
      </c>
    </row>
    <row r="33" spans="1:9" s="1017" customFormat="1">
      <c r="A33" s="759"/>
      <c r="B33" s="1090">
        <v>34</v>
      </c>
      <c r="C33" s="1028" t="s">
        <v>132</v>
      </c>
      <c r="D33" s="1030">
        <v>62699</v>
      </c>
      <c r="E33" s="1030">
        <v>63551</v>
      </c>
      <c r="F33" s="1030">
        <v>61446</v>
      </c>
      <c r="G33" s="1030">
        <v>61149</v>
      </c>
      <c r="H33" s="1030">
        <v>61235</v>
      </c>
      <c r="I33" s="1030">
        <v>62029</v>
      </c>
    </row>
    <row r="34" spans="1:9" s="1017" customFormat="1">
      <c r="A34" s="759"/>
      <c r="B34" s="1090">
        <v>37</v>
      </c>
      <c r="C34" s="1028" t="s">
        <v>133</v>
      </c>
      <c r="D34" s="1030">
        <v>118797</v>
      </c>
      <c r="E34" s="1030">
        <v>119726</v>
      </c>
      <c r="F34" s="1030">
        <v>115310</v>
      </c>
      <c r="G34" s="1030">
        <v>114649</v>
      </c>
      <c r="H34" s="1030">
        <v>115418</v>
      </c>
      <c r="I34" s="1030">
        <v>115411</v>
      </c>
    </row>
    <row r="35" spans="1:9" s="1017" customFormat="1">
      <c r="A35" s="759"/>
      <c r="B35" s="1090">
        <v>40</v>
      </c>
      <c r="C35" s="1028" t="s">
        <v>134</v>
      </c>
      <c r="D35" s="1030">
        <v>59700</v>
      </c>
      <c r="E35" s="1030">
        <v>60837</v>
      </c>
      <c r="F35" s="1030">
        <v>59630</v>
      </c>
      <c r="G35" s="1030">
        <v>58826</v>
      </c>
      <c r="H35" s="1030">
        <v>59286</v>
      </c>
      <c r="I35" s="1030">
        <v>59982</v>
      </c>
    </row>
    <row r="36" spans="1:9" s="1017" customFormat="1">
      <c r="A36" s="759"/>
      <c r="B36" s="1090">
        <v>42</v>
      </c>
      <c r="C36" s="1028" t="s">
        <v>135</v>
      </c>
      <c r="D36" s="1030">
        <v>38399</v>
      </c>
      <c r="E36" s="1030">
        <v>38958</v>
      </c>
      <c r="F36" s="1030">
        <v>37966</v>
      </c>
      <c r="G36" s="1030">
        <v>37830</v>
      </c>
      <c r="H36" s="1030">
        <v>38056</v>
      </c>
      <c r="I36" s="1030">
        <v>38244</v>
      </c>
    </row>
    <row r="37" spans="1:9" s="1017" customFormat="1">
      <c r="A37" s="759"/>
      <c r="B37" s="1090">
        <v>47</v>
      </c>
      <c r="C37" s="1028" t="s">
        <v>136</v>
      </c>
      <c r="D37" s="1030">
        <v>216622</v>
      </c>
      <c r="E37" s="1030">
        <v>217966</v>
      </c>
      <c r="F37" s="1030">
        <v>209626</v>
      </c>
      <c r="G37" s="1030">
        <v>208081</v>
      </c>
      <c r="H37" s="1030">
        <v>210179</v>
      </c>
      <c r="I37" s="1030">
        <v>210903</v>
      </c>
    </row>
    <row r="38" spans="1:9" s="1017" customFormat="1">
      <c r="A38" s="759"/>
      <c r="B38" s="1090">
        <v>49</v>
      </c>
      <c r="C38" s="1028" t="s">
        <v>137</v>
      </c>
      <c r="D38" s="1030">
        <v>55983</v>
      </c>
      <c r="E38" s="1030">
        <v>56499</v>
      </c>
      <c r="F38" s="1030">
        <v>54965</v>
      </c>
      <c r="G38" s="1030">
        <v>54485</v>
      </c>
      <c r="H38" s="1030">
        <v>55152</v>
      </c>
      <c r="I38" s="1030">
        <v>55636</v>
      </c>
    </row>
    <row r="39" spans="1:9" s="1017" customFormat="1">
      <c r="A39" s="759"/>
      <c r="B39" s="1089" t="s">
        <v>42</v>
      </c>
      <c r="C39" s="1024"/>
      <c r="D39" s="1024">
        <v>3402048</v>
      </c>
      <c r="E39" s="1024">
        <v>3442733</v>
      </c>
      <c r="F39" s="1024">
        <v>3312220</v>
      </c>
      <c r="G39" s="1024">
        <v>3296324</v>
      </c>
      <c r="H39" s="1024">
        <v>3318138</v>
      </c>
      <c r="I39" s="1024">
        <f>SUM(I40:I43)</f>
        <v>3308724</v>
      </c>
    </row>
    <row r="40" spans="1:9" s="1017" customFormat="1">
      <c r="A40" s="759"/>
      <c r="B40" s="1090">
        <v>8</v>
      </c>
      <c r="C40" s="1028" t="s">
        <v>101</v>
      </c>
      <c r="D40" s="1030">
        <v>2605315</v>
      </c>
      <c r="E40" s="1030">
        <v>2632418</v>
      </c>
      <c r="F40" s="1030">
        <v>2534974</v>
      </c>
      <c r="G40" s="1030">
        <v>2517003</v>
      </c>
      <c r="H40" s="1030">
        <v>2524818</v>
      </c>
      <c r="I40" s="1030">
        <v>2499926</v>
      </c>
    </row>
    <row r="41" spans="1:9" s="1017" customFormat="1">
      <c r="A41" s="759"/>
      <c r="B41" s="1090">
        <v>17</v>
      </c>
      <c r="C41" s="1028" t="s">
        <v>102</v>
      </c>
      <c r="D41" s="1030">
        <v>312481</v>
      </c>
      <c r="E41" s="1030">
        <v>318123</v>
      </c>
      <c r="F41" s="1030">
        <v>305922</v>
      </c>
      <c r="G41" s="1030">
        <v>304473</v>
      </c>
      <c r="H41" s="1030">
        <v>308129</v>
      </c>
      <c r="I41" s="1030">
        <v>317900</v>
      </c>
    </row>
    <row r="42" spans="1:9" s="1017" customFormat="1">
      <c r="A42" s="759"/>
      <c r="B42" s="1090">
        <v>25</v>
      </c>
      <c r="C42" s="1028" t="s">
        <v>103</v>
      </c>
      <c r="D42" s="1030">
        <v>186812</v>
      </c>
      <c r="E42" s="1030">
        <v>189649</v>
      </c>
      <c r="F42" s="1030">
        <v>180861</v>
      </c>
      <c r="G42" s="1030">
        <v>183046</v>
      </c>
      <c r="H42" s="1030">
        <v>189319</v>
      </c>
      <c r="I42" s="1030">
        <v>192275</v>
      </c>
    </row>
    <row r="43" spans="1:9" s="1017" customFormat="1">
      <c r="A43" s="759"/>
      <c r="B43" s="1090">
        <v>43</v>
      </c>
      <c r="C43" s="1028" t="s">
        <v>104</v>
      </c>
      <c r="D43" s="1030">
        <v>297440</v>
      </c>
      <c r="E43" s="1030">
        <v>302543</v>
      </c>
      <c r="F43" s="1030">
        <v>290463</v>
      </c>
      <c r="G43" s="1030">
        <v>291802</v>
      </c>
      <c r="H43" s="1030">
        <v>295872</v>
      </c>
      <c r="I43" s="1030">
        <v>298623</v>
      </c>
    </row>
    <row r="44" spans="1:9" s="1017" customFormat="1">
      <c r="A44" s="759"/>
      <c r="B44" s="1089" t="s">
        <v>413</v>
      </c>
      <c r="C44" s="1024"/>
      <c r="D44" s="1024">
        <v>1903511</v>
      </c>
      <c r="E44" s="1024">
        <v>1927862</v>
      </c>
      <c r="F44" s="1024">
        <v>1824783</v>
      </c>
      <c r="G44" s="1024">
        <v>1810620</v>
      </c>
      <c r="H44" s="1024">
        <v>1827374</v>
      </c>
      <c r="I44" s="1024">
        <f>SUM(I45:I47)</f>
        <v>1824795</v>
      </c>
    </row>
    <row r="45" spans="1:9" s="1017" customFormat="1">
      <c r="A45" s="759"/>
      <c r="B45" s="1090">
        <v>3</v>
      </c>
      <c r="C45" s="1028" t="s">
        <v>115</v>
      </c>
      <c r="D45" s="1030">
        <v>649918</v>
      </c>
      <c r="E45" s="1030">
        <v>660665</v>
      </c>
      <c r="F45" s="1030">
        <v>616651</v>
      </c>
      <c r="G45" s="1030">
        <v>618900</v>
      </c>
      <c r="H45" s="1030">
        <v>627214</v>
      </c>
      <c r="I45" s="1030">
        <v>631850</v>
      </c>
    </row>
    <row r="46" spans="1:9" s="1017" customFormat="1">
      <c r="A46" s="759"/>
      <c r="B46" s="1090">
        <v>12</v>
      </c>
      <c r="C46" s="1028" t="s">
        <v>116</v>
      </c>
      <c r="D46" s="1030">
        <v>235254</v>
      </c>
      <c r="E46" s="1030">
        <v>235799</v>
      </c>
      <c r="F46" s="1030">
        <v>224546</v>
      </c>
      <c r="G46" s="1030">
        <v>221038</v>
      </c>
      <c r="H46" s="1030">
        <v>220187</v>
      </c>
      <c r="I46" s="1030">
        <v>221232</v>
      </c>
    </row>
    <row r="47" spans="1:9" s="1017" customFormat="1">
      <c r="A47" s="759"/>
      <c r="B47" s="1090">
        <v>46</v>
      </c>
      <c r="C47" s="1028" t="s">
        <v>117</v>
      </c>
      <c r="D47" s="1030">
        <v>1018339</v>
      </c>
      <c r="E47" s="1030">
        <v>1031398</v>
      </c>
      <c r="F47" s="1030">
        <v>983586</v>
      </c>
      <c r="G47" s="1030">
        <v>970682</v>
      </c>
      <c r="H47" s="1030">
        <v>979973</v>
      </c>
      <c r="I47" s="1030">
        <v>971713</v>
      </c>
    </row>
    <row r="48" spans="1:9" s="1017" customFormat="1">
      <c r="A48" s="759"/>
      <c r="B48" s="1089" t="s">
        <v>45</v>
      </c>
      <c r="C48" s="1024"/>
      <c r="D48" s="1024">
        <v>384152</v>
      </c>
      <c r="E48" s="1024">
        <v>388031</v>
      </c>
      <c r="F48" s="1024">
        <v>373119</v>
      </c>
      <c r="G48" s="1024">
        <v>375359</v>
      </c>
      <c r="H48" s="1024">
        <v>385331</v>
      </c>
      <c r="I48" s="1024">
        <f>SUM(I49:I50)</f>
        <v>384096</v>
      </c>
    </row>
    <row r="49" spans="1:9" s="1017" customFormat="1">
      <c r="A49" s="759"/>
      <c r="B49" s="1092">
        <v>6</v>
      </c>
      <c r="C49" s="1035" t="s">
        <v>129</v>
      </c>
      <c r="D49" s="1029">
        <v>140047</v>
      </c>
      <c r="E49" s="1029">
        <v>141661</v>
      </c>
      <c r="F49" s="1029">
        <v>136850</v>
      </c>
      <c r="G49" s="1029">
        <v>137893</v>
      </c>
      <c r="H49" s="1029">
        <v>140954</v>
      </c>
      <c r="I49" s="1029">
        <v>141372</v>
      </c>
    </row>
    <row r="50" spans="1:9" s="1017" customFormat="1">
      <c r="A50" s="759"/>
      <c r="B50" s="1090">
        <v>10</v>
      </c>
      <c r="C50" s="1028" t="s">
        <v>581</v>
      </c>
      <c r="D50" s="1030">
        <v>244105</v>
      </c>
      <c r="E50" s="1030">
        <v>246370</v>
      </c>
      <c r="F50" s="1030">
        <v>236269</v>
      </c>
      <c r="G50" s="1030">
        <v>237466</v>
      </c>
      <c r="H50" s="1030">
        <v>244377</v>
      </c>
      <c r="I50" s="1030">
        <v>242724</v>
      </c>
    </row>
    <row r="51" spans="1:9" s="1017" customFormat="1">
      <c r="A51" s="759"/>
      <c r="B51" s="1089" t="s">
        <v>48</v>
      </c>
      <c r="C51" s="1024"/>
      <c r="D51" s="1024">
        <v>1003591</v>
      </c>
      <c r="E51" s="1024">
        <v>1012422</v>
      </c>
      <c r="F51" s="1024">
        <v>980069</v>
      </c>
      <c r="G51" s="1024">
        <v>969784</v>
      </c>
      <c r="H51" s="1024">
        <v>979472</v>
      </c>
      <c r="I51" s="1024">
        <f>SUM(I52:I55)</f>
        <v>985842</v>
      </c>
    </row>
    <row r="52" spans="1:9" s="1017" customFormat="1">
      <c r="A52" s="759"/>
      <c r="B52" s="1090">
        <v>15</v>
      </c>
      <c r="C52" s="1028" t="s">
        <v>156</v>
      </c>
      <c r="D52" s="1030">
        <v>430712</v>
      </c>
      <c r="E52" s="1030">
        <v>434999</v>
      </c>
      <c r="F52" s="1030">
        <v>421433</v>
      </c>
      <c r="G52" s="1030">
        <v>416266</v>
      </c>
      <c r="H52" s="1030">
        <v>419168</v>
      </c>
      <c r="I52" s="1030">
        <v>419919</v>
      </c>
    </row>
    <row r="53" spans="1:9" s="1017" customFormat="1">
      <c r="A53" s="759"/>
      <c r="B53" s="1090">
        <v>27</v>
      </c>
      <c r="C53" s="1028" t="s">
        <v>105</v>
      </c>
      <c r="D53" s="1030">
        <v>120507</v>
      </c>
      <c r="E53" s="1030">
        <v>121229</v>
      </c>
      <c r="F53" s="1030">
        <v>118961</v>
      </c>
      <c r="G53" s="1030">
        <v>117697</v>
      </c>
      <c r="H53" s="1030">
        <v>118614</v>
      </c>
      <c r="I53" s="1030">
        <v>119329</v>
      </c>
    </row>
    <row r="54" spans="1:9" s="1017" customFormat="1">
      <c r="A54" s="759"/>
      <c r="B54" s="1090">
        <v>32</v>
      </c>
      <c r="C54" s="1028" t="s">
        <v>414</v>
      </c>
      <c r="D54" s="1030">
        <v>101492</v>
      </c>
      <c r="E54" s="1030">
        <v>102172</v>
      </c>
      <c r="F54" s="1030">
        <v>99559</v>
      </c>
      <c r="G54" s="1030">
        <v>98611</v>
      </c>
      <c r="H54" s="1030">
        <v>99300</v>
      </c>
      <c r="I54" s="1030">
        <v>100069</v>
      </c>
    </row>
    <row r="55" spans="1:9" s="1017" customFormat="1">
      <c r="A55" s="759"/>
      <c r="B55" s="1090">
        <v>36</v>
      </c>
      <c r="C55" s="1028" t="s">
        <v>106</v>
      </c>
      <c r="D55" s="1030">
        <v>350880</v>
      </c>
      <c r="E55" s="1030">
        <v>354022</v>
      </c>
      <c r="F55" s="1030">
        <v>340116</v>
      </c>
      <c r="G55" s="1030">
        <v>337210</v>
      </c>
      <c r="H55" s="1030">
        <v>342390</v>
      </c>
      <c r="I55" s="1030">
        <v>346525</v>
      </c>
    </row>
    <row r="56" spans="1:9" s="1017" customFormat="1">
      <c r="A56" s="759"/>
      <c r="B56" s="1089" t="s">
        <v>582</v>
      </c>
      <c r="C56" s="1024"/>
      <c r="D56" s="1024">
        <v>3249267</v>
      </c>
      <c r="E56" s="1024">
        <v>3279409</v>
      </c>
      <c r="F56" s="1024">
        <v>3145115</v>
      </c>
      <c r="G56" s="1024">
        <v>3121537</v>
      </c>
      <c r="H56" s="1024">
        <v>3134111</v>
      </c>
      <c r="I56" s="1024">
        <v>3107380</v>
      </c>
    </row>
    <row r="57" spans="1:9" s="1017" customFormat="1">
      <c r="A57" s="759"/>
      <c r="B57" s="1089" t="s">
        <v>417</v>
      </c>
      <c r="C57" s="1024"/>
      <c r="D57" s="1024">
        <v>583580</v>
      </c>
      <c r="E57" s="1024">
        <v>596494</v>
      </c>
      <c r="F57" s="1024">
        <v>570249</v>
      </c>
      <c r="G57" s="1024">
        <v>580101</v>
      </c>
      <c r="H57" s="1024">
        <v>589581</v>
      </c>
      <c r="I57" s="1024">
        <v>577648</v>
      </c>
    </row>
    <row r="58" spans="1:9" s="1017" customFormat="1">
      <c r="A58" s="759"/>
      <c r="B58" s="1089" t="s">
        <v>51</v>
      </c>
      <c r="C58" s="1024"/>
      <c r="D58" s="1024">
        <v>284908</v>
      </c>
      <c r="E58" s="1024">
        <v>288913</v>
      </c>
      <c r="F58" s="1024">
        <v>281996</v>
      </c>
      <c r="G58" s="1024">
        <v>281222</v>
      </c>
      <c r="H58" s="1024">
        <v>282307</v>
      </c>
      <c r="I58" s="1024">
        <v>276982</v>
      </c>
    </row>
    <row r="59" spans="1:9" s="1017" customFormat="1">
      <c r="A59" s="759"/>
      <c r="B59" s="1089" t="s">
        <v>76</v>
      </c>
      <c r="C59" s="1024"/>
      <c r="D59" s="1024">
        <v>963293</v>
      </c>
      <c r="E59" s="1024">
        <v>973228</v>
      </c>
      <c r="F59" s="1024">
        <v>950234</v>
      </c>
      <c r="G59" s="1024">
        <v>944054</v>
      </c>
      <c r="H59" s="1024">
        <v>945712</v>
      </c>
      <c r="I59" s="1024">
        <f>SUM(I60:I62)</f>
        <v>929264</v>
      </c>
    </row>
    <row r="60" spans="1:9" s="1017" customFormat="1">
      <c r="A60" s="759"/>
      <c r="B60" s="1090">
        <v>1</v>
      </c>
      <c r="C60" s="1028" t="s">
        <v>420</v>
      </c>
      <c r="D60" s="1030">
        <v>158755</v>
      </c>
      <c r="E60" s="1030">
        <v>159887</v>
      </c>
      <c r="F60" s="1030">
        <v>154479</v>
      </c>
      <c r="G60" s="1030">
        <v>153813</v>
      </c>
      <c r="H60" s="1030">
        <v>155027</v>
      </c>
      <c r="I60" s="1030">
        <v>151811</v>
      </c>
    </row>
    <row r="61" spans="1:9" s="1017" customFormat="1">
      <c r="A61" s="759"/>
      <c r="B61" s="1090">
        <v>20</v>
      </c>
      <c r="C61" s="1028" t="s">
        <v>421</v>
      </c>
      <c r="D61" s="1030">
        <v>322097</v>
      </c>
      <c r="E61" s="1030">
        <v>325940</v>
      </c>
      <c r="F61" s="1030">
        <v>319833</v>
      </c>
      <c r="G61" s="1030">
        <v>317090</v>
      </c>
      <c r="H61" s="1030">
        <v>317342</v>
      </c>
      <c r="I61" s="1030">
        <v>312798</v>
      </c>
    </row>
    <row r="62" spans="1:9" s="1017" customFormat="1">
      <c r="A62" s="759"/>
      <c r="B62" s="1090">
        <v>48</v>
      </c>
      <c r="C62" s="1028" t="s">
        <v>182</v>
      </c>
      <c r="D62" s="1030">
        <v>482441</v>
      </c>
      <c r="E62" s="1030">
        <v>487401</v>
      </c>
      <c r="F62" s="1030">
        <v>475922</v>
      </c>
      <c r="G62" s="1030">
        <v>473151</v>
      </c>
      <c r="H62" s="1030">
        <v>473343</v>
      </c>
      <c r="I62" s="1030">
        <v>464655</v>
      </c>
    </row>
    <row r="63" spans="1:9" s="1017" customFormat="1">
      <c r="A63" s="759"/>
      <c r="B63" s="1089" t="s">
        <v>583</v>
      </c>
      <c r="C63" s="1024"/>
      <c r="D63" s="1024">
        <v>128775</v>
      </c>
      <c r="E63" s="1024">
        <v>129716</v>
      </c>
      <c r="F63" s="1024">
        <v>125421</v>
      </c>
      <c r="G63" s="1024">
        <v>124960</v>
      </c>
      <c r="H63" s="1024">
        <v>126926</v>
      </c>
      <c r="I63" s="1024">
        <v>124600</v>
      </c>
    </row>
    <row r="64" spans="1:9">
      <c r="B64" s="1093">
        <v>51</v>
      </c>
      <c r="C64" s="1024" t="s">
        <v>423</v>
      </c>
      <c r="D64" s="1024">
        <v>22965</v>
      </c>
      <c r="E64" s="1024">
        <v>23200</v>
      </c>
      <c r="F64" s="1024">
        <v>22341</v>
      </c>
      <c r="G64" s="1024">
        <v>21639</v>
      </c>
      <c r="H64" s="1024">
        <v>21636</v>
      </c>
      <c r="I64" s="1024">
        <v>20940</v>
      </c>
    </row>
    <row r="65" spans="1:9">
      <c r="B65" s="1091">
        <v>52</v>
      </c>
      <c r="C65" s="1024" t="s">
        <v>424</v>
      </c>
      <c r="D65" s="1024">
        <v>24252</v>
      </c>
      <c r="E65" s="1024">
        <v>24501</v>
      </c>
      <c r="F65" s="1024">
        <v>23895</v>
      </c>
      <c r="G65" s="1024">
        <v>23141</v>
      </c>
      <c r="H65" s="1024">
        <v>23066</v>
      </c>
      <c r="I65" s="1024">
        <v>22794</v>
      </c>
    </row>
    <row r="66" spans="1:9" s="1072" customFormat="1">
      <c r="A66" s="759"/>
      <c r="B66" s="1094"/>
      <c r="C66" s="1070" t="s">
        <v>12</v>
      </c>
      <c r="D66" s="1070">
        <f>D65+D64+D63+D62+D61+D60+D58+D57+D56+D55+D54+D53+D52+D50+D49+D47+D46+D45+D43+D42+D41+D40+D38+D37+D36+D35+D34+D33+D32+D31+D30+D28+D27+D26+D25+D24+D22+D21+D20+D18+D17+D16+D15+D14+D12+D11+D10+D9+D8+D7+D6+D5</f>
        <v>19041595</v>
      </c>
      <c r="E66" s="1070">
        <f t="shared" ref="E66:H66" si="1">E65+E64+E63+E62+E61+E60+E58+E57+E56+E55+E54+E53+E52+E50+E49+E47+E46+E45+E43+E42+E41+E40+E38+E37+E36+E35+E34+E33+E32+E31+E30+E28+E27+E26+E25+E24+E22+E21+E20+E18+E17+E16+E15+E14+E12+E11+E10+E9+E8+E7+E6+E5</f>
        <v>19279415</v>
      </c>
      <c r="F66" s="1070">
        <f t="shared" si="1"/>
        <v>18445436</v>
      </c>
      <c r="G66" s="1070">
        <f t="shared" si="1"/>
        <v>18396362</v>
      </c>
      <c r="H66" s="1070">
        <f t="shared" si="1"/>
        <v>18584176</v>
      </c>
      <c r="I66" s="1070">
        <f t="shared" ref="I66" si="2">I65+I64+I63+I62+I61+I60+I58+I57+I56+I55+I54+I53+I52+I50+I49+I47+I46+I45+I43+I42+I41+I40+I38+I37+I36+I35+I34+I33+I32+I31+I30+I28+I27+I26+I25+I24+I22+I21+I20+I18+I17+I16+I15+I14+I12+I11+I10+I9+I8+I7+I6+I5</f>
        <v>18484270</v>
      </c>
    </row>
  </sheetData>
  <mergeCells count="2">
    <mergeCell ref="B1:H1"/>
    <mergeCell ref="B3:C3"/>
  </mergeCells>
  <printOptions horizontalCentered="1" verticalCentered="1"/>
  <pageMargins left="0.39370078740157483" right="0.39370078740157483" top="0.39370078740157483" bottom="0.78740157480314965" header="0" footer="0"/>
  <pageSetup paperSize="9" scale="7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I285"/>
  <sheetViews>
    <sheetView showGridLines="0" showRowColHeaders="0" zoomScaleNormal="100" workbookViewId="0">
      <pane ySplit="4" topLeftCell="A83" activePane="bottomLeft" state="frozen"/>
      <selection activeCell="C11" sqref="C11"/>
      <selection pane="bottomLeft" activeCell="C11" sqref="C11"/>
    </sheetView>
  </sheetViews>
  <sheetFormatPr baseColWidth="10" defaultRowHeight="15"/>
  <cols>
    <col min="1" max="1" width="3.28515625" style="759" customWidth="1"/>
    <col min="2" max="2" width="19.5703125" style="1042" customWidth="1"/>
    <col min="3" max="3" width="17.5703125" style="1042" customWidth="1"/>
    <col min="4" max="4" width="19.42578125" style="1042" customWidth="1"/>
    <col min="5" max="6" width="11.42578125" style="1017"/>
    <col min="7" max="8" width="11.42578125" style="1042"/>
    <col min="9" max="9" width="17.140625" style="1042" customWidth="1"/>
    <col min="10" max="16384" width="11.42578125" style="1042"/>
  </cols>
  <sheetData>
    <row r="1" spans="1:9" s="1017" customFormat="1" ht="32.25" customHeight="1">
      <c r="A1" s="759"/>
      <c r="B1" s="1286" t="s">
        <v>584</v>
      </c>
      <c r="C1" s="1286"/>
      <c r="D1" s="1286"/>
      <c r="E1" s="1286"/>
      <c r="F1" s="1073"/>
    </row>
    <row r="2" spans="1:9" s="1017" customFormat="1" ht="31.5" customHeight="1">
      <c r="A2" s="1014"/>
      <c r="B2" s="1287" t="s">
        <v>591</v>
      </c>
      <c r="C2" s="1287"/>
      <c r="D2" s="1287"/>
      <c r="E2" s="1287"/>
    </row>
    <row r="3" spans="1:9" s="1017" customFormat="1" ht="15" customHeight="1">
      <c r="A3" s="1014"/>
      <c r="B3" s="1288"/>
      <c r="C3" s="1289"/>
      <c r="D3" s="1290" t="s">
        <v>585</v>
      </c>
      <c r="E3" s="1290"/>
    </row>
    <row r="4" spans="1:9" s="1017" customFormat="1" ht="20.25" customHeight="1">
      <c r="A4" s="1014"/>
      <c r="B4" s="1074" t="s">
        <v>586</v>
      </c>
      <c r="C4" s="1075" t="s">
        <v>14</v>
      </c>
      <c r="D4" s="1075" t="s">
        <v>11</v>
      </c>
      <c r="E4" s="1075" t="s">
        <v>8</v>
      </c>
      <c r="I4" s="1017">
        <f>SUM(I5:I12)</f>
        <v>2955439</v>
      </c>
    </row>
    <row r="5" spans="1:9" s="1017" customFormat="1">
      <c r="A5" s="1015"/>
      <c r="B5" s="1076">
        <v>43832</v>
      </c>
      <c r="C5" s="1077">
        <v>19153282</v>
      </c>
      <c r="D5" s="1078"/>
      <c r="E5" s="1078"/>
      <c r="I5" s="1017">
        <v>271872</v>
      </c>
    </row>
    <row r="6" spans="1:9" s="1017" customFormat="1">
      <c r="A6" s="1015"/>
      <c r="B6" s="1076">
        <v>43833</v>
      </c>
      <c r="C6" s="1077">
        <v>19101342</v>
      </c>
      <c r="D6" s="1079">
        <f>C6-C5</f>
        <v>-51940</v>
      </c>
      <c r="E6" s="1080">
        <f>C6/C5-1</f>
        <v>-2.7118067806864987E-3</v>
      </c>
      <c r="I6" s="1017">
        <v>367625</v>
      </c>
    </row>
    <row r="7" spans="1:9" s="1017" customFormat="1">
      <c r="A7" s="1015"/>
      <c r="B7" s="1076">
        <v>43837</v>
      </c>
      <c r="C7" s="1077">
        <v>19139784</v>
      </c>
      <c r="D7" s="1079">
        <f t="shared" ref="D7:D70" si="0">C7-C6</f>
        <v>38442</v>
      </c>
      <c r="E7" s="1080">
        <f t="shared" ref="E7:E70" si="1">C7/C6-1</f>
        <v>2.0125287532153369E-3</v>
      </c>
      <c r="I7" s="1017">
        <v>280043</v>
      </c>
    </row>
    <row r="8" spans="1:9" s="1017" customFormat="1">
      <c r="A8" s="1015"/>
      <c r="B8" s="1076">
        <v>43838</v>
      </c>
      <c r="C8" s="1077">
        <v>19155356</v>
      </c>
      <c r="D8" s="1079">
        <f t="shared" si="0"/>
        <v>15572</v>
      </c>
      <c r="E8" s="1080">
        <f t="shared" si="1"/>
        <v>8.1359329864949537E-4</v>
      </c>
      <c r="I8" s="1017">
        <v>317534</v>
      </c>
    </row>
    <row r="9" spans="1:9" s="1017" customFormat="1">
      <c r="A9" s="1015"/>
      <c r="B9" s="1076">
        <v>43839</v>
      </c>
      <c r="C9" s="1077">
        <v>19155932</v>
      </c>
      <c r="D9" s="1079">
        <f t="shared" si="0"/>
        <v>576</v>
      </c>
      <c r="E9" s="1080">
        <f t="shared" si="1"/>
        <v>3.0069918825814668E-5</v>
      </c>
      <c r="I9" s="1017">
        <v>202755</v>
      </c>
    </row>
    <row r="10" spans="1:9" s="1017" customFormat="1">
      <c r="A10" s="1015"/>
      <c r="B10" s="1076">
        <v>43840</v>
      </c>
      <c r="C10" s="1077">
        <v>19135186</v>
      </c>
      <c r="D10" s="1079">
        <f t="shared" si="0"/>
        <v>-20746</v>
      </c>
      <c r="E10" s="1080">
        <f t="shared" si="1"/>
        <v>-1.0830065590126114E-3</v>
      </c>
      <c r="I10" s="1017">
        <v>221414</v>
      </c>
    </row>
    <row r="11" spans="1:9" s="1017" customFormat="1" ht="15" customHeight="1">
      <c r="A11" s="1015"/>
      <c r="B11" s="1076">
        <v>43843</v>
      </c>
      <c r="C11" s="1077">
        <v>19163621</v>
      </c>
      <c r="D11" s="1079">
        <f t="shared" si="0"/>
        <v>28435</v>
      </c>
      <c r="E11" s="1080">
        <f t="shared" si="1"/>
        <v>1.4860059369163903E-3</v>
      </c>
      <c r="I11" s="1017">
        <v>585366</v>
      </c>
    </row>
    <row r="12" spans="1:9" s="1017" customFormat="1" ht="15" customHeight="1">
      <c r="A12" s="1015"/>
      <c r="B12" s="1076">
        <v>43844</v>
      </c>
      <c r="C12" s="1077">
        <v>19172293</v>
      </c>
      <c r="D12" s="1079">
        <f t="shared" si="0"/>
        <v>8672</v>
      </c>
      <c r="E12" s="1080">
        <f t="shared" si="1"/>
        <v>4.5252408195706195E-4</v>
      </c>
      <c r="I12" s="1017">
        <v>708830</v>
      </c>
    </row>
    <row r="13" spans="1:9" s="1017" customFormat="1" ht="15" customHeight="1">
      <c r="A13" s="1015"/>
      <c r="B13" s="1076">
        <v>43845</v>
      </c>
      <c r="C13" s="1077">
        <v>19178259</v>
      </c>
      <c r="D13" s="1079">
        <f t="shared" si="0"/>
        <v>5966</v>
      </c>
      <c r="E13" s="1080">
        <f t="shared" si="1"/>
        <v>3.1117821952753033E-4</v>
      </c>
      <c r="I13" s="1017">
        <f>SUM(I14:I16)</f>
        <v>566685</v>
      </c>
    </row>
    <row r="14" spans="1:9" s="1017" customFormat="1" ht="15" customHeight="1">
      <c r="A14" s="1015"/>
      <c r="B14" s="1076">
        <v>43846</v>
      </c>
      <c r="C14" s="1077">
        <v>19183972</v>
      </c>
      <c r="D14" s="1079">
        <f t="shared" si="0"/>
        <v>5713</v>
      </c>
      <c r="E14" s="1080">
        <f t="shared" si="1"/>
        <v>2.9788939652974911E-4</v>
      </c>
      <c r="I14" s="1017">
        <v>101155</v>
      </c>
    </row>
    <row r="15" spans="1:9" s="1017" customFormat="1" ht="15" customHeight="1">
      <c r="A15" s="1015"/>
      <c r="B15" s="1076">
        <v>43847</v>
      </c>
      <c r="C15" s="1077">
        <v>19162071</v>
      </c>
      <c r="D15" s="1079">
        <f t="shared" si="0"/>
        <v>-21901</v>
      </c>
      <c r="E15" s="1080">
        <f t="shared" si="1"/>
        <v>-1.1416301066328183E-3</v>
      </c>
      <c r="I15" s="1017">
        <v>54426</v>
      </c>
    </row>
    <row r="16" spans="1:9" s="1017" customFormat="1">
      <c r="A16" s="1015"/>
      <c r="B16" s="1076">
        <v>43850</v>
      </c>
      <c r="C16" s="1077">
        <v>19180257</v>
      </c>
      <c r="D16" s="1079">
        <f t="shared" si="0"/>
        <v>18186</v>
      </c>
      <c r="E16" s="1080">
        <f t="shared" si="1"/>
        <v>9.4906234300040637E-4</v>
      </c>
      <c r="I16" s="1017">
        <v>411104</v>
      </c>
    </row>
    <row r="17" spans="1:9" s="1017" customFormat="1">
      <c r="A17" s="1015"/>
      <c r="B17" s="1076">
        <v>43851</v>
      </c>
      <c r="C17" s="1077">
        <v>19181859</v>
      </c>
      <c r="D17" s="1079">
        <f t="shared" si="0"/>
        <v>1602</v>
      </c>
      <c r="E17" s="1080">
        <f t="shared" si="1"/>
        <v>8.3523385531192318E-5</v>
      </c>
      <c r="I17" s="1017">
        <v>352250</v>
      </c>
    </row>
    <row r="18" spans="1:9" s="1017" customFormat="1">
      <c r="A18" s="1015"/>
      <c r="B18" s="1076">
        <v>43852</v>
      </c>
      <c r="C18" s="1077">
        <v>19188440</v>
      </c>
      <c r="D18" s="1079">
        <f t="shared" si="0"/>
        <v>6581</v>
      </c>
      <c r="E18" s="1080">
        <f t="shared" si="1"/>
        <v>3.4308457798593039E-4</v>
      </c>
      <c r="F18" s="1036"/>
      <c r="I18" s="1017">
        <v>495696</v>
      </c>
    </row>
    <row r="19" spans="1:9" s="1017" customFormat="1">
      <c r="A19" s="1015"/>
      <c r="B19" s="1076">
        <v>43853</v>
      </c>
      <c r="C19" s="1077">
        <v>19189141</v>
      </c>
      <c r="D19" s="1079">
        <f t="shared" si="0"/>
        <v>701</v>
      </c>
      <c r="E19" s="1080">
        <f t="shared" si="1"/>
        <v>3.6532412223122535E-5</v>
      </c>
      <c r="I19" s="1017">
        <f>SUM(I20:I21)</f>
        <v>754651</v>
      </c>
    </row>
    <row r="20" spans="1:9" s="1017" customFormat="1">
      <c r="A20" s="1015"/>
      <c r="B20" s="1076">
        <v>43854</v>
      </c>
      <c r="C20" s="1077">
        <v>19176279</v>
      </c>
      <c r="D20" s="1079">
        <f t="shared" si="0"/>
        <v>-12862</v>
      </c>
      <c r="E20" s="1080">
        <f t="shared" si="1"/>
        <v>-6.7027492267635047E-4</v>
      </c>
      <c r="F20" s="1036"/>
      <c r="I20" s="1017">
        <v>397780</v>
      </c>
    </row>
    <row r="21" spans="1:9" s="1017" customFormat="1">
      <c r="A21" s="1015"/>
      <c r="B21" s="1076">
        <v>43857</v>
      </c>
      <c r="C21" s="1077">
        <v>19195488</v>
      </c>
      <c r="D21" s="1079">
        <f t="shared" si="0"/>
        <v>19209</v>
      </c>
      <c r="E21" s="1080">
        <f t="shared" si="1"/>
        <v>1.0017063268634718E-3</v>
      </c>
      <c r="F21" s="1036"/>
      <c r="I21" s="1017">
        <v>356871</v>
      </c>
    </row>
    <row r="22" spans="1:9" s="1017" customFormat="1">
      <c r="A22" s="1015"/>
      <c r="B22" s="1076">
        <v>43858</v>
      </c>
      <c r="C22" s="1077">
        <v>19199237</v>
      </c>
      <c r="D22" s="1079">
        <f t="shared" si="0"/>
        <v>3749</v>
      </c>
      <c r="E22" s="1080">
        <f t="shared" si="1"/>
        <v>1.9530631365038964E-4</v>
      </c>
      <c r="I22" s="1017">
        <v>210839</v>
      </c>
    </row>
    <row r="23" spans="1:9" s="1017" customFormat="1">
      <c r="A23" s="1015"/>
      <c r="B23" s="1076">
        <v>43859</v>
      </c>
      <c r="C23" s="1077">
        <v>19201590</v>
      </c>
      <c r="D23" s="1079">
        <f t="shared" si="0"/>
        <v>2353</v>
      </c>
      <c r="E23" s="1080">
        <f t="shared" si="1"/>
        <v>1.2255695369556285E-4</v>
      </c>
      <c r="F23" s="1036"/>
      <c r="I23" s="1017">
        <f>SUM(I24:I28)</f>
        <v>696145</v>
      </c>
    </row>
    <row r="24" spans="1:9" s="1017" customFormat="1">
      <c r="A24" s="1015"/>
      <c r="B24" s="1076">
        <v>43860</v>
      </c>
      <c r="C24" s="1077">
        <v>19199383</v>
      </c>
      <c r="D24" s="1079">
        <f t="shared" si="0"/>
        <v>-2207</v>
      </c>
      <c r="E24" s="1080">
        <f t="shared" si="1"/>
        <v>-1.1493839833054409E-4</v>
      </c>
      <c r="F24" s="1036"/>
      <c r="I24" s="1017">
        <v>142338</v>
      </c>
    </row>
    <row r="25" spans="1:9" s="1017" customFormat="1">
      <c r="A25" s="1015"/>
      <c r="B25" s="1076">
        <v>43861</v>
      </c>
      <c r="C25" s="1077">
        <v>19041595</v>
      </c>
      <c r="D25" s="1079">
        <f t="shared" si="0"/>
        <v>-157788</v>
      </c>
      <c r="E25" s="1080">
        <f t="shared" si="1"/>
        <v>-8.2183891013580812E-3</v>
      </c>
      <c r="I25" s="1017">
        <v>161805</v>
      </c>
    </row>
    <row r="26" spans="1:9" s="1017" customFormat="1">
      <c r="A26" s="1016"/>
      <c r="B26" s="1076">
        <v>43864</v>
      </c>
      <c r="C26" s="1077">
        <v>19166876</v>
      </c>
      <c r="D26" s="1079">
        <f t="shared" si="0"/>
        <v>125281</v>
      </c>
      <c r="E26" s="1080">
        <f t="shared" si="1"/>
        <v>6.5793332963965945E-3</v>
      </c>
      <c r="F26" s="1036"/>
      <c r="I26" s="1017">
        <v>78706</v>
      </c>
    </row>
    <row r="27" spans="1:9" s="1017" customFormat="1">
      <c r="A27" s="759"/>
      <c r="B27" s="1076">
        <v>43865</v>
      </c>
      <c r="C27" s="1077">
        <v>19177908</v>
      </c>
      <c r="D27" s="1079">
        <f t="shared" si="0"/>
        <v>11032</v>
      </c>
      <c r="E27" s="1080">
        <f t="shared" si="1"/>
        <v>5.7557632240112788E-4</v>
      </c>
      <c r="I27" s="1017">
        <v>89318</v>
      </c>
    </row>
    <row r="28" spans="1:9" s="1017" customFormat="1">
      <c r="A28" s="759"/>
      <c r="B28" s="1076">
        <v>43866</v>
      </c>
      <c r="C28" s="1077">
        <v>19189372</v>
      </c>
      <c r="D28" s="1079">
        <f t="shared" si="0"/>
        <v>11464</v>
      </c>
      <c r="E28" s="1080">
        <f t="shared" si="1"/>
        <v>5.9777114375569873E-4</v>
      </c>
      <c r="I28" s="1017">
        <v>223978</v>
      </c>
    </row>
    <row r="29" spans="1:9" s="1017" customFormat="1">
      <c r="A29" s="759"/>
      <c r="B29" s="1076">
        <v>43867</v>
      </c>
      <c r="C29" s="1077">
        <v>19196858</v>
      </c>
      <c r="D29" s="1079">
        <f t="shared" si="0"/>
        <v>7486</v>
      </c>
      <c r="E29" s="1080">
        <f t="shared" si="1"/>
        <v>3.9011177645620343E-4</v>
      </c>
      <c r="I29" s="1017">
        <f>SUM(I30:I38)</f>
        <v>889500</v>
      </c>
    </row>
    <row r="30" spans="1:9" s="1017" customFormat="1">
      <c r="A30" s="759"/>
      <c r="B30" s="1076">
        <v>43868</v>
      </c>
      <c r="C30" s="1077">
        <v>19186030</v>
      </c>
      <c r="D30" s="1079">
        <f t="shared" si="0"/>
        <v>-10828</v>
      </c>
      <c r="E30" s="1080">
        <f t="shared" si="1"/>
        <v>-5.6405063787001719E-4</v>
      </c>
      <c r="I30" s="1017">
        <v>52218</v>
      </c>
    </row>
    <row r="31" spans="1:9" s="1017" customFormat="1">
      <c r="A31" s="759"/>
      <c r="B31" s="1076">
        <v>43871</v>
      </c>
      <c r="C31" s="1077">
        <v>19212891</v>
      </c>
      <c r="D31" s="1079">
        <f t="shared" si="0"/>
        <v>26861</v>
      </c>
      <c r="E31" s="1080">
        <f t="shared" si="1"/>
        <v>1.4000290836613249E-3</v>
      </c>
      <c r="I31" s="1017">
        <v>141864</v>
      </c>
    </row>
    <row r="32" spans="1:9" s="1017" customFormat="1">
      <c r="A32" s="759"/>
      <c r="B32" s="1076">
        <v>43872</v>
      </c>
      <c r="C32" s="1077">
        <v>19222688</v>
      </c>
      <c r="D32" s="1079">
        <f t="shared" si="0"/>
        <v>9797</v>
      </c>
      <c r="E32" s="1080">
        <f t="shared" si="1"/>
        <v>5.0991805449784877E-4</v>
      </c>
      <c r="I32" s="1017">
        <v>153213</v>
      </c>
    </row>
    <row r="33" spans="1:9" s="1017" customFormat="1">
      <c r="A33" s="759"/>
      <c r="B33" s="1076">
        <v>43873</v>
      </c>
      <c r="C33" s="1077">
        <v>19235712</v>
      </c>
      <c r="D33" s="1079">
        <f t="shared" si="0"/>
        <v>13024</v>
      </c>
      <c r="E33" s="1080">
        <f t="shared" si="1"/>
        <v>6.7753271550774485E-4</v>
      </c>
      <c r="I33" s="1017">
        <v>62029</v>
      </c>
    </row>
    <row r="34" spans="1:9" s="1017" customFormat="1">
      <c r="A34" s="759"/>
      <c r="B34" s="1076">
        <v>43874</v>
      </c>
      <c r="C34" s="1077">
        <v>19244730</v>
      </c>
      <c r="D34" s="1079">
        <f t="shared" si="0"/>
        <v>9018</v>
      </c>
      <c r="E34" s="1080">
        <f t="shared" si="1"/>
        <v>4.6881550316402176E-4</v>
      </c>
      <c r="I34" s="1017">
        <v>115411</v>
      </c>
    </row>
    <row r="35" spans="1:9" s="1017" customFormat="1">
      <c r="A35" s="759"/>
      <c r="B35" s="1076">
        <v>43875</v>
      </c>
      <c r="C35" s="1077">
        <v>19252285</v>
      </c>
      <c r="D35" s="1079">
        <f t="shared" si="0"/>
        <v>7555</v>
      </c>
      <c r="E35" s="1080">
        <f t="shared" si="1"/>
        <v>3.9257500624856334E-4</v>
      </c>
      <c r="I35" s="1017">
        <v>59982</v>
      </c>
    </row>
    <row r="36" spans="1:9" s="1017" customFormat="1">
      <c r="A36" s="759"/>
      <c r="B36" s="1076">
        <v>43878</v>
      </c>
      <c r="C36" s="1077">
        <v>19267062</v>
      </c>
      <c r="D36" s="1079">
        <f t="shared" si="0"/>
        <v>14777</v>
      </c>
      <c r="E36" s="1080">
        <f t="shared" si="1"/>
        <v>7.6754525501776527E-4</v>
      </c>
      <c r="I36" s="1017">
        <v>38244</v>
      </c>
    </row>
    <row r="37" spans="1:9" s="1017" customFormat="1">
      <c r="A37" s="759"/>
      <c r="B37" s="1076">
        <v>43879</v>
      </c>
      <c r="C37" s="1077">
        <v>19274117</v>
      </c>
      <c r="D37" s="1079">
        <f t="shared" si="0"/>
        <v>7055</v>
      </c>
      <c r="E37" s="1080">
        <f t="shared" si="1"/>
        <v>3.6616895715591014E-4</v>
      </c>
      <c r="I37" s="1017">
        <v>210903</v>
      </c>
    </row>
    <row r="38" spans="1:9" s="1017" customFormat="1">
      <c r="A38" s="759"/>
      <c r="B38" s="1076">
        <v>43880</v>
      </c>
      <c r="C38" s="1077">
        <v>19281182</v>
      </c>
      <c r="D38" s="1079">
        <f t="shared" si="0"/>
        <v>7065</v>
      </c>
      <c r="E38" s="1080">
        <f t="shared" si="1"/>
        <v>3.6655375704119919E-4</v>
      </c>
      <c r="I38" s="1017">
        <v>55636</v>
      </c>
    </row>
    <row r="39" spans="1:9" s="1017" customFormat="1">
      <c r="A39" s="759"/>
      <c r="B39" s="1076">
        <v>43881</v>
      </c>
      <c r="C39" s="1077">
        <v>19289207</v>
      </c>
      <c r="D39" s="1079">
        <f t="shared" si="0"/>
        <v>8025</v>
      </c>
      <c r="E39" s="1080">
        <f t="shared" si="1"/>
        <v>4.1620892329108372E-4</v>
      </c>
      <c r="I39" s="1017">
        <f>SUM(I40:I43)</f>
        <v>3308724</v>
      </c>
    </row>
    <row r="40" spans="1:9" s="1017" customFormat="1">
      <c r="A40" s="759"/>
      <c r="B40" s="1076">
        <v>43882</v>
      </c>
      <c r="C40" s="1077">
        <v>19284446</v>
      </c>
      <c r="D40" s="1079">
        <f t="shared" si="0"/>
        <v>-4761</v>
      </c>
      <c r="E40" s="1080">
        <f t="shared" si="1"/>
        <v>-2.4682196629444153E-4</v>
      </c>
      <c r="I40" s="1017">
        <v>2499926</v>
      </c>
    </row>
    <row r="41" spans="1:9" s="1017" customFormat="1">
      <c r="A41" s="759"/>
      <c r="B41" s="1076">
        <v>43885</v>
      </c>
      <c r="C41" s="1077">
        <v>19310504</v>
      </c>
      <c r="D41" s="1079">
        <f t="shared" si="0"/>
        <v>26058</v>
      </c>
      <c r="E41" s="1080">
        <f t="shared" si="1"/>
        <v>1.3512444173922056E-3</v>
      </c>
      <c r="I41" s="1017">
        <v>317900</v>
      </c>
    </row>
    <row r="42" spans="1:9" s="1017" customFormat="1">
      <c r="A42" s="759"/>
      <c r="B42" s="1076">
        <v>43886</v>
      </c>
      <c r="C42" s="1077">
        <v>19313498</v>
      </c>
      <c r="D42" s="1079">
        <f t="shared" si="0"/>
        <v>2994</v>
      </c>
      <c r="E42" s="1080">
        <f t="shared" si="1"/>
        <v>1.5504515055630996E-4</v>
      </c>
      <c r="I42" s="1017">
        <v>192275</v>
      </c>
    </row>
    <row r="43" spans="1:9" s="1017" customFormat="1">
      <c r="A43" s="759"/>
      <c r="B43" s="1076">
        <v>43887</v>
      </c>
      <c r="C43" s="1077">
        <v>19314949</v>
      </c>
      <c r="D43" s="1079">
        <f t="shared" si="0"/>
        <v>1451</v>
      </c>
      <c r="E43" s="1080">
        <f t="shared" si="1"/>
        <v>7.5128803699975322E-5</v>
      </c>
      <c r="I43" s="1017">
        <v>298623</v>
      </c>
    </row>
    <row r="44" spans="1:9" s="1017" customFormat="1">
      <c r="A44" s="759"/>
      <c r="B44" s="1076">
        <v>43888</v>
      </c>
      <c r="C44" s="1077">
        <v>19304849</v>
      </c>
      <c r="D44" s="1079">
        <f t="shared" si="0"/>
        <v>-10100</v>
      </c>
      <c r="E44" s="1080">
        <f t="shared" si="1"/>
        <v>-5.2291103642054804E-4</v>
      </c>
      <c r="I44" s="1017">
        <f>SUM(I45:I47)</f>
        <v>1824795</v>
      </c>
    </row>
    <row r="45" spans="1:9" s="1017" customFormat="1">
      <c r="A45" s="759"/>
      <c r="B45" s="1076">
        <v>43889</v>
      </c>
      <c r="C45" s="1077">
        <v>19279415</v>
      </c>
      <c r="D45" s="1079">
        <f t="shared" si="0"/>
        <v>-25434</v>
      </c>
      <c r="E45" s="1080">
        <f t="shared" si="1"/>
        <v>-1.3174928226581395E-3</v>
      </c>
      <c r="I45" s="1017">
        <v>631850</v>
      </c>
    </row>
    <row r="46" spans="1:9" s="1017" customFormat="1">
      <c r="A46" s="759"/>
      <c r="B46" s="1076">
        <v>43892</v>
      </c>
      <c r="C46" s="1077">
        <v>19317663</v>
      </c>
      <c r="D46" s="1079">
        <f t="shared" si="0"/>
        <v>38248</v>
      </c>
      <c r="E46" s="1080">
        <f t="shared" si="1"/>
        <v>1.9838776228429111E-3</v>
      </c>
      <c r="I46" s="1017">
        <v>221232</v>
      </c>
    </row>
    <row r="47" spans="1:9" s="1017" customFormat="1">
      <c r="A47" s="759"/>
      <c r="B47" s="1076">
        <v>43893</v>
      </c>
      <c r="C47" s="1077">
        <v>19272866</v>
      </c>
      <c r="D47" s="1079">
        <f t="shared" si="0"/>
        <v>-44797</v>
      </c>
      <c r="E47" s="1080">
        <f t="shared" si="1"/>
        <v>-2.3189658086487652E-3</v>
      </c>
      <c r="I47" s="1017">
        <v>971713</v>
      </c>
    </row>
    <row r="48" spans="1:9" s="1017" customFormat="1">
      <c r="A48" s="759"/>
      <c r="B48" s="1076">
        <v>43894</v>
      </c>
      <c r="C48" s="1077">
        <v>19308608</v>
      </c>
      <c r="D48" s="1079">
        <f t="shared" si="0"/>
        <v>35742</v>
      </c>
      <c r="E48" s="1080">
        <f t="shared" si="1"/>
        <v>1.8545243867724714E-3</v>
      </c>
      <c r="I48" s="1017">
        <f>SUM(I49:I50)</f>
        <v>384096</v>
      </c>
    </row>
    <row r="49" spans="1:9" s="1017" customFormat="1">
      <c r="A49" s="759"/>
      <c r="B49" s="1076">
        <v>43895</v>
      </c>
      <c r="C49" s="1077">
        <v>19319589</v>
      </c>
      <c r="D49" s="1079">
        <f t="shared" si="0"/>
        <v>10981</v>
      </c>
      <c r="E49" s="1080">
        <f t="shared" si="1"/>
        <v>5.6871007998093859E-4</v>
      </c>
      <c r="I49" s="1017">
        <v>141372</v>
      </c>
    </row>
    <row r="50" spans="1:9" s="1017" customFormat="1">
      <c r="A50" s="759"/>
      <c r="B50" s="1076">
        <v>43896</v>
      </c>
      <c r="C50" s="1077">
        <v>19314068</v>
      </c>
      <c r="D50" s="1079">
        <f t="shared" si="0"/>
        <v>-5521</v>
      </c>
      <c r="E50" s="1080">
        <f t="shared" si="1"/>
        <v>-2.8577212486247117E-4</v>
      </c>
      <c r="I50" s="1017">
        <v>242724</v>
      </c>
    </row>
    <row r="51" spans="1:9" s="1017" customFormat="1">
      <c r="A51" s="759"/>
      <c r="B51" s="1076">
        <v>43899</v>
      </c>
      <c r="C51" s="1077">
        <v>19342767</v>
      </c>
      <c r="D51" s="1079">
        <f t="shared" si="0"/>
        <v>28699</v>
      </c>
      <c r="E51" s="1080">
        <f t="shared" si="1"/>
        <v>1.4859117198924299E-3</v>
      </c>
      <c r="I51" s="1017">
        <f>SUM(I52:I55)</f>
        <v>985842</v>
      </c>
    </row>
    <row r="52" spans="1:9" s="1017" customFormat="1">
      <c r="A52" s="759"/>
      <c r="B52" s="1076">
        <v>43900</v>
      </c>
      <c r="C52" s="1077">
        <v>19343026</v>
      </c>
      <c r="D52" s="1079">
        <f t="shared" si="0"/>
        <v>259</v>
      </c>
      <c r="E52" s="1080">
        <f t="shared" si="1"/>
        <v>1.3390018087866551E-5</v>
      </c>
      <c r="I52" s="1017">
        <v>419919</v>
      </c>
    </row>
    <row r="53" spans="1:9" s="1017" customFormat="1">
      <c r="A53" s="759"/>
      <c r="B53" s="1076">
        <v>43901</v>
      </c>
      <c r="C53" s="1077">
        <v>19344258</v>
      </c>
      <c r="D53" s="1079">
        <f t="shared" si="0"/>
        <v>1232</v>
      </c>
      <c r="E53" s="1080">
        <f t="shared" si="1"/>
        <v>6.3692206172971666E-5</v>
      </c>
      <c r="I53" s="1017">
        <v>119329</v>
      </c>
    </row>
    <row r="54" spans="1:9" s="1017" customFormat="1">
      <c r="A54" s="759"/>
      <c r="B54" s="1076">
        <v>43902</v>
      </c>
      <c r="C54" s="1077">
        <v>19336071</v>
      </c>
      <c r="D54" s="1079">
        <f t="shared" si="0"/>
        <v>-8187</v>
      </c>
      <c r="E54" s="1080">
        <f t="shared" si="1"/>
        <v>-4.2322636515701451E-4</v>
      </c>
      <c r="I54" s="1017">
        <v>100069</v>
      </c>
    </row>
    <row r="55" spans="1:9" s="1017" customFormat="1">
      <c r="A55" s="759"/>
      <c r="B55" s="1076">
        <v>43903</v>
      </c>
      <c r="C55" s="1077">
        <v>19259284</v>
      </c>
      <c r="D55" s="1079">
        <f t="shared" si="0"/>
        <v>-76787</v>
      </c>
      <c r="E55" s="1080">
        <f t="shared" si="1"/>
        <v>-3.9711790466636643E-3</v>
      </c>
      <c r="I55" s="1017">
        <v>346525</v>
      </c>
    </row>
    <row r="56" spans="1:9" s="1017" customFormat="1">
      <c r="A56" s="759"/>
      <c r="B56" s="1076">
        <v>43906</v>
      </c>
      <c r="C56" s="1077">
        <v>19080715</v>
      </c>
      <c r="D56" s="1079">
        <f t="shared" si="0"/>
        <v>-178569</v>
      </c>
      <c r="E56" s="1080">
        <f t="shared" si="1"/>
        <v>-9.2718400123286138E-3</v>
      </c>
      <c r="I56" s="1017">
        <v>3107380</v>
      </c>
    </row>
    <row r="57" spans="1:9" s="1017" customFormat="1">
      <c r="A57" s="759"/>
      <c r="B57" s="1076">
        <v>43907</v>
      </c>
      <c r="C57" s="1077">
        <v>18995729</v>
      </c>
      <c r="D57" s="1079">
        <f t="shared" si="0"/>
        <v>-84986</v>
      </c>
      <c r="E57" s="1080">
        <f t="shared" si="1"/>
        <v>-4.4540259628635948E-3</v>
      </c>
      <c r="I57" s="1017">
        <v>577648</v>
      </c>
    </row>
    <row r="58" spans="1:9" s="1017" customFormat="1">
      <c r="A58" s="759"/>
      <c r="B58" s="1076">
        <v>43908</v>
      </c>
      <c r="C58" s="1077">
        <v>18920190</v>
      </c>
      <c r="D58" s="1079">
        <f t="shared" si="0"/>
        <v>-75539</v>
      </c>
      <c r="E58" s="1080">
        <f t="shared" si="1"/>
        <v>-3.9766307468378503E-3</v>
      </c>
      <c r="I58" s="1017">
        <v>276982</v>
      </c>
    </row>
    <row r="59" spans="1:9" s="1017" customFormat="1">
      <c r="A59" s="759"/>
      <c r="B59" s="1076">
        <v>43909</v>
      </c>
      <c r="C59" s="1077">
        <v>18864361</v>
      </c>
      <c r="D59" s="1079">
        <f t="shared" si="0"/>
        <v>-55829</v>
      </c>
      <c r="E59" s="1080">
        <f t="shared" si="1"/>
        <v>-2.9507631794395417E-3</v>
      </c>
      <c r="I59" s="1017">
        <f>SUM(I60:I62)</f>
        <v>929264</v>
      </c>
    </row>
    <row r="60" spans="1:9" s="1017" customFormat="1">
      <c r="A60" s="759"/>
      <c r="B60" s="1076">
        <v>43910</v>
      </c>
      <c r="C60" s="1077">
        <v>18788935</v>
      </c>
      <c r="D60" s="1079">
        <f t="shared" si="0"/>
        <v>-75426</v>
      </c>
      <c r="E60" s="1080">
        <f t="shared" si="1"/>
        <v>-3.9983331531876498E-3</v>
      </c>
      <c r="I60" s="1017">
        <v>151811</v>
      </c>
    </row>
    <row r="61" spans="1:9" s="1017" customFormat="1">
      <c r="A61" s="759"/>
      <c r="B61" s="1076">
        <v>43913</v>
      </c>
      <c r="C61" s="1077">
        <v>18719600</v>
      </c>
      <c r="D61" s="1079">
        <f t="shared" si="0"/>
        <v>-69335</v>
      </c>
      <c r="E61" s="1080">
        <f t="shared" si="1"/>
        <v>-3.6902038353956446E-3</v>
      </c>
      <c r="I61" s="1017">
        <v>312798</v>
      </c>
    </row>
    <row r="62" spans="1:9" s="1017" customFormat="1">
      <c r="A62" s="759"/>
      <c r="B62" s="1076">
        <v>43914</v>
      </c>
      <c r="C62" s="1077">
        <v>18686932</v>
      </c>
      <c r="D62" s="1079">
        <f t="shared" si="0"/>
        <v>-32668</v>
      </c>
      <c r="E62" s="1080">
        <f t="shared" si="1"/>
        <v>-1.7451227590332685E-3</v>
      </c>
      <c r="I62" s="1017">
        <v>464655</v>
      </c>
    </row>
    <row r="63" spans="1:9" s="1017" customFormat="1">
      <c r="A63" s="759"/>
      <c r="B63" s="1076">
        <v>43915</v>
      </c>
      <c r="C63" s="1077">
        <v>18664340</v>
      </c>
      <c r="D63" s="1079">
        <f t="shared" si="0"/>
        <v>-22592</v>
      </c>
      <c r="E63" s="1080">
        <f t="shared" si="1"/>
        <v>-1.2089732011654197E-3</v>
      </c>
      <c r="I63" s="1017">
        <v>124600</v>
      </c>
    </row>
    <row r="64" spans="1:9" s="1017" customFormat="1">
      <c r="A64" s="759"/>
      <c r="B64" s="1076">
        <v>43916</v>
      </c>
      <c r="C64" s="1077">
        <v>18645844</v>
      </c>
      <c r="D64" s="1079">
        <f t="shared" si="0"/>
        <v>-18496</v>
      </c>
      <c r="E64" s="1080">
        <f t="shared" si="1"/>
        <v>-9.9098066151814823E-4</v>
      </c>
      <c r="I64" s="1017">
        <v>20940</v>
      </c>
    </row>
    <row r="65" spans="1:9" s="1017" customFormat="1">
      <c r="A65" s="759"/>
      <c r="B65" s="1076">
        <v>43917</v>
      </c>
      <c r="C65" s="1077">
        <v>18612822</v>
      </c>
      <c r="D65" s="1079">
        <f t="shared" si="0"/>
        <v>-33022</v>
      </c>
      <c r="E65" s="1080">
        <f t="shared" si="1"/>
        <v>-1.771011277365564E-3</v>
      </c>
      <c r="I65" s="1017">
        <v>22794</v>
      </c>
    </row>
    <row r="66" spans="1:9" s="1017" customFormat="1">
      <c r="A66" s="759"/>
      <c r="B66" s="1076">
        <v>43920</v>
      </c>
      <c r="C66" s="1077">
        <v>18565607</v>
      </c>
      <c r="D66" s="1079">
        <f t="shared" si="0"/>
        <v>-47215</v>
      </c>
      <c r="E66" s="1080">
        <f t="shared" si="1"/>
        <v>-2.5366921791870611E-3</v>
      </c>
    </row>
    <row r="67" spans="1:9" s="1017" customFormat="1">
      <c r="A67" s="759"/>
      <c r="B67" s="1076">
        <v>43921</v>
      </c>
      <c r="C67" s="1077">
        <v>18445436</v>
      </c>
      <c r="D67" s="1079">
        <f t="shared" si="0"/>
        <v>-120171</v>
      </c>
      <c r="E67" s="1080">
        <f t="shared" si="1"/>
        <v>-6.4727751696995739E-3</v>
      </c>
    </row>
    <row r="68" spans="1:9" s="1017" customFormat="1">
      <c r="A68" s="759"/>
      <c r="B68" s="1076">
        <v>43922</v>
      </c>
      <c r="C68" s="1077">
        <v>18470660</v>
      </c>
      <c r="D68" s="1079">
        <f t="shared" si="0"/>
        <v>25224</v>
      </c>
      <c r="E68" s="1080">
        <f t="shared" si="1"/>
        <v>1.3674927499680578E-3</v>
      </c>
    </row>
    <row r="69" spans="1:9" s="1017" customFormat="1">
      <c r="A69" s="759"/>
      <c r="B69" s="1076">
        <v>43923</v>
      </c>
      <c r="C69" s="1077">
        <v>18449957</v>
      </c>
      <c r="D69" s="1079">
        <f t="shared" si="0"/>
        <v>-20703</v>
      </c>
      <c r="E69" s="1080">
        <f t="shared" si="1"/>
        <v>-1.1208587023960881E-3</v>
      </c>
    </row>
    <row r="70" spans="1:9" s="1017" customFormat="1">
      <c r="A70" s="759"/>
      <c r="B70" s="1076">
        <v>43924</v>
      </c>
      <c r="C70" s="1077">
        <v>18423850</v>
      </c>
      <c r="D70" s="1079">
        <f t="shared" si="0"/>
        <v>-26107</v>
      </c>
      <c r="E70" s="1080">
        <f t="shared" si="1"/>
        <v>-1.4150168480067116E-3</v>
      </c>
    </row>
    <row r="71" spans="1:9" s="1017" customFormat="1">
      <c r="A71" s="759"/>
      <c r="B71" s="1076">
        <v>43927</v>
      </c>
      <c r="C71" s="1077">
        <v>18422371</v>
      </c>
      <c r="D71" s="1079">
        <f t="shared" ref="D71:D129" si="2">C71-C70</f>
        <v>-1479</v>
      </c>
      <c r="E71" s="1080">
        <f t="shared" ref="E71:E129" si="3">C71/C70-1</f>
        <v>-8.0276380886701304E-5</v>
      </c>
    </row>
    <row r="72" spans="1:9">
      <c r="B72" s="1076">
        <v>43928</v>
      </c>
      <c r="C72" s="1077">
        <v>18422101</v>
      </c>
      <c r="D72" s="1079">
        <f t="shared" si="2"/>
        <v>-270</v>
      </c>
      <c r="E72" s="1080">
        <f t="shared" si="3"/>
        <v>-1.4656093941467496E-5</v>
      </c>
    </row>
    <row r="73" spans="1:9">
      <c r="B73" s="1076">
        <v>43929</v>
      </c>
      <c r="C73" s="1077">
        <v>18413235</v>
      </c>
      <c r="D73" s="1079">
        <f t="shared" si="2"/>
        <v>-8866</v>
      </c>
      <c r="E73" s="1080">
        <f t="shared" si="3"/>
        <v>-4.8126975310791575E-4</v>
      </c>
    </row>
    <row r="74" spans="1:9" s="1072" customFormat="1">
      <c r="A74" s="759"/>
      <c r="B74" s="1076">
        <v>43934</v>
      </c>
      <c r="C74" s="1077">
        <v>18423316</v>
      </c>
      <c r="D74" s="1079">
        <f t="shared" si="2"/>
        <v>10081</v>
      </c>
      <c r="E74" s="1080">
        <f t="shared" si="3"/>
        <v>5.47486631219396E-4</v>
      </c>
      <c r="F74" s="1071"/>
    </row>
    <row r="75" spans="1:9">
      <c r="B75" s="1076">
        <v>43935</v>
      </c>
      <c r="C75" s="1077">
        <v>18455661</v>
      </c>
      <c r="D75" s="1079">
        <f t="shared" si="2"/>
        <v>32345</v>
      </c>
      <c r="E75" s="1080">
        <f t="shared" si="3"/>
        <v>1.7556557136619855E-3</v>
      </c>
    </row>
    <row r="76" spans="1:9">
      <c r="B76" s="1076">
        <v>43936</v>
      </c>
      <c r="C76" s="1077">
        <v>18463413</v>
      </c>
      <c r="D76" s="1079">
        <f t="shared" si="2"/>
        <v>7752</v>
      </c>
      <c r="E76" s="1080">
        <f t="shared" si="3"/>
        <v>4.2003372298604624E-4</v>
      </c>
    </row>
    <row r="77" spans="1:9">
      <c r="B77" s="1076">
        <v>43937</v>
      </c>
      <c r="C77" s="1077">
        <v>18466784</v>
      </c>
      <c r="D77" s="1079">
        <f t="shared" si="2"/>
        <v>3371</v>
      </c>
      <c r="E77" s="1080">
        <f t="shared" si="3"/>
        <v>1.8257729489135066E-4</v>
      </c>
    </row>
    <row r="78" spans="1:9">
      <c r="B78" s="1076">
        <v>43938</v>
      </c>
      <c r="C78" s="1077">
        <v>18456537</v>
      </c>
      <c r="D78" s="1079">
        <f t="shared" si="2"/>
        <v>-10247</v>
      </c>
      <c r="E78" s="1080">
        <f t="shared" si="3"/>
        <v>-5.5488817110760369E-4</v>
      </c>
    </row>
    <row r="79" spans="1:9">
      <c r="B79" s="1076">
        <v>43941</v>
      </c>
      <c r="C79" s="1077">
        <v>18476408</v>
      </c>
      <c r="D79" s="1079">
        <f t="shared" si="2"/>
        <v>19871</v>
      </c>
      <c r="E79" s="1080">
        <f t="shared" si="3"/>
        <v>1.0766375078921087E-3</v>
      </c>
    </row>
    <row r="80" spans="1:9">
      <c r="B80" s="1076">
        <v>43942</v>
      </c>
      <c r="C80" s="1077">
        <v>18482652</v>
      </c>
      <c r="D80" s="1079">
        <f t="shared" si="2"/>
        <v>6244</v>
      </c>
      <c r="E80" s="1080">
        <f t="shared" si="3"/>
        <v>3.3794447492185853E-4</v>
      </c>
    </row>
    <row r="81" spans="2:6">
      <c r="B81" s="1076">
        <v>43943</v>
      </c>
      <c r="C81" s="1077">
        <v>18486282</v>
      </c>
      <c r="D81" s="1079">
        <f t="shared" si="2"/>
        <v>3630</v>
      </c>
      <c r="E81" s="1080">
        <f t="shared" si="3"/>
        <v>1.9640038669765936E-4</v>
      </c>
    </row>
    <row r="82" spans="2:6">
      <c r="B82" s="1076">
        <v>43944</v>
      </c>
      <c r="C82" s="1077">
        <v>18490241</v>
      </c>
      <c r="D82" s="1079">
        <f t="shared" si="2"/>
        <v>3959</v>
      </c>
      <c r="E82" s="1080">
        <f t="shared" si="3"/>
        <v>2.1415880164554757E-4</v>
      </c>
    </row>
    <row r="83" spans="2:6">
      <c r="B83" s="1076">
        <v>43945</v>
      </c>
      <c r="C83" s="1077">
        <v>18480673</v>
      </c>
      <c r="D83" s="1079">
        <f t="shared" si="2"/>
        <v>-9568</v>
      </c>
      <c r="E83" s="1080">
        <f t="shared" si="3"/>
        <v>-5.1746215746995006E-4</v>
      </c>
    </row>
    <row r="84" spans="2:6">
      <c r="B84" s="1076">
        <v>43948</v>
      </c>
      <c r="C84" s="1077">
        <v>18494205</v>
      </c>
      <c r="D84" s="1079">
        <f t="shared" si="2"/>
        <v>13532</v>
      </c>
      <c r="E84" s="1080">
        <f t="shared" si="3"/>
        <v>7.3222441628617574E-4</v>
      </c>
    </row>
    <row r="85" spans="2:6">
      <c r="B85" s="1076">
        <v>43949</v>
      </c>
      <c r="C85" s="1077">
        <v>18498378</v>
      </c>
      <c r="D85" s="1079">
        <f t="shared" si="2"/>
        <v>4173</v>
      </c>
      <c r="E85" s="1080">
        <f t="shared" si="3"/>
        <v>2.2563824722388048E-4</v>
      </c>
    </row>
    <row r="86" spans="2:6">
      <c r="B86" s="1076">
        <v>43950</v>
      </c>
      <c r="C86" s="1077">
        <v>18500250</v>
      </c>
      <c r="D86" s="1079">
        <f t="shared" si="2"/>
        <v>1872</v>
      </c>
      <c r="E86" s="1080">
        <f t="shared" si="3"/>
        <v>1.011980617975361E-4</v>
      </c>
    </row>
    <row r="87" spans="2:6">
      <c r="B87" s="1076">
        <v>43951</v>
      </c>
      <c r="C87" s="1077">
        <v>18396362</v>
      </c>
      <c r="D87" s="1079">
        <f t="shared" si="2"/>
        <v>-103888</v>
      </c>
      <c r="E87" s="1080">
        <f t="shared" si="3"/>
        <v>-5.6154916825448264E-3</v>
      </c>
    </row>
    <row r="88" spans="2:6">
      <c r="B88" s="1076">
        <v>43955</v>
      </c>
      <c r="C88" s="1077">
        <v>18479862</v>
      </c>
      <c r="D88" s="1079">
        <f t="shared" si="2"/>
        <v>83500</v>
      </c>
      <c r="E88" s="1080">
        <f t="shared" si="3"/>
        <v>4.5389409058160801E-3</v>
      </c>
    </row>
    <row r="89" spans="2:6">
      <c r="B89" s="1076">
        <v>43956</v>
      </c>
      <c r="C89" s="1077">
        <v>18496586</v>
      </c>
      <c r="D89" s="1079">
        <f t="shared" si="2"/>
        <v>16724</v>
      </c>
      <c r="E89" s="1080">
        <f t="shared" si="3"/>
        <v>9.0498511298409134E-4</v>
      </c>
    </row>
    <row r="90" spans="2:6">
      <c r="B90" s="1076">
        <v>43957</v>
      </c>
      <c r="C90" s="1077">
        <v>18507039</v>
      </c>
      <c r="D90" s="1079">
        <f t="shared" si="2"/>
        <v>10453</v>
      </c>
      <c r="E90" s="1080">
        <f t="shared" si="3"/>
        <v>5.6513131666569016E-4</v>
      </c>
    </row>
    <row r="91" spans="2:6">
      <c r="B91" s="1076">
        <v>43958</v>
      </c>
      <c r="C91" s="1077">
        <v>18513251</v>
      </c>
      <c r="D91" s="1079">
        <f t="shared" si="2"/>
        <v>6212</v>
      </c>
      <c r="E91" s="1080">
        <f t="shared" si="3"/>
        <v>3.3565607118468677E-4</v>
      </c>
    </row>
    <row r="92" spans="2:6">
      <c r="B92" s="1076">
        <v>43959</v>
      </c>
      <c r="C92" s="1077">
        <v>18506641</v>
      </c>
      <c r="D92" s="1079">
        <f t="shared" si="2"/>
        <v>-6610</v>
      </c>
      <c r="E92" s="1080">
        <f t="shared" si="3"/>
        <v>-3.5704155904325852E-4</v>
      </c>
    </row>
    <row r="93" spans="2:6">
      <c r="B93" s="1076">
        <v>43962</v>
      </c>
      <c r="C93" s="1077">
        <v>18538144</v>
      </c>
      <c r="D93" s="1079">
        <f t="shared" si="2"/>
        <v>31503</v>
      </c>
      <c r="E93" s="1080">
        <f t="shared" si="3"/>
        <v>1.7022538017568145E-3</v>
      </c>
    </row>
    <row r="94" spans="2:6">
      <c r="B94" s="1076">
        <v>43963</v>
      </c>
      <c r="C94" s="1077">
        <v>18546658</v>
      </c>
      <c r="D94" s="1079">
        <f t="shared" si="2"/>
        <v>8514</v>
      </c>
      <c r="E94" s="1080">
        <f t="shared" si="3"/>
        <v>4.5926927744233126E-4</v>
      </c>
    </row>
    <row r="95" spans="2:6">
      <c r="B95" s="1076">
        <v>43964</v>
      </c>
      <c r="C95" s="1077">
        <v>18550346</v>
      </c>
      <c r="D95" s="1079">
        <f t="shared" si="2"/>
        <v>3688</v>
      </c>
      <c r="E95" s="1080">
        <f t="shared" si="3"/>
        <v>1.9884984130302819E-4</v>
      </c>
      <c r="F95" s="1036"/>
    </row>
    <row r="96" spans="2:6">
      <c r="B96" s="1076">
        <v>43965</v>
      </c>
      <c r="C96" s="1077">
        <v>18550999</v>
      </c>
      <c r="D96" s="1079">
        <f t="shared" si="2"/>
        <v>653</v>
      </c>
      <c r="E96" s="1080">
        <f t="shared" si="3"/>
        <v>3.520149974556297E-5</v>
      </c>
      <c r="F96" s="1081"/>
    </row>
    <row r="97" spans="2:6">
      <c r="B97" s="1076">
        <v>43966</v>
      </c>
      <c r="C97" s="1077">
        <v>18538117</v>
      </c>
      <c r="D97" s="1079">
        <f t="shared" si="2"/>
        <v>-12882</v>
      </c>
      <c r="E97" s="1080">
        <f t="shared" si="3"/>
        <v>-6.9441004228398828E-4</v>
      </c>
      <c r="F97" s="1081"/>
    </row>
    <row r="98" spans="2:6">
      <c r="B98" s="1076">
        <v>43969</v>
      </c>
      <c r="C98" s="1077">
        <v>18567497</v>
      </c>
      <c r="D98" s="1079">
        <f t="shared" si="2"/>
        <v>29380</v>
      </c>
      <c r="E98" s="1080">
        <f t="shared" si="3"/>
        <v>1.5848427324092196E-3</v>
      </c>
      <c r="F98" s="1081"/>
    </row>
    <row r="99" spans="2:6">
      <c r="B99" s="1076">
        <v>43970</v>
      </c>
      <c r="C99" s="1077">
        <v>18575845</v>
      </c>
      <c r="D99" s="1079">
        <f t="shared" si="2"/>
        <v>8348</v>
      </c>
      <c r="E99" s="1080">
        <f t="shared" si="3"/>
        <v>4.4960287323592141E-4</v>
      </c>
      <c r="F99" s="1081"/>
    </row>
    <row r="100" spans="2:6">
      <c r="B100" s="1076">
        <v>43971</v>
      </c>
      <c r="C100" s="1077">
        <v>18581845</v>
      </c>
      <c r="D100" s="1079">
        <f t="shared" si="2"/>
        <v>6000</v>
      </c>
      <c r="E100" s="1080">
        <f t="shared" si="3"/>
        <v>3.2300011116581651E-4</v>
      </c>
      <c r="F100" s="1081"/>
    </row>
    <row r="101" spans="2:6">
      <c r="B101" s="1076">
        <v>43972</v>
      </c>
      <c r="C101" s="1077">
        <v>18586088</v>
      </c>
      <c r="D101" s="1079">
        <f t="shared" si="2"/>
        <v>4243</v>
      </c>
      <c r="E101" s="1080">
        <f t="shared" si="3"/>
        <v>2.2834115772685237E-4</v>
      </c>
      <c r="F101" s="1081"/>
    </row>
    <row r="102" spans="2:6">
      <c r="B102" s="1076">
        <v>43973</v>
      </c>
      <c r="C102" s="1077">
        <v>18577040</v>
      </c>
      <c r="D102" s="1079">
        <f t="shared" si="2"/>
        <v>-9048</v>
      </c>
      <c r="E102" s="1080">
        <f t="shared" si="3"/>
        <v>-4.8681573013109602E-4</v>
      </c>
      <c r="F102" s="1081"/>
    </row>
    <row r="103" spans="2:6">
      <c r="B103" s="1076">
        <v>43976</v>
      </c>
      <c r="C103" s="1077">
        <v>18599696</v>
      </c>
      <c r="D103" s="1079">
        <f t="shared" si="2"/>
        <v>22656</v>
      </c>
      <c r="E103" s="1080">
        <f t="shared" si="3"/>
        <v>1.2195699637831403E-3</v>
      </c>
      <c r="F103" s="1081"/>
    </row>
    <row r="104" spans="2:6">
      <c r="B104" s="1076">
        <v>43977</v>
      </c>
      <c r="C104" s="1077">
        <v>18606011</v>
      </c>
      <c r="D104" s="1079">
        <f t="shared" si="2"/>
        <v>6315</v>
      </c>
      <c r="E104" s="1080">
        <f t="shared" si="3"/>
        <v>3.3952167820383572E-4</v>
      </c>
      <c r="F104" s="1081"/>
    </row>
    <row r="105" spans="2:6">
      <c r="B105" s="1076">
        <v>43978</v>
      </c>
      <c r="C105" s="1077">
        <v>18608596</v>
      </c>
      <c r="D105" s="1079">
        <f t="shared" si="2"/>
        <v>2585</v>
      </c>
      <c r="E105" s="1080">
        <f t="shared" si="3"/>
        <v>1.3893359516981008E-4</v>
      </c>
      <c r="F105" s="1081"/>
    </row>
    <row r="106" spans="2:6">
      <c r="B106" s="1076">
        <v>43979</v>
      </c>
      <c r="C106" s="1077">
        <v>18608140</v>
      </c>
      <c r="D106" s="1079">
        <f t="shared" si="2"/>
        <v>-456</v>
      </c>
      <c r="E106" s="1080">
        <f t="shared" si="3"/>
        <v>-2.4504804123859358E-5</v>
      </c>
      <c r="F106" s="1081"/>
    </row>
    <row r="107" spans="2:6">
      <c r="B107" s="1132">
        <v>43980</v>
      </c>
      <c r="C107" s="1133">
        <v>18584176</v>
      </c>
      <c r="D107" s="1134">
        <f t="shared" si="2"/>
        <v>-23964</v>
      </c>
      <c r="E107" s="1135">
        <f t="shared" si="3"/>
        <v>-1.2878235008979555E-3</v>
      </c>
      <c r="F107" s="1081"/>
    </row>
    <row r="108" spans="2:6">
      <c r="B108" s="1132">
        <v>43983</v>
      </c>
      <c r="C108" s="1133">
        <v>18593260</v>
      </c>
      <c r="D108" s="1134">
        <f t="shared" si="2"/>
        <v>9084</v>
      </c>
      <c r="E108" s="1135">
        <f t="shared" si="3"/>
        <v>4.8880294719544359E-4</v>
      </c>
    </row>
    <row r="109" spans="2:6">
      <c r="B109" s="1132">
        <v>43984</v>
      </c>
      <c r="C109" s="1133">
        <v>18596186</v>
      </c>
      <c r="D109" s="1134">
        <f t="shared" si="2"/>
        <v>2926</v>
      </c>
      <c r="E109" s="1135">
        <f t="shared" si="3"/>
        <v>1.5736885301453896E-4</v>
      </c>
    </row>
    <row r="110" spans="2:6">
      <c r="B110" s="1132">
        <v>43985</v>
      </c>
      <c r="C110" s="1133">
        <v>18592623</v>
      </c>
      <c r="D110" s="1134">
        <f t="shared" si="2"/>
        <v>-3563</v>
      </c>
      <c r="E110" s="1135">
        <f t="shared" si="3"/>
        <v>-1.9159842776361735E-4</v>
      </c>
    </row>
    <row r="111" spans="2:6">
      <c r="B111" s="1132">
        <v>43986</v>
      </c>
      <c r="C111" s="1133">
        <v>18597021</v>
      </c>
      <c r="D111" s="1134">
        <f t="shared" si="2"/>
        <v>4398</v>
      </c>
      <c r="E111" s="1135">
        <f t="shared" si="3"/>
        <v>2.3654542987294747E-4</v>
      </c>
    </row>
    <row r="112" spans="2:6">
      <c r="B112" s="1132">
        <v>43987</v>
      </c>
      <c r="C112" s="1133">
        <v>18589284</v>
      </c>
      <c r="D112" s="1134">
        <f t="shared" si="2"/>
        <v>-7737</v>
      </c>
      <c r="E112" s="1135">
        <f t="shared" si="3"/>
        <v>-4.1603437453774372E-4</v>
      </c>
    </row>
    <row r="113" spans="2:5">
      <c r="B113" s="1132">
        <v>43990</v>
      </c>
      <c r="C113" s="1133">
        <v>18623071</v>
      </c>
      <c r="D113" s="1134">
        <f t="shared" si="2"/>
        <v>33787</v>
      </c>
      <c r="E113" s="1135">
        <f t="shared" si="3"/>
        <v>1.8175525211192589E-3</v>
      </c>
    </row>
    <row r="114" spans="2:5">
      <c r="B114" s="1132">
        <v>43991</v>
      </c>
      <c r="C114" s="1133">
        <v>18631548</v>
      </c>
      <c r="D114" s="1134">
        <f t="shared" si="2"/>
        <v>8477</v>
      </c>
      <c r="E114" s="1135">
        <f t="shared" si="3"/>
        <v>4.5518808364097829E-4</v>
      </c>
    </row>
    <row r="115" spans="2:5">
      <c r="B115" s="1132">
        <v>43992</v>
      </c>
      <c r="C115" s="1133">
        <v>18638993</v>
      </c>
      <c r="D115" s="1134">
        <f t="shared" si="2"/>
        <v>7445</v>
      </c>
      <c r="E115" s="1135">
        <f t="shared" si="3"/>
        <v>3.9959105920783777E-4</v>
      </c>
    </row>
    <row r="116" spans="2:5">
      <c r="B116" s="1132">
        <v>43993</v>
      </c>
      <c r="C116" s="1133">
        <v>18643383</v>
      </c>
      <c r="D116" s="1134">
        <f t="shared" si="2"/>
        <v>4390</v>
      </c>
      <c r="E116" s="1135">
        <f t="shared" si="3"/>
        <v>2.3552774551705014E-4</v>
      </c>
    </row>
    <row r="117" spans="2:5">
      <c r="B117" s="1132">
        <v>43994</v>
      </c>
      <c r="C117" s="1133">
        <v>18631814</v>
      </c>
      <c r="D117" s="1134">
        <f t="shared" si="2"/>
        <v>-11569</v>
      </c>
      <c r="E117" s="1135">
        <f t="shared" si="3"/>
        <v>-6.2054188341242877E-4</v>
      </c>
    </row>
    <row r="118" spans="2:5">
      <c r="B118" s="1132">
        <v>43997</v>
      </c>
      <c r="C118" s="1133">
        <v>18668725</v>
      </c>
      <c r="D118" s="1134">
        <f t="shared" si="2"/>
        <v>36911</v>
      </c>
      <c r="E118" s="1135">
        <f t="shared" si="3"/>
        <v>1.981073877186601E-3</v>
      </c>
    </row>
    <row r="119" spans="2:5">
      <c r="B119" s="1132">
        <v>43998</v>
      </c>
      <c r="C119" s="1133">
        <v>18684873</v>
      </c>
      <c r="D119" s="1134">
        <f t="shared" si="2"/>
        <v>16148</v>
      </c>
      <c r="E119" s="1135">
        <f t="shared" si="3"/>
        <v>8.6497604951607521E-4</v>
      </c>
    </row>
    <row r="120" spans="2:5">
      <c r="B120" s="1132">
        <v>43999</v>
      </c>
      <c r="C120" s="1133">
        <v>18684590</v>
      </c>
      <c r="D120" s="1134">
        <f t="shared" si="2"/>
        <v>-283</v>
      </c>
      <c r="E120" s="1135">
        <f t="shared" si="3"/>
        <v>-1.5145941853589306E-5</v>
      </c>
    </row>
    <row r="121" spans="2:5">
      <c r="B121" s="1132">
        <v>44000</v>
      </c>
      <c r="C121" s="1133">
        <v>18681594</v>
      </c>
      <c r="D121" s="1134">
        <f t="shared" si="2"/>
        <v>-2996</v>
      </c>
      <c r="E121" s="1135">
        <f t="shared" si="3"/>
        <v>-1.603460391691458E-4</v>
      </c>
    </row>
    <row r="122" spans="2:5">
      <c r="B122" s="1132">
        <v>44001</v>
      </c>
      <c r="C122" s="1133">
        <v>18634728</v>
      </c>
      <c r="D122" s="1134">
        <f t="shared" si="2"/>
        <v>-46866</v>
      </c>
      <c r="E122" s="1135">
        <f t="shared" si="3"/>
        <v>-2.5086724398356575E-3</v>
      </c>
    </row>
    <row r="123" spans="2:5">
      <c r="B123" s="1132">
        <v>44004</v>
      </c>
      <c r="C123" s="1133">
        <v>18633805</v>
      </c>
      <c r="D123" s="1134">
        <f t="shared" si="2"/>
        <v>-923</v>
      </c>
      <c r="E123" s="1135">
        <f t="shared" si="3"/>
        <v>-4.9531176414263633E-5</v>
      </c>
    </row>
    <row r="124" spans="2:5">
      <c r="B124" s="1132">
        <v>44005</v>
      </c>
      <c r="C124" s="1133">
        <v>18621455</v>
      </c>
      <c r="D124" s="1134">
        <f t="shared" si="2"/>
        <v>-12350</v>
      </c>
      <c r="E124" s="1135">
        <f t="shared" si="3"/>
        <v>-6.6277392083902154E-4</v>
      </c>
    </row>
    <row r="125" spans="2:5">
      <c r="B125" s="1132">
        <v>44006</v>
      </c>
      <c r="C125" s="1133">
        <v>18622765</v>
      </c>
      <c r="D125" s="1134">
        <f t="shared" si="2"/>
        <v>1310</v>
      </c>
      <c r="E125" s="1135">
        <f t="shared" si="3"/>
        <v>7.0348960379273962E-5</v>
      </c>
    </row>
    <row r="126" spans="2:5">
      <c r="B126" s="1132">
        <v>44007</v>
      </c>
      <c r="C126" s="1133">
        <v>18623083</v>
      </c>
      <c r="D126" s="1134">
        <f t="shared" si="2"/>
        <v>318</v>
      </c>
      <c r="E126" s="1135">
        <f t="shared" si="3"/>
        <v>1.7075874608307728E-5</v>
      </c>
    </row>
    <row r="127" spans="2:5">
      <c r="B127" s="1132">
        <v>44008</v>
      </c>
      <c r="C127" s="1133">
        <v>18612566</v>
      </c>
      <c r="D127" s="1134">
        <f t="shared" si="2"/>
        <v>-10517</v>
      </c>
      <c r="E127" s="1135">
        <f t="shared" si="3"/>
        <v>-5.647292663626402E-4</v>
      </c>
    </row>
    <row r="128" spans="2:5">
      <c r="B128" s="1132">
        <v>44011</v>
      </c>
      <c r="C128" s="1133">
        <v>18645770</v>
      </c>
      <c r="D128" s="1134">
        <f t="shared" si="2"/>
        <v>33204</v>
      </c>
      <c r="E128" s="1135">
        <f t="shared" si="3"/>
        <v>1.7839560649508535E-3</v>
      </c>
    </row>
    <row r="129" spans="2:5">
      <c r="B129" s="1132">
        <v>44012</v>
      </c>
      <c r="C129" s="1133">
        <v>18484270</v>
      </c>
      <c r="D129" s="1134">
        <f t="shared" si="2"/>
        <v>-161500</v>
      </c>
      <c r="E129" s="1135">
        <f t="shared" si="3"/>
        <v>-8.6614819339722038E-3</v>
      </c>
    </row>
    <row r="130" spans="2:5">
      <c r="B130" s="1082"/>
    </row>
    <row r="131" spans="2:5">
      <c r="B131" s="1082"/>
    </row>
    <row r="132" spans="2:5">
      <c r="B132" s="1083"/>
    </row>
    <row r="133" spans="2:5">
      <c r="B133" s="1083"/>
    </row>
    <row r="134" spans="2:5">
      <c r="B134" s="1083"/>
    </row>
    <row r="135" spans="2:5">
      <c r="B135" s="1083"/>
    </row>
    <row r="136" spans="2:5">
      <c r="B136" s="1083"/>
    </row>
    <row r="137" spans="2:5">
      <c r="B137" s="1083"/>
    </row>
    <row r="138" spans="2:5">
      <c r="B138" s="1083"/>
    </row>
    <row r="139" spans="2:5">
      <c r="B139" s="1083"/>
    </row>
    <row r="140" spans="2:5">
      <c r="B140" s="1083"/>
    </row>
    <row r="141" spans="2:5">
      <c r="B141" s="1083"/>
    </row>
    <row r="142" spans="2:5">
      <c r="B142" s="1083"/>
    </row>
    <row r="143" spans="2:5">
      <c r="B143" s="1083"/>
    </row>
    <row r="144" spans="2:5">
      <c r="B144" s="1083"/>
    </row>
    <row r="145" spans="2:2">
      <c r="B145" s="1083"/>
    </row>
    <row r="146" spans="2:2">
      <c r="B146" s="1083"/>
    </row>
    <row r="147" spans="2:2">
      <c r="B147" s="1083"/>
    </row>
    <row r="148" spans="2:2">
      <c r="B148" s="1083"/>
    </row>
    <row r="149" spans="2:2">
      <c r="B149" s="1083"/>
    </row>
    <row r="150" spans="2:2">
      <c r="B150" s="1083"/>
    </row>
    <row r="151" spans="2:2">
      <c r="B151" s="1083"/>
    </row>
    <row r="152" spans="2:2">
      <c r="B152" s="1083"/>
    </row>
    <row r="153" spans="2:2">
      <c r="B153" s="1083"/>
    </row>
    <row r="154" spans="2:2">
      <c r="B154" s="1083"/>
    </row>
    <row r="155" spans="2:2">
      <c r="B155" s="1083"/>
    </row>
    <row r="156" spans="2:2">
      <c r="B156" s="1083"/>
    </row>
    <row r="157" spans="2:2">
      <c r="B157" s="1083"/>
    </row>
    <row r="158" spans="2:2">
      <c r="B158" s="1083"/>
    </row>
    <row r="159" spans="2:2">
      <c r="B159" s="1083"/>
    </row>
    <row r="160" spans="2:2">
      <c r="B160" s="1083"/>
    </row>
    <row r="161" spans="2:2">
      <c r="B161" s="1083"/>
    </row>
    <row r="162" spans="2:2">
      <c r="B162" s="1083"/>
    </row>
    <row r="163" spans="2:2">
      <c r="B163" s="1083"/>
    </row>
    <row r="164" spans="2:2">
      <c r="B164" s="1083"/>
    </row>
    <row r="165" spans="2:2">
      <c r="B165" s="1083"/>
    </row>
    <row r="166" spans="2:2">
      <c r="B166" s="1083"/>
    </row>
    <row r="167" spans="2:2">
      <c r="B167" s="1083"/>
    </row>
    <row r="168" spans="2:2">
      <c r="B168" s="1083"/>
    </row>
    <row r="169" spans="2:2">
      <c r="B169" s="1083"/>
    </row>
    <row r="170" spans="2:2">
      <c r="B170" s="1083"/>
    </row>
    <row r="171" spans="2:2">
      <c r="B171" s="1083"/>
    </row>
    <row r="172" spans="2:2">
      <c r="B172" s="1083"/>
    </row>
    <row r="173" spans="2:2">
      <c r="B173" s="1083"/>
    </row>
    <row r="174" spans="2:2">
      <c r="B174" s="1083"/>
    </row>
    <row r="175" spans="2:2">
      <c r="B175" s="1083"/>
    </row>
    <row r="176" spans="2:2">
      <c r="B176" s="1083"/>
    </row>
    <row r="177" spans="2:2">
      <c r="B177" s="1083"/>
    </row>
    <row r="178" spans="2:2">
      <c r="B178" s="1083"/>
    </row>
    <row r="179" spans="2:2">
      <c r="B179" s="1083"/>
    </row>
    <row r="180" spans="2:2">
      <c r="B180" s="1083"/>
    </row>
    <row r="181" spans="2:2">
      <c r="B181" s="1083"/>
    </row>
    <row r="182" spans="2:2">
      <c r="B182" s="1083"/>
    </row>
    <row r="183" spans="2:2">
      <c r="B183" s="1083"/>
    </row>
    <row r="184" spans="2:2">
      <c r="B184" s="1083"/>
    </row>
    <row r="185" spans="2:2">
      <c r="B185" s="1083"/>
    </row>
    <row r="186" spans="2:2">
      <c r="B186" s="1083"/>
    </row>
    <row r="187" spans="2:2">
      <c r="B187" s="1083"/>
    </row>
    <row r="188" spans="2:2">
      <c r="B188" s="1083"/>
    </row>
    <row r="189" spans="2:2">
      <c r="B189" s="1083"/>
    </row>
    <row r="190" spans="2:2">
      <c r="B190" s="1083"/>
    </row>
    <row r="191" spans="2:2">
      <c r="B191" s="1083"/>
    </row>
    <row r="192" spans="2:2">
      <c r="B192" s="1083"/>
    </row>
    <row r="193" spans="2:2">
      <c r="B193" s="1083"/>
    </row>
    <row r="194" spans="2:2">
      <c r="B194" s="1083"/>
    </row>
    <row r="195" spans="2:2">
      <c r="B195" s="1083"/>
    </row>
    <row r="196" spans="2:2">
      <c r="B196" s="1083"/>
    </row>
    <row r="197" spans="2:2">
      <c r="B197" s="1083"/>
    </row>
    <row r="198" spans="2:2">
      <c r="B198" s="1083"/>
    </row>
    <row r="199" spans="2:2">
      <c r="B199" s="1083"/>
    </row>
    <row r="200" spans="2:2">
      <c r="B200" s="1083"/>
    </row>
    <row r="201" spans="2:2">
      <c r="B201" s="1083"/>
    </row>
    <row r="202" spans="2:2">
      <c r="B202" s="1083"/>
    </row>
    <row r="203" spans="2:2">
      <c r="B203" s="1083"/>
    </row>
    <row r="204" spans="2:2">
      <c r="B204" s="1083"/>
    </row>
    <row r="205" spans="2:2">
      <c r="B205" s="1083"/>
    </row>
    <row r="206" spans="2:2">
      <c r="B206" s="1083"/>
    </row>
    <row r="207" spans="2:2">
      <c r="B207" s="1083"/>
    </row>
    <row r="208" spans="2:2">
      <c r="B208" s="1083"/>
    </row>
    <row r="209" spans="2:2">
      <c r="B209" s="1083"/>
    </row>
    <row r="210" spans="2:2">
      <c r="B210" s="1083"/>
    </row>
    <row r="211" spans="2:2">
      <c r="B211" s="1083"/>
    </row>
    <row r="212" spans="2:2">
      <c r="B212" s="1083"/>
    </row>
    <row r="213" spans="2:2">
      <c r="B213" s="1083"/>
    </row>
    <row r="214" spans="2:2">
      <c r="B214" s="1083"/>
    </row>
    <row r="215" spans="2:2">
      <c r="B215" s="1083"/>
    </row>
    <row r="216" spans="2:2">
      <c r="B216" s="1083"/>
    </row>
    <row r="217" spans="2:2">
      <c r="B217" s="1083"/>
    </row>
    <row r="218" spans="2:2">
      <c r="B218" s="1083"/>
    </row>
    <row r="219" spans="2:2">
      <c r="B219" s="1083"/>
    </row>
    <row r="220" spans="2:2">
      <c r="B220" s="1083"/>
    </row>
    <row r="221" spans="2:2">
      <c r="B221" s="1083"/>
    </row>
    <row r="222" spans="2:2">
      <c r="B222" s="1083"/>
    </row>
    <row r="223" spans="2:2">
      <c r="B223" s="1083"/>
    </row>
    <row r="224" spans="2:2">
      <c r="B224" s="1083"/>
    </row>
    <row r="225" spans="2:2">
      <c r="B225" s="1083"/>
    </row>
    <row r="226" spans="2:2">
      <c r="B226" s="1083"/>
    </row>
    <row r="227" spans="2:2">
      <c r="B227" s="1083"/>
    </row>
    <row r="228" spans="2:2">
      <c r="B228" s="1083"/>
    </row>
    <row r="229" spans="2:2">
      <c r="B229" s="1083"/>
    </row>
    <row r="230" spans="2:2">
      <c r="B230" s="1083"/>
    </row>
    <row r="231" spans="2:2">
      <c r="B231" s="1083"/>
    </row>
    <row r="232" spans="2:2">
      <c r="B232" s="1083"/>
    </row>
    <row r="233" spans="2:2">
      <c r="B233" s="1083"/>
    </row>
    <row r="234" spans="2:2">
      <c r="B234" s="1083"/>
    </row>
    <row r="235" spans="2:2">
      <c r="B235" s="1083"/>
    </row>
    <row r="236" spans="2:2">
      <c r="B236" s="1083"/>
    </row>
    <row r="237" spans="2:2">
      <c r="B237" s="1083"/>
    </row>
    <row r="238" spans="2:2">
      <c r="B238" s="1083"/>
    </row>
    <row r="239" spans="2:2">
      <c r="B239" s="1083"/>
    </row>
    <row r="240" spans="2:2">
      <c r="B240" s="1083"/>
    </row>
    <row r="241" spans="2:2">
      <c r="B241" s="1083"/>
    </row>
    <row r="242" spans="2:2">
      <c r="B242" s="1083"/>
    </row>
    <row r="243" spans="2:2">
      <c r="B243" s="1083"/>
    </row>
    <row r="244" spans="2:2">
      <c r="B244" s="1083"/>
    </row>
    <row r="245" spans="2:2">
      <c r="B245" s="1083"/>
    </row>
    <row r="246" spans="2:2">
      <c r="B246" s="1083"/>
    </row>
    <row r="247" spans="2:2">
      <c r="B247" s="1083"/>
    </row>
    <row r="248" spans="2:2">
      <c r="B248" s="1083"/>
    </row>
    <row r="249" spans="2:2">
      <c r="B249" s="1083"/>
    </row>
    <row r="250" spans="2:2">
      <c r="B250" s="1083"/>
    </row>
    <row r="251" spans="2:2">
      <c r="B251" s="1083"/>
    </row>
    <row r="252" spans="2:2">
      <c r="B252" s="1083"/>
    </row>
    <row r="253" spans="2:2">
      <c r="B253" s="1083"/>
    </row>
    <row r="254" spans="2:2">
      <c r="B254" s="1083"/>
    </row>
    <row r="255" spans="2:2">
      <c r="B255" s="1083"/>
    </row>
    <row r="256" spans="2:2">
      <c r="B256" s="1083"/>
    </row>
    <row r="257" spans="2:2">
      <c r="B257" s="1083"/>
    </row>
    <row r="258" spans="2:2">
      <c r="B258" s="1083"/>
    </row>
    <row r="259" spans="2:2">
      <c r="B259" s="1084"/>
    </row>
    <row r="260" spans="2:2">
      <c r="B260" s="1084"/>
    </row>
    <row r="261" spans="2:2">
      <c r="B261" s="1084"/>
    </row>
    <row r="262" spans="2:2">
      <c r="B262" s="1084"/>
    </row>
    <row r="263" spans="2:2">
      <c r="B263" s="1084"/>
    </row>
    <row r="264" spans="2:2">
      <c r="B264" s="1084"/>
    </row>
    <row r="265" spans="2:2">
      <c r="B265" s="1084"/>
    </row>
    <row r="266" spans="2:2">
      <c r="B266" s="1084"/>
    </row>
    <row r="267" spans="2:2">
      <c r="B267" s="1084"/>
    </row>
    <row r="268" spans="2:2">
      <c r="B268" s="1084"/>
    </row>
    <row r="269" spans="2:2">
      <c r="B269" s="1084"/>
    </row>
    <row r="270" spans="2:2">
      <c r="B270" s="1084"/>
    </row>
    <row r="271" spans="2:2">
      <c r="B271" s="1084"/>
    </row>
    <row r="272" spans="2:2">
      <c r="B272" s="1084"/>
    </row>
    <row r="273" spans="2:2">
      <c r="B273" s="1084"/>
    </row>
    <row r="274" spans="2:2">
      <c r="B274" s="1084"/>
    </row>
    <row r="275" spans="2:2">
      <c r="B275" s="1084"/>
    </row>
    <row r="276" spans="2:2">
      <c r="B276" s="1084"/>
    </row>
    <row r="277" spans="2:2">
      <c r="B277" s="1084"/>
    </row>
    <row r="278" spans="2:2">
      <c r="B278" s="1084"/>
    </row>
    <row r="279" spans="2:2">
      <c r="B279" s="1084"/>
    </row>
    <row r="280" spans="2:2">
      <c r="B280" s="1084"/>
    </row>
    <row r="281" spans="2:2">
      <c r="B281" s="1084"/>
    </row>
    <row r="282" spans="2:2">
      <c r="B282" s="1084"/>
    </row>
    <row r="283" spans="2:2">
      <c r="B283" s="1084"/>
    </row>
    <row r="284" spans="2:2">
      <c r="B284" s="1085"/>
    </row>
    <row r="285" spans="2:2">
      <c r="B285" s="1085"/>
    </row>
  </sheetData>
  <mergeCells count="4">
    <mergeCell ref="B1:E1"/>
    <mergeCell ref="B2:E2"/>
    <mergeCell ref="B3:C3"/>
    <mergeCell ref="D3:E3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J306"/>
  <sheetViews>
    <sheetView showGridLines="0" showRowColHeaders="0" zoomScaleNormal="100" workbookViewId="0">
      <pane ySplit="10" topLeftCell="A11" activePane="bottomLeft" state="frozen"/>
      <selection activeCell="C11" sqref="C11"/>
      <selection pane="bottomLeft" activeCell="C11" sqref="C11"/>
    </sheetView>
  </sheetViews>
  <sheetFormatPr baseColWidth="10" defaultColWidth="11.42578125" defaultRowHeight="12.75"/>
  <cols>
    <col min="1" max="1" width="3" style="36" customWidth="1"/>
    <col min="2" max="2" width="15.42578125" style="36" customWidth="1"/>
    <col min="3" max="4" width="12.140625" style="93" customWidth="1"/>
    <col min="5" max="5" width="12.42578125" style="93" customWidth="1"/>
    <col min="6" max="6" width="13.42578125" style="93" bestFit="1" customWidth="1"/>
    <col min="7" max="7" width="10.42578125" style="93" customWidth="1"/>
    <col min="8" max="8" width="14.85546875" style="94" bestFit="1" customWidth="1"/>
    <col min="9" max="9" width="12.5703125" style="36" customWidth="1"/>
    <col min="10" max="10" width="12.140625" style="36" customWidth="1"/>
    <col min="11" max="16384" width="11.42578125" style="36"/>
  </cols>
  <sheetData>
    <row r="1" spans="1:10" s="65" customFormat="1" ht="32.25" customHeight="1">
      <c r="A1" s="36"/>
      <c r="B1" s="1147" t="s">
        <v>233</v>
      </c>
      <c r="C1" s="1147"/>
      <c r="D1" s="1147"/>
      <c r="E1" s="1147"/>
      <c r="F1" s="1147"/>
      <c r="G1" s="1147"/>
      <c r="H1" s="1147"/>
      <c r="I1" s="1147"/>
      <c r="J1" s="1147"/>
    </row>
    <row r="2" spans="1:10" ht="18" customHeight="1">
      <c r="B2" s="37"/>
      <c r="C2" s="1148" t="s">
        <v>234</v>
      </c>
      <c r="D2" s="1149"/>
      <c r="E2" s="1149"/>
      <c r="F2" s="1149"/>
      <c r="G2" s="1150"/>
      <c r="H2" s="1151" t="s">
        <v>98</v>
      </c>
      <c r="I2" s="1153" t="s">
        <v>235</v>
      </c>
      <c r="J2" s="1154"/>
    </row>
    <row r="3" spans="1:10" ht="42" customHeight="1">
      <c r="B3" s="95" t="s">
        <v>393</v>
      </c>
      <c r="C3" s="38" t="s">
        <v>236</v>
      </c>
      <c r="D3" s="38" t="s">
        <v>237</v>
      </c>
      <c r="E3" s="38" t="s">
        <v>100</v>
      </c>
      <c r="F3" s="39" t="s">
        <v>238</v>
      </c>
      <c r="G3" s="39" t="s">
        <v>99</v>
      </c>
      <c r="H3" s="1152"/>
      <c r="I3" s="40" t="s">
        <v>239</v>
      </c>
      <c r="J3" s="41" t="s">
        <v>240</v>
      </c>
    </row>
    <row r="4" spans="1:10" ht="17.25" hidden="1" customHeight="1">
      <c r="B4" s="42" t="s">
        <v>363</v>
      </c>
      <c r="C4" s="43"/>
      <c r="D4" s="44"/>
      <c r="E4" s="44"/>
      <c r="F4" s="44"/>
      <c r="G4" s="43"/>
      <c r="H4" s="45"/>
      <c r="I4" s="46"/>
      <c r="J4" s="47"/>
    </row>
    <row r="5" spans="1:10" ht="37.15" hidden="1" customHeight="1">
      <c r="B5" s="48" t="s">
        <v>362</v>
      </c>
      <c r="C5" s="49"/>
      <c r="D5" s="50"/>
      <c r="E5" s="50"/>
      <c r="F5" s="50"/>
      <c r="G5" s="51"/>
      <c r="H5" s="52"/>
      <c r="I5" s="50"/>
      <c r="J5" s="53"/>
    </row>
    <row r="6" spans="1:10" ht="13.7" hidden="1" customHeight="1">
      <c r="A6" s="109"/>
      <c r="B6" s="54">
        <v>2001</v>
      </c>
      <c r="C6" s="55">
        <v>1295661.77</v>
      </c>
      <c r="D6" s="56">
        <v>2663570.63</v>
      </c>
      <c r="E6" s="56">
        <v>1636529.5</v>
      </c>
      <c r="F6" s="56">
        <v>9588133.1799999997</v>
      </c>
      <c r="G6" s="56">
        <v>10404.140000000596</v>
      </c>
      <c r="H6" s="57">
        <v>15194299.220000001</v>
      </c>
      <c r="I6" s="56">
        <v>12242756.93</v>
      </c>
      <c r="J6" s="58">
        <v>2951542.29</v>
      </c>
    </row>
    <row r="7" spans="1:10" ht="14.1" hidden="1" customHeight="1">
      <c r="B7" s="54">
        <v>2001</v>
      </c>
      <c r="C7" s="55">
        <v>1297825.8</v>
      </c>
      <c r="D7" s="56">
        <v>2686677.95</v>
      </c>
      <c r="E7" s="56">
        <v>1681824.55</v>
      </c>
      <c r="F7" s="56">
        <v>9649854.0500000007</v>
      </c>
      <c r="G7" s="56">
        <v>10400.999999996275</v>
      </c>
      <c r="H7" s="57">
        <v>15326583.349999998</v>
      </c>
      <c r="I7" s="56">
        <v>12372261.800000001</v>
      </c>
      <c r="J7" s="58">
        <v>2954321.55</v>
      </c>
    </row>
    <row r="8" spans="1:10" ht="14.1" hidden="1" customHeight="1">
      <c r="B8" s="54">
        <v>2001</v>
      </c>
      <c r="C8" s="55">
        <v>1300139.5</v>
      </c>
      <c r="D8" s="56">
        <v>2698490.09</v>
      </c>
      <c r="E8" s="56">
        <v>1705096.5</v>
      </c>
      <c r="F8" s="56">
        <v>9741295</v>
      </c>
      <c r="G8" s="56">
        <v>10365.310000000522</v>
      </c>
      <c r="H8" s="57">
        <v>15455386.4</v>
      </c>
      <c r="I8" s="56">
        <v>12490461.15</v>
      </c>
      <c r="J8" s="58">
        <v>2964925.25</v>
      </c>
    </row>
    <row r="9" spans="1:10" ht="14.1" hidden="1" customHeight="1">
      <c r="B9" s="54">
        <v>2001</v>
      </c>
      <c r="C9" s="55">
        <v>1302472.78</v>
      </c>
      <c r="D9" s="56">
        <v>2697940.89</v>
      </c>
      <c r="E9" s="56">
        <v>1716954.84</v>
      </c>
      <c r="F9" s="56">
        <v>9824387.0500000007</v>
      </c>
      <c r="G9" s="56">
        <v>10065.479999998584</v>
      </c>
      <c r="H9" s="57">
        <v>15551821.039999999</v>
      </c>
      <c r="I9" s="56">
        <v>12577388.539999999</v>
      </c>
      <c r="J9" s="58">
        <v>2974432.5</v>
      </c>
    </row>
    <row r="10" spans="1:10" ht="14.1" hidden="1" customHeight="1">
      <c r="B10" s="54">
        <v>2001</v>
      </c>
      <c r="C10" s="55">
        <v>1304017.81</v>
      </c>
      <c r="D10" s="56">
        <v>2706258.72</v>
      </c>
      <c r="E10" s="56">
        <v>1736645.5</v>
      </c>
      <c r="F10" s="56">
        <v>9931281.6300000008</v>
      </c>
      <c r="G10" s="56">
        <v>9868.609999999404</v>
      </c>
      <c r="H10" s="57">
        <v>15688072.27</v>
      </c>
      <c r="I10" s="56">
        <v>12703398.66</v>
      </c>
      <c r="J10" s="58">
        <v>2984673.61</v>
      </c>
    </row>
    <row r="11" spans="1:10" ht="14.1" customHeight="1">
      <c r="B11" s="54">
        <v>2001</v>
      </c>
      <c r="C11" s="396">
        <v>1303061.75</v>
      </c>
      <c r="D11" s="397">
        <v>2718273.7</v>
      </c>
      <c r="E11" s="397">
        <v>1756314.75</v>
      </c>
      <c r="F11" s="397">
        <v>10014830.75</v>
      </c>
      <c r="G11" s="397">
        <v>9925.5999999996275</v>
      </c>
      <c r="H11" s="398">
        <v>15802406.549999999</v>
      </c>
      <c r="I11" s="397">
        <v>12810320.5</v>
      </c>
      <c r="J11" s="399">
        <v>2992086.05</v>
      </c>
    </row>
    <row r="12" spans="1:10" ht="14.1" hidden="1" customHeight="1">
      <c r="B12" s="59">
        <v>2001</v>
      </c>
      <c r="C12" s="396">
        <v>1298158.54</v>
      </c>
      <c r="D12" s="397">
        <v>2730056.27</v>
      </c>
      <c r="E12" s="397">
        <v>1767525.27</v>
      </c>
      <c r="F12" s="397">
        <v>10135811.449999999</v>
      </c>
      <c r="G12" s="397">
        <v>10062.070000000298</v>
      </c>
      <c r="H12" s="398">
        <v>15941613.6</v>
      </c>
      <c r="I12" s="397">
        <v>12946282.970000001</v>
      </c>
      <c r="J12" s="399">
        <v>2995330.63</v>
      </c>
    </row>
    <row r="13" spans="1:10" ht="14.1" hidden="1" customHeight="1">
      <c r="B13" s="54">
        <v>2001</v>
      </c>
      <c r="C13" s="400">
        <v>1294044.0900000001</v>
      </c>
      <c r="D13" s="401">
        <v>2671515.77</v>
      </c>
      <c r="E13" s="401">
        <v>1722660.9</v>
      </c>
      <c r="F13" s="401">
        <v>10130986.18</v>
      </c>
      <c r="G13" s="401">
        <v>10203.070000000298</v>
      </c>
      <c r="H13" s="402">
        <v>15829410.01</v>
      </c>
      <c r="I13" s="401">
        <v>12834757.75</v>
      </c>
      <c r="J13" s="403">
        <v>2994652.26</v>
      </c>
    </row>
    <row r="14" spans="1:10" ht="14.1" hidden="1" customHeight="1">
      <c r="B14" s="54">
        <v>2001</v>
      </c>
      <c r="C14" s="396">
        <v>1293141.72</v>
      </c>
      <c r="D14" s="397">
        <v>2692769.9</v>
      </c>
      <c r="E14" s="397">
        <v>1744602</v>
      </c>
      <c r="F14" s="397">
        <v>10067069.68</v>
      </c>
      <c r="G14" s="397">
        <v>9989.3399999961257</v>
      </c>
      <c r="H14" s="398">
        <v>15807572.639999997</v>
      </c>
      <c r="I14" s="397">
        <v>12815677.16</v>
      </c>
      <c r="J14" s="399">
        <v>2991895.48</v>
      </c>
    </row>
    <row r="15" spans="1:10" ht="14.1" hidden="1" customHeight="1">
      <c r="B15" s="54">
        <v>2001</v>
      </c>
      <c r="C15" s="396">
        <v>1295615.3600000001</v>
      </c>
      <c r="D15" s="397">
        <v>2703095.4</v>
      </c>
      <c r="E15" s="397">
        <v>1770392.27</v>
      </c>
      <c r="F15" s="397">
        <v>10066340.59</v>
      </c>
      <c r="G15" s="397">
        <v>9888.910000000149</v>
      </c>
      <c r="H15" s="398">
        <v>15845332.529999999</v>
      </c>
      <c r="I15" s="397">
        <v>12852981.9</v>
      </c>
      <c r="J15" s="399">
        <v>2992350.63</v>
      </c>
    </row>
    <row r="16" spans="1:10" ht="14.1" hidden="1" customHeight="1">
      <c r="B16" s="54">
        <v>2001</v>
      </c>
      <c r="C16" s="396">
        <v>1301716.19</v>
      </c>
      <c r="D16" s="397">
        <v>2704254.28</v>
      </c>
      <c r="E16" s="397">
        <v>1787121.66</v>
      </c>
      <c r="F16" s="397">
        <v>10082804.380000001</v>
      </c>
      <c r="G16" s="397">
        <v>9878.1499999985099</v>
      </c>
      <c r="H16" s="398">
        <v>15885774.66</v>
      </c>
      <c r="I16" s="397">
        <v>12892627.02</v>
      </c>
      <c r="J16" s="399">
        <v>2993147.64</v>
      </c>
    </row>
    <row r="17" spans="2:10" ht="14.1" hidden="1" customHeight="1">
      <c r="B17" s="54">
        <v>2001</v>
      </c>
      <c r="C17" s="396">
        <v>1302124.94</v>
      </c>
      <c r="D17" s="397">
        <v>2684333.94</v>
      </c>
      <c r="E17" s="397">
        <v>1759593.29</v>
      </c>
      <c r="F17" s="397">
        <v>10145980.76</v>
      </c>
      <c r="G17" s="397">
        <v>9882.3300000019372</v>
      </c>
      <c r="H17" s="398">
        <v>15901915.260000002</v>
      </c>
      <c r="I17" s="397">
        <v>12909771.92</v>
      </c>
      <c r="J17" s="399">
        <v>2992143.34</v>
      </c>
    </row>
    <row r="18" spans="2:10" ht="14.1" hidden="1" customHeight="1">
      <c r="B18" s="54">
        <v>2002</v>
      </c>
      <c r="C18" s="396"/>
      <c r="D18" s="397"/>
      <c r="E18" s="397"/>
      <c r="F18" s="397"/>
      <c r="G18" s="397"/>
      <c r="H18" s="398"/>
      <c r="I18" s="397"/>
      <c r="J18" s="399"/>
    </row>
    <row r="19" spans="2:10" ht="14.1" hidden="1" customHeight="1">
      <c r="B19" s="54">
        <v>2002</v>
      </c>
      <c r="C19" s="396">
        <v>1299052.68</v>
      </c>
      <c r="D19" s="397">
        <v>2660285.9500000002</v>
      </c>
      <c r="E19" s="397">
        <v>1736094.09</v>
      </c>
      <c r="F19" s="397">
        <v>10011294.810000001</v>
      </c>
      <c r="G19" s="397">
        <v>9792.4799999967217</v>
      </c>
      <c r="H19" s="398">
        <v>15716520.009999998</v>
      </c>
      <c r="I19" s="397">
        <v>12739917.890000001</v>
      </c>
      <c r="J19" s="399">
        <v>2976602.12</v>
      </c>
    </row>
    <row r="20" spans="2:10" ht="14.1" hidden="1" customHeight="1">
      <c r="B20" s="54">
        <v>2002</v>
      </c>
      <c r="C20" s="396">
        <v>1300554.8</v>
      </c>
      <c r="D20" s="397">
        <v>2680728.7000000002</v>
      </c>
      <c r="E20" s="397">
        <v>1786687.9</v>
      </c>
      <c r="F20" s="397">
        <v>10056638.5</v>
      </c>
      <c r="G20" s="397">
        <v>9728.3499999996275</v>
      </c>
      <c r="H20" s="398">
        <v>15834338.25</v>
      </c>
      <c r="I20" s="397">
        <v>12847993.800000001</v>
      </c>
      <c r="J20" s="399">
        <v>2986344.45</v>
      </c>
    </row>
    <row r="21" spans="2:10" ht="14.1" hidden="1" customHeight="1">
      <c r="B21" s="54">
        <v>2002</v>
      </c>
      <c r="C21" s="396">
        <v>1302287.33</v>
      </c>
      <c r="D21" s="397">
        <v>2683236.9</v>
      </c>
      <c r="E21" s="397">
        <v>1799176.8</v>
      </c>
      <c r="F21" s="397">
        <v>10132869.23</v>
      </c>
      <c r="G21" s="397">
        <v>9647.9399999994785</v>
      </c>
      <c r="H21" s="398">
        <v>15927218.200000001</v>
      </c>
      <c r="I21" s="397">
        <v>12928916.98</v>
      </c>
      <c r="J21" s="399">
        <v>2998301.22</v>
      </c>
    </row>
    <row r="22" spans="2:10" ht="14.1" hidden="1" customHeight="1">
      <c r="B22" s="54">
        <v>2002</v>
      </c>
      <c r="C22" s="396">
        <v>1306066.0900000001</v>
      </c>
      <c r="D22" s="397">
        <v>2687308.4</v>
      </c>
      <c r="E22" s="397">
        <v>1814610.4</v>
      </c>
      <c r="F22" s="397">
        <v>10208368.9</v>
      </c>
      <c r="G22" s="397">
        <v>9400.390000000596</v>
      </c>
      <c r="H22" s="398">
        <v>16025754.180000002</v>
      </c>
      <c r="I22" s="397">
        <v>13014698.07</v>
      </c>
      <c r="J22" s="399">
        <v>3011056.11</v>
      </c>
    </row>
    <row r="23" spans="2:10" ht="14.1" hidden="1" customHeight="1">
      <c r="B23" s="54">
        <v>2002</v>
      </c>
      <c r="C23" s="396">
        <v>1312012.33</v>
      </c>
      <c r="D23" s="397">
        <v>2697321.52</v>
      </c>
      <c r="E23" s="397">
        <v>1833705.14</v>
      </c>
      <c r="F23" s="397">
        <v>10331131.039999999</v>
      </c>
      <c r="G23" s="397">
        <v>9352.3699999991804</v>
      </c>
      <c r="H23" s="398">
        <v>16183522.399999999</v>
      </c>
      <c r="I23" s="397">
        <v>13160109.5</v>
      </c>
      <c r="J23" s="399">
        <v>3023412.9</v>
      </c>
    </row>
    <row r="24" spans="2:10" ht="14.1" customHeight="1">
      <c r="B24" s="54">
        <v>2002</v>
      </c>
      <c r="C24" s="396">
        <v>1305003.95</v>
      </c>
      <c r="D24" s="397">
        <v>2711022.63</v>
      </c>
      <c r="E24" s="397">
        <v>1857479.36</v>
      </c>
      <c r="F24" s="397">
        <v>10407663.26</v>
      </c>
      <c r="G24" s="397">
        <v>9361.0999999977648</v>
      </c>
      <c r="H24" s="398">
        <v>16290530.299999997</v>
      </c>
      <c r="I24" s="397">
        <v>13258325.079999996</v>
      </c>
      <c r="J24" s="399">
        <v>3032205.22</v>
      </c>
    </row>
    <row r="25" spans="2:10" ht="14.1" hidden="1" customHeight="1">
      <c r="B25" s="54">
        <v>2002</v>
      </c>
      <c r="C25" s="396">
        <v>1296587.52</v>
      </c>
      <c r="D25" s="397">
        <v>2722922.31</v>
      </c>
      <c r="E25" s="397">
        <v>1872423.6956521738</v>
      </c>
      <c r="F25" s="397">
        <v>10542159.52</v>
      </c>
      <c r="G25" s="397">
        <v>9493.2649999987334</v>
      </c>
      <c r="H25" s="398">
        <v>16443586.310652172</v>
      </c>
      <c r="I25" s="397">
        <v>13405066.930652171</v>
      </c>
      <c r="J25" s="399">
        <v>3038519.38</v>
      </c>
    </row>
    <row r="26" spans="2:10" ht="14.1" hidden="1" customHeight="1">
      <c r="B26" s="54">
        <v>2002</v>
      </c>
      <c r="C26" s="396">
        <v>1290140.8999999999</v>
      </c>
      <c r="D26" s="397">
        <v>2669007.9</v>
      </c>
      <c r="E26" s="397">
        <v>1829633</v>
      </c>
      <c r="F26" s="397">
        <v>10523514.52</v>
      </c>
      <c r="G26" s="397">
        <v>9508.5</v>
      </c>
      <c r="H26" s="398">
        <v>16321804.82</v>
      </c>
      <c r="I26" s="397">
        <v>13283216.359999999</v>
      </c>
      <c r="J26" s="399">
        <v>3038588.46</v>
      </c>
    </row>
    <row r="27" spans="2:10" ht="14.1" hidden="1" customHeight="1">
      <c r="B27" s="54">
        <v>2002</v>
      </c>
      <c r="C27" s="396">
        <v>1284304</v>
      </c>
      <c r="D27" s="397">
        <v>2687288.38</v>
      </c>
      <c r="E27" s="397">
        <v>1852152.57</v>
      </c>
      <c r="F27" s="397">
        <v>10460469.609999999</v>
      </c>
      <c r="G27" s="397">
        <v>9447.480000000447</v>
      </c>
      <c r="H27" s="398">
        <v>16293662.039999999</v>
      </c>
      <c r="I27" s="397">
        <v>13255402.16</v>
      </c>
      <c r="J27" s="399">
        <v>3038259.88</v>
      </c>
    </row>
    <row r="28" spans="2:10" ht="14.1" hidden="1" customHeight="1">
      <c r="B28" s="54">
        <v>2002</v>
      </c>
      <c r="C28" s="396">
        <v>1284233.3400000001</v>
      </c>
      <c r="D28" s="397">
        <v>2697697.69</v>
      </c>
      <c r="E28" s="397">
        <v>1877791.56</v>
      </c>
      <c r="F28" s="397">
        <v>10471138.43</v>
      </c>
      <c r="G28" s="397">
        <v>9383.5800000019372</v>
      </c>
      <c r="H28" s="398">
        <v>16340244.600000001</v>
      </c>
      <c r="I28" s="397">
        <v>13298932.539999999</v>
      </c>
      <c r="J28" s="399">
        <v>3041312.06</v>
      </c>
    </row>
    <row r="29" spans="2:10" ht="14.1" hidden="1" customHeight="1">
      <c r="B29" s="54">
        <v>2002</v>
      </c>
      <c r="C29" s="396">
        <v>1303723.76</v>
      </c>
      <c r="D29" s="397">
        <v>2703450.8</v>
      </c>
      <c r="E29" s="397">
        <v>1894960.42</v>
      </c>
      <c r="F29" s="397">
        <v>10465142.85</v>
      </c>
      <c r="G29" s="397">
        <v>9484.8500000033528</v>
      </c>
      <c r="H29" s="398">
        <v>16376762.680000002</v>
      </c>
      <c r="I29" s="397">
        <v>13332832.99</v>
      </c>
      <c r="J29" s="399">
        <v>3043929.69</v>
      </c>
    </row>
    <row r="30" spans="2:10" ht="14.1" hidden="1" customHeight="1">
      <c r="B30" s="54">
        <v>2002</v>
      </c>
      <c r="C30" s="396">
        <v>1320930.6100000001</v>
      </c>
      <c r="D30" s="397">
        <v>2683807.66</v>
      </c>
      <c r="E30" s="397">
        <v>1849002.33</v>
      </c>
      <c r="F30" s="397">
        <v>10517033.109999999</v>
      </c>
      <c r="G30" s="397">
        <v>9423.9799999985844</v>
      </c>
      <c r="H30" s="398">
        <v>16380197.689999999</v>
      </c>
      <c r="I30" s="397">
        <v>13335651.48</v>
      </c>
      <c r="J30" s="399">
        <v>3044546.21</v>
      </c>
    </row>
    <row r="31" spans="2:10" ht="14.1" hidden="1" customHeight="1">
      <c r="B31" s="54">
        <v>2003</v>
      </c>
      <c r="C31" s="396"/>
      <c r="D31" s="397"/>
      <c r="E31" s="397"/>
      <c r="F31" s="397"/>
      <c r="G31" s="397"/>
      <c r="H31" s="398"/>
      <c r="I31" s="397"/>
      <c r="J31" s="399"/>
    </row>
    <row r="32" spans="2:10" ht="14.1" hidden="1" customHeight="1">
      <c r="B32" s="54">
        <v>2003</v>
      </c>
      <c r="C32" s="396">
        <v>1330600.04</v>
      </c>
      <c r="D32" s="397">
        <v>2659342.7599999998</v>
      </c>
      <c r="E32" s="397">
        <v>1824466.8</v>
      </c>
      <c r="F32" s="397">
        <v>10393453.800000001</v>
      </c>
      <c r="G32" s="397">
        <v>9346.0800000000745</v>
      </c>
      <c r="H32" s="398">
        <v>16217209.48</v>
      </c>
      <c r="I32" s="397">
        <v>13176651.689999999</v>
      </c>
      <c r="J32" s="399">
        <v>3040557.79</v>
      </c>
    </row>
    <row r="33" spans="2:10" ht="14.1" hidden="1" customHeight="1">
      <c r="B33" s="54">
        <v>2003</v>
      </c>
      <c r="C33" s="396">
        <v>1330589.75</v>
      </c>
      <c r="D33" s="397">
        <v>2677738.85</v>
      </c>
      <c r="E33" s="397">
        <v>1883259.55</v>
      </c>
      <c r="F33" s="397">
        <v>10464494.699999999</v>
      </c>
      <c r="G33" s="397">
        <v>9312.7999999970198</v>
      </c>
      <c r="H33" s="398">
        <v>16365395.649999997</v>
      </c>
      <c r="I33" s="397">
        <v>13317061.25</v>
      </c>
      <c r="J33" s="399">
        <v>3048334.4</v>
      </c>
    </row>
    <row r="34" spans="2:10" ht="14.1" hidden="1" customHeight="1">
      <c r="B34" s="54">
        <v>2003</v>
      </c>
      <c r="C34" s="396">
        <v>1331406.52</v>
      </c>
      <c r="D34" s="397">
        <v>2680580.42</v>
      </c>
      <c r="E34" s="397">
        <v>1907776.04</v>
      </c>
      <c r="F34" s="397">
        <v>10553944.140000001</v>
      </c>
      <c r="G34" s="397">
        <v>9265.4499999992549</v>
      </c>
      <c r="H34" s="398">
        <v>16482972.57</v>
      </c>
      <c r="I34" s="397">
        <v>13420034.630000001</v>
      </c>
      <c r="J34" s="399">
        <v>3062937.94</v>
      </c>
    </row>
    <row r="35" spans="2:10" ht="14.1" hidden="1" customHeight="1">
      <c r="B35" s="54">
        <v>2003</v>
      </c>
      <c r="C35" s="396">
        <v>1332768.73</v>
      </c>
      <c r="D35" s="397">
        <v>2676750.21</v>
      </c>
      <c r="E35" s="397">
        <v>1920667.63</v>
      </c>
      <c r="F35" s="397">
        <v>10655033.779999999</v>
      </c>
      <c r="G35" s="397">
        <v>9096.7200000025332</v>
      </c>
      <c r="H35" s="398">
        <v>16594317.070000002</v>
      </c>
      <c r="I35" s="397">
        <v>13514374.560000001</v>
      </c>
      <c r="J35" s="399">
        <v>3079942.51</v>
      </c>
    </row>
    <row r="36" spans="2:10" ht="14.1" hidden="1" customHeight="1">
      <c r="B36" s="54">
        <v>2003</v>
      </c>
      <c r="C36" s="396">
        <v>1332247.95</v>
      </c>
      <c r="D36" s="397">
        <v>2683473.5</v>
      </c>
      <c r="E36" s="397">
        <v>1931947.27</v>
      </c>
      <c r="F36" s="397">
        <v>10779259.630000001</v>
      </c>
      <c r="G36" s="397">
        <v>8862.6899999976158</v>
      </c>
      <c r="H36" s="398">
        <v>16735791.039999999</v>
      </c>
      <c r="I36" s="397">
        <v>13640890.15</v>
      </c>
      <c r="J36" s="399">
        <v>3094900.89</v>
      </c>
    </row>
    <row r="37" spans="2:10" ht="14.1" customHeight="1">
      <c r="B37" s="54">
        <v>2003</v>
      </c>
      <c r="C37" s="396">
        <v>1325280.0900000001</v>
      </c>
      <c r="D37" s="397">
        <v>2696904.19</v>
      </c>
      <c r="E37" s="397">
        <v>1949035.33</v>
      </c>
      <c r="F37" s="397">
        <v>10838055.949999999</v>
      </c>
      <c r="G37" s="397">
        <v>8796.5999999977648</v>
      </c>
      <c r="H37" s="398">
        <v>16818072.159999996</v>
      </c>
      <c r="I37" s="397">
        <v>13711272.93</v>
      </c>
      <c r="J37" s="399">
        <v>3106799.23</v>
      </c>
    </row>
    <row r="38" spans="2:10" ht="14.1" hidden="1" customHeight="1">
      <c r="B38" s="54">
        <v>2003</v>
      </c>
      <c r="C38" s="396">
        <v>1311190.04</v>
      </c>
      <c r="D38" s="397">
        <v>2709372.34</v>
      </c>
      <c r="E38" s="397">
        <v>1959648.47</v>
      </c>
      <c r="F38" s="397">
        <v>10952820.82</v>
      </c>
      <c r="G38" s="397">
        <v>8924.4599999971688</v>
      </c>
      <c r="H38" s="398">
        <v>16941956.129999999</v>
      </c>
      <c r="I38" s="397">
        <v>13828553.539999999</v>
      </c>
      <c r="J38" s="399">
        <v>3113402.59</v>
      </c>
    </row>
    <row r="39" spans="2:10" ht="14.1" hidden="1" customHeight="1">
      <c r="B39" s="54">
        <v>2003</v>
      </c>
      <c r="C39" s="396">
        <v>1302769.1399999999</v>
      </c>
      <c r="D39" s="397">
        <v>2659461.09</v>
      </c>
      <c r="E39" s="397">
        <v>1908300.04</v>
      </c>
      <c r="F39" s="397">
        <v>10930343.76</v>
      </c>
      <c r="G39" s="397">
        <v>9162.1699999980628</v>
      </c>
      <c r="H39" s="398">
        <v>16810036.199999999</v>
      </c>
      <c r="I39" s="397">
        <v>13695292.880000001</v>
      </c>
      <c r="J39" s="399">
        <v>3114743.32</v>
      </c>
    </row>
    <row r="40" spans="2:10" ht="14.1" hidden="1" customHeight="1">
      <c r="B40" s="54">
        <v>2003</v>
      </c>
      <c r="C40" s="396">
        <v>1301365.1299999999</v>
      </c>
      <c r="D40" s="397">
        <v>2675390</v>
      </c>
      <c r="E40" s="397">
        <v>1932325.04</v>
      </c>
      <c r="F40" s="397">
        <v>10867133.449999999</v>
      </c>
      <c r="G40" s="397">
        <v>9262.2099999990314</v>
      </c>
      <c r="H40" s="398">
        <v>16785475.829999998</v>
      </c>
      <c r="I40" s="397">
        <v>13668886.93</v>
      </c>
      <c r="J40" s="399">
        <v>3116588.9</v>
      </c>
    </row>
    <row r="41" spans="2:10" ht="14.1" hidden="1" customHeight="1">
      <c r="B41" s="54">
        <v>2003</v>
      </c>
      <c r="C41" s="396">
        <v>1307527.08</v>
      </c>
      <c r="D41" s="397">
        <v>2682149.65</v>
      </c>
      <c r="E41" s="397">
        <v>1957436.43</v>
      </c>
      <c r="F41" s="397">
        <v>10873122.039999999</v>
      </c>
      <c r="G41" s="397">
        <v>9847.4499999992549</v>
      </c>
      <c r="H41" s="398">
        <v>16830082.649999999</v>
      </c>
      <c r="I41" s="397">
        <v>13708467.359999999</v>
      </c>
      <c r="J41" s="399">
        <v>3121615.29</v>
      </c>
    </row>
    <row r="42" spans="2:10" ht="14.1" hidden="1" customHeight="1">
      <c r="B42" s="54">
        <v>2003</v>
      </c>
      <c r="C42" s="396">
        <v>1308133.75</v>
      </c>
      <c r="D42" s="397">
        <v>2683526.0499999998</v>
      </c>
      <c r="E42" s="397">
        <v>1971788.75</v>
      </c>
      <c r="F42" s="397">
        <v>10876289.199999999</v>
      </c>
      <c r="G42" s="397">
        <v>10497.85000000149</v>
      </c>
      <c r="H42" s="398">
        <v>16850235.600000001</v>
      </c>
      <c r="I42" s="397">
        <v>13723934.050000001</v>
      </c>
      <c r="J42" s="399">
        <v>3126301.55</v>
      </c>
    </row>
    <row r="43" spans="2:10" ht="14.1" hidden="1" customHeight="1">
      <c r="B43" s="54">
        <v>2003</v>
      </c>
      <c r="C43" s="396">
        <v>1313571.52</v>
      </c>
      <c r="D43" s="397">
        <v>2663674.21</v>
      </c>
      <c r="E43" s="397">
        <v>1922437.42</v>
      </c>
      <c r="F43" s="397">
        <v>10915602.84</v>
      </c>
      <c r="G43" s="397">
        <v>10938.219999998808</v>
      </c>
      <c r="H43" s="398">
        <v>16826224.210000001</v>
      </c>
      <c r="I43" s="397">
        <v>13694734.65</v>
      </c>
      <c r="J43" s="399">
        <v>3131489.56</v>
      </c>
    </row>
    <row r="44" spans="2:10" ht="14.1" hidden="1" customHeight="1">
      <c r="B44" s="54">
        <v>2004</v>
      </c>
      <c r="C44" s="396"/>
      <c r="D44" s="397"/>
      <c r="E44" s="397"/>
      <c r="F44" s="397"/>
      <c r="G44" s="397"/>
      <c r="H44" s="398"/>
      <c r="I44" s="397"/>
      <c r="J44" s="399"/>
    </row>
    <row r="45" spans="2:10" ht="14.1" hidden="1" customHeight="1">
      <c r="B45" s="54">
        <v>2004</v>
      </c>
      <c r="C45" s="396">
        <v>1312308</v>
      </c>
      <c r="D45" s="397">
        <v>2638104.2999999998</v>
      </c>
      <c r="E45" s="397">
        <v>1901974.85</v>
      </c>
      <c r="F45" s="397">
        <v>10776845.75</v>
      </c>
      <c r="G45" s="397">
        <v>11618.550000000745</v>
      </c>
      <c r="H45" s="398">
        <v>16640851.450000001</v>
      </c>
      <c r="I45" s="397">
        <v>13511617.050000001</v>
      </c>
      <c r="J45" s="399">
        <v>3129234.4</v>
      </c>
    </row>
    <row r="46" spans="2:10" ht="14.1" hidden="1" customHeight="1">
      <c r="B46" s="54">
        <v>2004</v>
      </c>
      <c r="C46" s="396">
        <v>1305003.6499999999</v>
      </c>
      <c r="D46" s="397">
        <v>2662106.4</v>
      </c>
      <c r="E46" s="397">
        <v>1974234.35</v>
      </c>
      <c r="F46" s="397">
        <v>10855272.6</v>
      </c>
      <c r="G46" s="397">
        <v>12031.85000000149</v>
      </c>
      <c r="H46" s="398">
        <v>16808648.850000001</v>
      </c>
      <c r="I46" s="397">
        <v>13667649</v>
      </c>
      <c r="J46" s="399">
        <v>3140999.85</v>
      </c>
    </row>
    <row r="47" spans="2:10" ht="14.1" hidden="1" customHeight="1">
      <c r="B47" s="54">
        <v>2004</v>
      </c>
      <c r="C47" s="396">
        <v>1305145.26</v>
      </c>
      <c r="D47" s="397">
        <v>2664941.08</v>
      </c>
      <c r="E47" s="397">
        <v>1997969.08</v>
      </c>
      <c r="F47" s="397">
        <v>10950641.43</v>
      </c>
      <c r="G47" s="397">
        <v>12139.79999999702</v>
      </c>
      <c r="H47" s="398">
        <v>16930836.649999999</v>
      </c>
      <c r="I47" s="397">
        <v>13770961.84</v>
      </c>
      <c r="J47" s="399">
        <v>3159874.81</v>
      </c>
    </row>
    <row r="48" spans="2:10" ht="14.1" hidden="1" customHeight="1">
      <c r="B48" s="54">
        <v>2004</v>
      </c>
      <c r="C48" s="396">
        <v>1305241.05</v>
      </c>
      <c r="D48" s="397">
        <v>2659682.2999999998</v>
      </c>
      <c r="E48" s="397">
        <v>2002887.75</v>
      </c>
      <c r="F48" s="397">
        <v>11044207.6</v>
      </c>
      <c r="G48" s="397">
        <v>11353.449999999255</v>
      </c>
      <c r="H48" s="398">
        <v>17023372.149999999</v>
      </c>
      <c r="I48" s="397">
        <v>13846470.800000001</v>
      </c>
      <c r="J48" s="399">
        <v>3176901.35</v>
      </c>
    </row>
    <row r="49" spans="2:10" ht="14.1" hidden="1" customHeight="1">
      <c r="B49" s="54">
        <v>2004</v>
      </c>
      <c r="C49" s="396">
        <v>1301174.55</v>
      </c>
      <c r="D49" s="397">
        <v>2672801.5</v>
      </c>
      <c r="E49" s="397">
        <v>2025433.25</v>
      </c>
      <c r="F49" s="397">
        <v>11165497.25</v>
      </c>
      <c r="G49" s="397">
        <v>9387.4000000022352</v>
      </c>
      <c r="H49" s="398">
        <v>17174293.950000003</v>
      </c>
      <c r="I49" s="397">
        <v>13981476.35</v>
      </c>
      <c r="J49" s="399">
        <v>3192817.6</v>
      </c>
    </row>
    <row r="50" spans="2:10" ht="14.1" customHeight="1">
      <c r="B50" s="54">
        <v>2004</v>
      </c>
      <c r="C50" s="396">
        <v>1288315.3600000001</v>
      </c>
      <c r="D50" s="397">
        <v>2685208.63</v>
      </c>
      <c r="E50" s="397">
        <v>2048553.31</v>
      </c>
      <c r="F50" s="397">
        <v>11245762</v>
      </c>
      <c r="G50" s="397">
        <v>8673.4799999929965</v>
      </c>
      <c r="H50" s="398">
        <v>17276512.779999994</v>
      </c>
      <c r="I50" s="397">
        <v>14070239.300000001</v>
      </c>
      <c r="J50" s="399">
        <v>3206273.48</v>
      </c>
    </row>
    <row r="51" spans="2:10" ht="14.1" hidden="1" customHeight="1">
      <c r="B51" s="54">
        <v>2004</v>
      </c>
      <c r="C51" s="396">
        <v>1263317.17</v>
      </c>
      <c r="D51" s="397">
        <v>2693833.56</v>
      </c>
      <c r="E51" s="397">
        <v>2061358.95</v>
      </c>
      <c r="F51" s="397">
        <v>11387280.82</v>
      </c>
      <c r="G51" s="397">
        <v>8725.8099999986589</v>
      </c>
      <c r="H51" s="398">
        <v>17414516.309999999</v>
      </c>
      <c r="I51" s="397">
        <v>14201680.59</v>
      </c>
      <c r="J51" s="399">
        <v>3212835.72</v>
      </c>
    </row>
    <row r="52" spans="2:10" ht="14.1" hidden="1" customHeight="1">
      <c r="B52" s="54">
        <v>2004</v>
      </c>
      <c r="C52" s="396">
        <v>1246094.77</v>
      </c>
      <c r="D52" s="397">
        <v>2645747.7200000002</v>
      </c>
      <c r="E52" s="397">
        <v>2010139.04</v>
      </c>
      <c r="F52" s="397">
        <v>11351630.220000001</v>
      </c>
      <c r="G52" s="397">
        <v>6562.8999999985099</v>
      </c>
      <c r="H52" s="398">
        <v>17260174.649999999</v>
      </c>
      <c r="I52" s="397">
        <v>14046612.25</v>
      </c>
      <c r="J52" s="399">
        <v>3213562.4</v>
      </c>
    </row>
    <row r="53" spans="2:10" ht="14.1" hidden="1" customHeight="1">
      <c r="B53" s="54">
        <v>2004</v>
      </c>
      <c r="C53" s="396">
        <v>1245504.5900000001</v>
      </c>
      <c r="D53" s="397">
        <v>2660838.86</v>
      </c>
      <c r="E53" s="397">
        <v>2033858.63</v>
      </c>
      <c r="F53" s="397">
        <v>11301001.9</v>
      </c>
      <c r="G53" s="397">
        <v>5914.7399999946356</v>
      </c>
      <c r="H53" s="398">
        <v>17247118.719999995</v>
      </c>
      <c r="I53" s="397">
        <v>14031870.789999999</v>
      </c>
      <c r="J53" s="399">
        <v>3215247.93</v>
      </c>
    </row>
    <row r="54" spans="2:10" ht="14.1" hidden="1" customHeight="1">
      <c r="B54" s="54">
        <v>2004</v>
      </c>
      <c r="C54" s="396">
        <v>1258536.8</v>
      </c>
      <c r="D54" s="397">
        <v>2665703.04</v>
      </c>
      <c r="E54" s="397">
        <v>2062689.33</v>
      </c>
      <c r="F54" s="397">
        <v>11321408.140000001</v>
      </c>
      <c r="G54" s="397">
        <v>5879.7399999983609</v>
      </c>
      <c r="H54" s="398">
        <v>17314217.050000001</v>
      </c>
      <c r="I54" s="397">
        <v>14093262.02</v>
      </c>
      <c r="J54" s="399">
        <v>3220955.03</v>
      </c>
    </row>
    <row r="55" spans="2:10" ht="14.1" hidden="1" customHeight="1">
      <c r="B55" s="54">
        <v>2004</v>
      </c>
      <c r="C55" s="396">
        <v>1256034.0900000001</v>
      </c>
      <c r="D55" s="397">
        <v>2668729.9500000002</v>
      </c>
      <c r="E55" s="397">
        <v>2084250.09</v>
      </c>
      <c r="F55" s="397">
        <v>11334586.57</v>
      </c>
      <c r="G55" s="397">
        <v>5873.5399999991059</v>
      </c>
      <c r="H55" s="398">
        <v>17349474.239999998</v>
      </c>
      <c r="I55" s="397">
        <v>14122653.779999999</v>
      </c>
      <c r="J55" s="399">
        <v>3226820.46</v>
      </c>
    </row>
    <row r="56" spans="2:10" ht="14.1" hidden="1" customHeight="1">
      <c r="B56" s="54">
        <v>2004</v>
      </c>
      <c r="C56" s="396">
        <v>1256070.7</v>
      </c>
      <c r="D56" s="397">
        <v>2650481.15</v>
      </c>
      <c r="E56" s="397">
        <v>2045603.6</v>
      </c>
      <c r="F56" s="397">
        <v>11382429.65</v>
      </c>
      <c r="G56" s="397">
        <v>5775.9499999992549</v>
      </c>
      <c r="H56" s="398">
        <v>17340361.050000001</v>
      </c>
      <c r="I56" s="397">
        <v>14108261.75</v>
      </c>
      <c r="J56" s="399">
        <v>3232099.3</v>
      </c>
    </row>
    <row r="57" spans="2:10" ht="14.1" hidden="1" customHeight="1">
      <c r="B57" s="54">
        <v>2005</v>
      </c>
      <c r="C57" s="396"/>
      <c r="D57" s="397"/>
      <c r="E57" s="397"/>
      <c r="F57" s="397"/>
      <c r="G57" s="397"/>
      <c r="H57" s="398"/>
      <c r="I57" s="397"/>
      <c r="J57" s="399"/>
    </row>
    <row r="58" spans="2:10" ht="14.1" hidden="1" customHeight="1">
      <c r="B58" s="54">
        <v>2005</v>
      </c>
      <c r="C58" s="396">
        <v>1237722.6000000001</v>
      </c>
      <c r="D58" s="397">
        <v>2633557.9</v>
      </c>
      <c r="E58" s="397">
        <v>2031264.25</v>
      </c>
      <c r="F58" s="397">
        <v>11272808.6</v>
      </c>
      <c r="G58" s="397">
        <v>5587.0999999996275</v>
      </c>
      <c r="H58" s="398">
        <v>17180940.449999999</v>
      </c>
      <c r="I58" s="397">
        <v>13950789.949999999</v>
      </c>
      <c r="J58" s="399">
        <v>3230150.5</v>
      </c>
    </row>
    <row r="59" spans="2:10" ht="14.1" hidden="1" customHeight="1">
      <c r="B59" s="54">
        <v>2005</v>
      </c>
      <c r="C59" s="396">
        <v>1236576.1000000001</v>
      </c>
      <c r="D59" s="397">
        <v>2647642.65</v>
      </c>
      <c r="E59" s="397">
        <v>2088024.8</v>
      </c>
      <c r="F59" s="397">
        <v>11342582.5</v>
      </c>
      <c r="G59" s="397">
        <v>5557.7500000009313</v>
      </c>
      <c r="H59" s="398">
        <v>17320383.800000001</v>
      </c>
      <c r="I59" s="397">
        <v>14081961.949999999</v>
      </c>
      <c r="J59" s="399">
        <v>3238421.85</v>
      </c>
    </row>
    <row r="60" spans="2:10" ht="14.1" hidden="1" customHeight="1">
      <c r="B60" s="54">
        <v>2005</v>
      </c>
      <c r="C60" s="396">
        <v>1230951.47</v>
      </c>
      <c r="D60" s="397">
        <v>2644583.14</v>
      </c>
      <c r="E60" s="397">
        <v>2108556.71</v>
      </c>
      <c r="F60" s="397">
        <v>11440901.039999999</v>
      </c>
      <c r="G60" s="397">
        <v>5552.0199999997858</v>
      </c>
      <c r="H60" s="398">
        <v>17430544.379999999</v>
      </c>
      <c r="I60" s="397">
        <v>14175986.359999999</v>
      </c>
      <c r="J60" s="399">
        <v>3254558.02</v>
      </c>
    </row>
    <row r="61" spans="2:10" ht="14.1" hidden="1" customHeight="1">
      <c r="B61" s="54">
        <v>2005</v>
      </c>
      <c r="C61" s="396">
        <v>1234007.6299999999</v>
      </c>
      <c r="D61" s="397">
        <v>2643544.7200000002</v>
      </c>
      <c r="E61" s="397">
        <v>2142392.13</v>
      </c>
      <c r="F61" s="397">
        <v>11549972.59</v>
      </c>
      <c r="G61" s="397">
        <v>5545.9399999980815</v>
      </c>
      <c r="H61" s="398">
        <v>17575463.009999998</v>
      </c>
      <c r="I61" s="397">
        <v>14301500.43</v>
      </c>
      <c r="J61" s="399">
        <v>3273962.58</v>
      </c>
    </row>
    <row r="62" spans="2:10" ht="14.1" hidden="1" customHeight="1">
      <c r="B62" s="54">
        <v>2005</v>
      </c>
      <c r="C62" s="396">
        <v>1244694.31</v>
      </c>
      <c r="D62" s="397">
        <v>2650814.36</v>
      </c>
      <c r="E62" s="397">
        <v>2176221.31</v>
      </c>
      <c r="F62" s="397">
        <v>11712377.68</v>
      </c>
      <c r="G62" s="397">
        <v>5547.8799999994226</v>
      </c>
      <c r="H62" s="398">
        <v>17789655.539999999</v>
      </c>
      <c r="I62" s="397">
        <v>14491029.6</v>
      </c>
      <c r="J62" s="399">
        <v>3298625.94</v>
      </c>
    </row>
    <row r="63" spans="2:10" ht="14.1" customHeight="1">
      <c r="B63" s="54">
        <v>2005</v>
      </c>
      <c r="C63" s="396">
        <v>1259140.95</v>
      </c>
      <c r="D63" s="397">
        <v>2666548.86</v>
      </c>
      <c r="E63" s="397">
        <v>2220053.59</v>
      </c>
      <c r="F63" s="397">
        <v>11868864</v>
      </c>
      <c r="G63" s="397">
        <v>5150.7099999997299</v>
      </c>
      <c r="H63" s="398">
        <v>18019758.109999999</v>
      </c>
      <c r="I63" s="397">
        <v>14694527.58</v>
      </c>
      <c r="J63" s="399">
        <v>3325230.53</v>
      </c>
    </row>
    <row r="64" spans="2:10" ht="14.1" hidden="1" customHeight="1">
      <c r="B64" s="54">
        <v>2005</v>
      </c>
      <c r="C64" s="396">
        <v>1261475.43</v>
      </c>
      <c r="D64" s="397">
        <v>2680174.4700000002</v>
      </c>
      <c r="E64" s="397">
        <v>2245256.34</v>
      </c>
      <c r="F64" s="397">
        <v>12068579.91</v>
      </c>
      <c r="G64" s="397">
        <v>4907.9200000001583</v>
      </c>
      <c r="H64" s="398">
        <v>18260394.07</v>
      </c>
      <c r="I64" s="397">
        <v>14915247.960000001</v>
      </c>
      <c r="J64" s="399">
        <v>3345146.11</v>
      </c>
    </row>
    <row r="65" spans="2:10" ht="14.1" hidden="1" customHeight="1">
      <c r="B65" s="54">
        <v>2005</v>
      </c>
      <c r="C65" s="396">
        <v>1248897.5</v>
      </c>
      <c r="D65" s="397">
        <v>2640500.6800000002</v>
      </c>
      <c r="E65" s="397">
        <v>2209900.5</v>
      </c>
      <c r="F65" s="397">
        <v>12064270.4</v>
      </c>
      <c r="G65" s="397">
        <v>4743.5099999955855</v>
      </c>
      <c r="H65" s="398">
        <v>18168312.589999996</v>
      </c>
      <c r="I65" s="397">
        <v>14811433.789999999</v>
      </c>
      <c r="J65" s="399">
        <v>3356878.8</v>
      </c>
    </row>
    <row r="66" spans="2:10" ht="14.1" hidden="1" customHeight="1">
      <c r="B66" s="54">
        <v>2005</v>
      </c>
      <c r="C66" s="396">
        <v>1239644.8999999999</v>
      </c>
      <c r="D66" s="397">
        <v>2655650.36</v>
      </c>
      <c r="E66" s="397">
        <v>2245067.2200000002</v>
      </c>
      <c r="F66" s="397">
        <v>12052148.310000001</v>
      </c>
      <c r="G66" s="397">
        <v>4428.7499999948777</v>
      </c>
      <c r="H66" s="398">
        <v>18196939.539999995</v>
      </c>
      <c r="I66" s="397">
        <v>14829351.609999999</v>
      </c>
      <c r="J66" s="399">
        <v>3367587.93</v>
      </c>
    </row>
    <row r="67" spans="2:10" ht="14.1" hidden="1" customHeight="1">
      <c r="B67" s="54">
        <v>2005</v>
      </c>
      <c r="C67" s="396">
        <v>1244062.05</v>
      </c>
      <c r="D67" s="397">
        <v>2658923.0499999998</v>
      </c>
      <c r="E67" s="397">
        <v>2287957.2999999998</v>
      </c>
      <c r="F67" s="397">
        <v>12099636.6</v>
      </c>
      <c r="G67" s="397">
        <v>4234.4000000029337</v>
      </c>
      <c r="H67" s="398">
        <v>18294813.400000002</v>
      </c>
      <c r="I67" s="397">
        <v>14916828.75</v>
      </c>
      <c r="J67" s="399">
        <v>3377984.65</v>
      </c>
    </row>
    <row r="68" spans="2:10" ht="14.1" hidden="1" customHeight="1">
      <c r="B68" s="54">
        <v>2005</v>
      </c>
      <c r="C68" s="396">
        <v>1242872.1399999999</v>
      </c>
      <c r="D68" s="397">
        <v>2658213.14</v>
      </c>
      <c r="E68" s="397">
        <v>2310763.66</v>
      </c>
      <c r="F68" s="397">
        <v>12114490.09</v>
      </c>
      <c r="G68" s="397">
        <v>4090.7800000023562</v>
      </c>
      <c r="H68" s="398">
        <v>18330429.810000002</v>
      </c>
      <c r="I68" s="397">
        <v>14944602.83</v>
      </c>
      <c r="J68" s="399">
        <v>3385826.98</v>
      </c>
    </row>
    <row r="69" spans="2:10" ht="14.1" hidden="1" customHeight="1">
      <c r="B69" s="54">
        <v>2005</v>
      </c>
      <c r="C69" s="396">
        <v>1243103.05</v>
      </c>
      <c r="D69" s="397">
        <v>2640731.7000000002</v>
      </c>
      <c r="E69" s="397">
        <v>2268297.2000000002</v>
      </c>
      <c r="F69" s="397">
        <v>12160188.75</v>
      </c>
      <c r="G69" s="397">
        <v>4002.2499999988358</v>
      </c>
      <c r="H69" s="398">
        <v>18316322.949999999</v>
      </c>
      <c r="I69" s="397">
        <v>14925476.85</v>
      </c>
      <c r="J69" s="399">
        <v>3390846.1</v>
      </c>
    </row>
    <row r="70" spans="2:10" ht="14.1" hidden="1" customHeight="1">
      <c r="B70" s="54">
        <v>2006</v>
      </c>
      <c r="C70" s="396"/>
      <c r="D70" s="397"/>
      <c r="E70" s="397"/>
      <c r="F70" s="397"/>
      <c r="G70" s="397"/>
      <c r="H70" s="398"/>
      <c r="I70" s="397"/>
      <c r="J70" s="399"/>
    </row>
    <row r="71" spans="2:10" ht="14.1" hidden="1" customHeight="1">
      <c r="B71" s="54">
        <v>2006</v>
      </c>
      <c r="C71" s="396">
        <v>1235164.8500000001</v>
      </c>
      <c r="D71" s="397">
        <v>2622278.38</v>
      </c>
      <c r="E71" s="397">
        <v>2252926.38</v>
      </c>
      <c r="F71" s="397">
        <v>12040878.039999999</v>
      </c>
      <c r="G71" s="397">
        <v>3712.6400000001304</v>
      </c>
      <c r="H71" s="398">
        <v>18154960.289999999</v>
      </c>
      <c r="I71" s="397">
        <v>14769091.689999999</v>
      </c>
      <c r="J71" s="399">
        <v>3385868.6</v>
      </c>
    </row>
    <row r="72" spans="2:10" ht="14.1" hidden="1" customHeight="1">
      <c r="B72" s="54">
        <v>2006</v>
      </c>
      <c r="C72" s="396">
        <v>1228152.3500000001</v>
      </c>
      <c r="D72" s="397">
        <v>2636026.65</v>
      </c>
      <c r="E72" s="397">
        <v>2316073.5</v>
      </c>
      <c r="F72" s="397">
        <v>12103236.9</v>
      </c>
      <c r="G72" s="397">
        <v>3407.3499999996275</v>
      </c>
      <c r="H72" s="398">
        <v>18286896.75</v>
      </c>
      <c r="I72" s="397">
        <v>14894475.300000001</v>
      </c>
      <c r="J72" s="399">
        <v>3392421.45</v>
      </c>
    </row>
    <row r="73" spans="2:10" ht="14.1" hidden="1" customHeight="1">
      <c r="B73" s="54">
        <v>2006</v>
      </c>
      <c r="C73" s="396">
        <v>1221917.04</v>
      </c>
      <c r="D73" s="397">
        <v>2642175.91</v>
      </c>
      <c r="E73" s="397">
        <v>2350501.21</v>
      </c>
      <c r="F73" s="397">
        <v>12199500.91</v>
      </c>
      <c r="G73" s="397">
        <v>1331.9799999967217</v>
      </c>
      <c r="H73" s="398">
        <v>18415427.049999997</v>
      </c>
      <c r="I73" s="397">
        <v>15011215.550000001</v>
      </c>
      <c r="J73" s="399">
        <v>3404211.5</v>
      </c>
    </row>
    <row r="74" spans="2:10" ht="14.1" hidden="1" customHeight="1">
      <c r="B74" s="54">
        <v>2006</v>
      </c>
      <c r="C74" s="396">
        <v>1219229.27</v>
      </c>
      <c r="D74" s="397">
        <v>2641979.7200000002</v>
      </c>
      <c r="E74" s="397">
        <v>2367635.5499999998</v>
      </c>
      <c r="F74" s="397">
        <v>12310972.5</v>
      </c>
      <c r="G74" s="397">
        <v>491.80999999772757</v>
      </c>
      <c r="H74" s="398">
        <v>18540308.849999998</v>
      </c>
      <c r="I74" s="397">
        <v>15122932.98</v>
      </c>
      <c r="J74" s="399">
        <v>3417375.87</v>
      </c>
    </row>
    <row r="75" spans="2:10" ht="14.1" hidden="1" customHeight="1">
      <c r="B75" s="54">
        <v>2006</v>
      </c>
      <c r="C75" s="396">
        <v>1218397.0900000001</v>
      </c>
      <c r="D75" s="397">
        <v>2652128.04</v>
      </c>
      <c r="E75" s="397">
        <v>2395308.86</v>
      </c>
      <c r="F75" s="397">
        <v>12430512.949999999</v>
      </c>
      <c r="G75" s="397">
        <v>179.34999999613501</v>
      </c>
      <c r="H75" s="398">
        <v>18696526.289999995</v>
      </c>
      <c r="I75" s="397">
        <v>15265453.35</v>
      </c>
      <c r="J75" s="399">
        <v>3431072.94</v>
      </c>
    </row>
    <row r="76" spans="2:10" ht="14.1" customHeight="1">
      <c r="B76" s="54">
        <v>2006</v>
      </c>
      <c r="C76" s="396">
        <v>1210921.5900000001</v>
      </c>
      <c r="D76" s="397">
        <v>2663619.63</v>
      </c>
      <c r="E76" s="397">
        <v>2418575.4</v>
      </c>
      <c r="F76" s="397">
        <v>12514419.4</v>
      </c>
      <c r="G76" s="397">
        <v>134.34999999334104</v>
      </c>
      <c r="H76" s="398">
        <v>18807670.369999994</v>
      </c>
      <c r="I76" s="397">
        <v>15368628.300000001</v>
      </c>
      <c r="J76" s="399">
        <v>3439042.07</v>
      </c>
    </row>
    <row r="77" spans="2:10" ht="14.1" hidden="1" customHeight="1">
      <c r="B77" s="54">
        <v>2006</v>
      </c>
      <c r="C77" s="396">
        <v>1197317.47</v>
      </c>
      <c r="D77" s="397">
        <v>2675679.4700000002</v>
      </c>
      <c r="E77" s="397">
        <v>2430698.7999999998</v>
      </c>
      <c r="F77" s="397">
        <v>12641127</v>
      </c>
      <c r="G77" s="397">
        <v>133.5999999998603</v>
      </c>
      <c r="H77" s="398">
        <v>18944956.34</v>
      </c>
      <c r="I77" s="397">
        <v>15505214.07</v>
      </c>
      <c r="J77" s="399">
        <v>3439742.27</v>
      </c>
    </row>
    <row r="78" spans="2:10" ht="14.1" hidden="1" customHeight="1">
      <c r="B78" s="54">
        <v>2006</v>
      </c>
      <c r="C78" s="396">
        <v>1186204.72</v>
      </c>
      <c r="D78" s="397">
        <v>2636006.1800000002</v>
      </c>
      <c r="E78" s="397">
        <v>2371446.63</v>
      </c>
      <c r="F78" s="397">
        <v>12566756.09</v>
      </c>
      <c r="G78" s="397">
        <v>132.97999999416061</v>
      </c>
      <c r="H78" s="398">
        <v>18760546.599999994</v>
      </c>
      <c r="I78" s="397">
        <v>15326871.029999999</v>
      </c>
      <c r="J78" s="399">
        <v>3433675.57</v>
      </c>
    </row>
    <row r="79" spans="2:10" ht="14.1" hidden="1" customHeight="1">
      <c r="B79" s="54">
        <v>2006</v>
      </c>
      <c r="C79" s="396">
        <v>1185956.3799999999</v>
      </c>
      <c r="D79" s="397">
        <v>2649496.7599999998</v>
      </c>
      <c r="E79" s="397">
        <v>2402531.14</v>
      </c>
      <c r="F79" s="397">
        <v>12538981.09</v>
      </c>
      <c r="G79" s="397">
        <v>131.73999999603257</v>
      </c>
      <c r="H79" s="398">
        <v>18777097.109999996</v>
      </c>
      <c r="I79" s="397">
        <v>15345178.220000001</v>
      </c>
      <c r="J79" s="399">
        <v>3431918.89</v>
      </c>
    </row>
    <row r="80" spans="2:10" ht="14.1" hidden="1" customHeight="1">
      <c r="B80" s="54">
        <v>2006</v>
      </c>
      <c r="C80" s="396">
        <v>1191658.04</v>
      </c>
      <c r="D80" s="397">
        <v>2655649.9</v>
      </c>
      <c r="E80" s="397">
        <v>2438983.71</v>
      </c>
      <c r="F80" s="397">
        <v>12579937.380000001</v>
      </c>
      <c r="G80" s="397">
        <v>129.9800000009127</v>
      </c>
      <c r="H80" s="398">
        <v>18866359.010000002</v>
      </c>
      <c r="I80" s="397">
        <v>15431560.98</v>
      </c>
      <c r="J80" s="399">
        <v>3434798.03</v>
      </c>
    </row>
    <row r="81" spans="2:10" ht="14.1" hidden="1" customHeight="1">
      <c r="B81" s="54">
        <v>2006</v>
      </c>
      <c r="C81" s="396">
        <v>1192862.8500000001</v>
      </c>
      <c r="D81" s="397">
        <v>2662589.14</v>
      </c>
      <c r="E81" s="397">
        <v>2459827.09</v>
      </c>
      <c r="F81" s="397">
        <v>12607414.279999999</v>
      </c>
      <c r="G81" s="397">
        <v>128.98000000044703</v>
      </c>
      <c r="H81" s="398">
        <v>18922822.34</v>
      </c>
      <c r="I81" s="397">
        <v>15487466.49</v>
      </c>
      <c r="J81" s="399">
        <v>3435355.85</v>
      </c>
    </row>
    <row r="82" spans="2:10" ht="14.1" hidden="1" customHeight="1">
      <c r="B82" s="54">
        <v>2006</v>
      </c>
      <c r="C82" s="396">
        <v>1201771.1100000001</v>
      </c>
      <c r="D82" s="397">
        <v>2653278.88</v>
      </c>
      <c r="E82" s="397">
        <v>2421559.94</v>
      </c>
      <c r="F82" s="397">
        <v>12649258.83</v>
      </c>
      <c r="G82" s="397">
        <v>127.02999999909662</v>
      </c>
      <c r="H82" s="398">
        <v>18925995.789999999</v>
      </c>
      <c r="I82" s="397">
        <v>15488655.59</v>
      </c>
      <c r="J82" s="399">
        <v>3437340.2</v>
      </c>
    </row>
    <row r="83" spans="2:10" ht="14.1" hidden="1" customHeight="1">
      <c r="B83" s="54">
        <v>2007</v>
      </c>
      <c r="C83" s="396"/>
      <c r="D83" s="397"/>
      <c r="E83" s="397"/>
      <c r="F83" s="397"/>
      <c r="G83" s="397"/>
      <c r="H83" s="398"/>
      <c r="I83" s="397"/>
      <c r="J83" s="399"/>
    </row>
    <row r="84" spans="2:10" ht="14.1" hidden="1" customHeight="1">
      <c r="B84" s="54">
        <v>2007</v>
      </c>
      <c r="C84" s="396">
        <v>1202429.72</v>
      </c>
      <c r="D84" s="397">
        <v>2644572.27</v>
      </c>
      <c r="E84" s="397">
        <v>2411367.27</v>
      </c>
      <c r="F84" s="397">
        <v>12520102.5</v>
      </c>
      <c r="G84" s="397">
        <v>125.09999999566899</v>
      </c>
      <c r="H84" s="398">
        <v>18778596.859999996</v>
      </c>
      <c r="I84" s="397">
        <v>15346386.380000001</v>
      </c>
      <c r="J84" s="399">
        <v>3432210.48</v>
      </c>
    </row>
    <row r="85" spans="2:10" ht="14.1" hidden="1" customHeight="1">
      <c r="B85" s="54">
        <v>2007</v>
      </c>
      <c r="C85" s="396">
        <v>1203475.25</v>
      </c>
      <c r="D85" s="397">
        <v>2688532.5</v>
      </c>
      <c r="E85" s="397">
        <v>2449412.25</v>
      </c>
      <c r="F85" s="397">
        <v>12574460.85</v>
      </c>
      <c r="G85" s="397">
        <v>116.49999999813735</v>
      </c>
      <c r="H85" s="398">
        <v>18915997.349999998</v>
      </c>
      <c r="I85" s="397">
        <v>15475783.199999999</v>
      </c>
      <c r="J85" s="399">
        <v>3440214.15</v>
      </c>
    </row>
    <row r="86" spans="2:10" ht="14.1" hidden="1" customHeight="1">
      <c r="B86" s="54">
        <v>2007</v>
      </c>
      <c r="C86" s="396">
        <v>1200363.0900000001</v>
      </c>
      <c r="D86" s="397">
        <v>2707021.77</v>
      </c>
      <c r="E86" s="397">
        <v>2483888.59</v>
      </c>
      <c r="F86" s="397">
        <v>12667563.810000001</v>
      </c>
      <c r="G86" s="397">
        <v>114.0099999953527</v>
      </c>
      <c r="H86" s="398">
        <v>19058951.269999996</v>
      </c>
      <c r="I86" s="397">
        <v>15603967.48</v>
      </c>
      <c r="J86" s="399">
        <v>3454983.79</v>
      </c>
    </row>
    <row r="87" spans="2:10" ht="14.1" hidden="1" customHeight="1">
      <c r="B87" s="54">
        <v>2007</v>
      </c>
      <c r="C87" s="396">
        <v>1197765.68</v>
      </c>
      <c r="D87" s="397">
        <v>2708156.31</v>
      </c>
      <c r="E87" s="397">
        <v>2488334.31</v>
      </c>
      <c r="F87" s="397">
        <v>12756845.939999999</v>
      </c>
      <c r="G87" s="397">
        <v>113.76999999466352</v>
      </c>
      <c r="H87" s="398">
        <v>19151216.009999994</v>
      </c>
      <c r="I87" s="397">
        <v>15681703.92</v>
      </c>
      <c r="J87" s="399">
        <v>3469512.09</v>
      </c>
    </row>
    <row r="88" spans="2:10" ht="14.1" hidden="1" customHeight="1">
      <c r="B88" s="54">
        <v>2007</v>
      </c>
      <c r="C88" s="396">
        <v>1200072.5</v>
      </c>
      <c r="D88" s="397">
        <v>2722397.09</v>
      </c>
      <c r="E88" s="397">
        <v>2503781.54</v>
      </c>
      <c r="F88" s="397">
        <v>12876824.68</v>
      </c>
      <c r="G88" s="397">
        <v>112.87999999430031</v>
      </c>
      <c r="H88" s="398">
        <v>19303188.689999994</v>
      </c>
      <c r="I88" s="397">
        <v>15819915.16</v>
      </c>
      <c r="J88" s="399">
        <v>3483273.53</v>
      </c>
    </row>
    <row r="89" spans="2:10" ht="14.1" customHeight="1">
      <c r="B89" s="54">
        <v>2007</v>
      </c>
      <c r="C89" s="396">
        <v>1194636.3799999999</v>
      </c>
      <c r="D89" s="397">
        <v>2734458.23</v>
      </c>
      <c r="E89" s="397">
        <v>2513052.19</v>
      </c>
      <c r="F89" s="397">
        <v>12935519.140000001</v>
      </c>
      <c r="G89" s="397">
        <v>110.36000000033528</v>
      </c>
      <c r="H89" s="398">
        <v>19377776.300000001</v>
      </c>
      <c r="I89" s="397">
        <v>15882996.029999999</v>
      </c>
      <c r="J89" s="399">
        <v>3494780.27</v>
      </c>
    </row>
    <row r="90" spans="2:10" ht="14.1" hidden="1" customHeight="1">
      <c r="B90" s="54">
        <v>2007</v>
      </c>
      <c r="C90" s="396">
        <v>1187735.3600000001</v>
      </c>
      <c r="D90" s="397">
        <v>2744821.31</v>
      </c>
      <c r="E90" s="397">
        <v>2510482.59</v>
      </c>
      <c r="F90" s="397">
        <v>13049901.949999999</v>
      </c>
      <c r="G90" s="397">
        <v>108.9899999962654</v>
      </c>
      <c r="H90" s="398">
        <v>19493050.199999996</v>
      </c>
      <c r="I90" s="397">
        <v>15992558.4</v>
      </c>
      <c r="J90" s="399">
        <v>3500491.8</v>
      </c>
    </row>
    <row r="91" spans="2:10" ht="14.1" hidden="1" customHeight="1">
      <c r="B91" s="54">
        <v>2007</v>
      </c>
      <c r="C91" s="396">
        <v>1179274.68</v>
      </c>
      <c r="D91" s="397">
        <v>2703660.36</v>
      </c>
      <c r="E91" s="397">
        <v>2436255.5</v>
      </c>
      <c r="F91" s="397">
        <v>12966886.359999999</v>
      </c>
      <c r="G91" s="397">
        <v>108.28999999468215</v>
      </c>
      <c r="H91" s="398">
        <v>19286185.189999994</v>
      </c>
      <c r="I91" s="397">
        <v>15788853.57</v>
      </c>
      <c r="J91" s="399">
        <v>3497331.62</v>
      </c>
    </row>
    <row r="92" spans="2:10" ht="14.1" hidden="1" customHeight="1">
      <c r="B92" s="54">
        <v>2007</v>
      </c>
      <c r="C92" s="396">
        <v>1179912.05</v>
      </c>
      <c r="D92" s="397">
        <v>2717711.15</v>
      </c>
      <c r="E92" s="397">
        <v>2455652.9</v>
      </c>
      <c r="F92" s="397">
        <v>12937604.75</v>
      </c>
      <c r="G92" s="397">
        <v>104.50000000162981</v>
      </c>
      <c r="H92" s="398">
        <v>19290985.350000001</v>
      </c>
      <c r="I92" s="397">
        <v>15791028.1</v>
      </c>
      <c r="J92" s="399">
        <v>3499957.25</v>
      </c>
    </row>
    <row r="93" spans="2:10" ht="14.1" hidden="1" customHeight="1">
      <c r="B93" s="54">
        <v>2007</v>
      </c>
      <c r="C93" s="396">
        <v>1188724.3999999999</v>
      </c>
      <c r="D93" s="397">
        <v>2725820.68</v>
      </c>
      <c r="E93" s="397">
        <v>2479766</v>
      </c>
      <c r="F93" s="397">
        <v>12977270.4</v>
      </c>
      <c r="G93" s="397">
        <v>102.01999999210238</v>
      </c>
      <c r="H93" s="398">
        <v>19371683.499999993</v>
      </c>
      <c r="I93" s="397">
        <v>15864912.109999999</v>
      </c>
      <c r="J93" s="399">
        <v>3506771.39</v>
      </c>
    </row>
    <row r="94" spans="2:10" ht="14.1" hidden="1" customHeight="1">
      <c r="B94" s="54">
        <v>2007</v>
      </c>
      <c r="C94" s="396">
        <v>1186097.52</v>
      </c>
      <c r="D94" s="397">
        <v>2728847.52</v>
      </c>
      <c r="E94" s="397">
        <v>2488152.42</v>
      </c>
      <c r="F94" s="397">
        <v>12989959.470000001</v>
      </c>
      <c r="G94" s="397">
        <v>101.980000003241</v>
      </c>
      <c r="H94" s="398">
        <v>19393158.910000004</v>
      </c>
      <c r="I94" s="397">
        <v>15882775.68</v>
      </c>
      <c r="J94" s="399">
        <v>3510383.23</v>
      </c>
    </row>
    <row r="95" spans="2:10" ht="14.1" hidden="1" customHeight="1">
      <c r="B95" s="54">
        <v>2007</v>
      </c>
      <c r="C95" s="396">
        <v>1188235.94</v>
      </c>
      <c r="D95" s="397">
        <v>2717009.58</v>
      </c>
      <c r="E95" s="397">
        <v>2430280.17</v>
      </c>
      <c r="F95" s="397">
        <v>13037149.41</v>
      </c>
      <c r="G95" s="397">
        <v>101.98000000184402</v>
      </c>
      <c r="H95" s="398">
        <v>19372777.080000002</v>
      </c>
      <c r="I95" s="397">
        <v>15859836.27</v>
      </c>
      <c r="J95" s="399">
        <v>3512940.81</v>
      </c>
    </row>
    <row r="96" spans="2:10" ht="14.1" hidden="1" customHeight="1">
      <c r="B96" s="54">
        <v>2008</v>
      </c>
      <c r="C96" s="396"/>
      <c r="D96" s="397"/>
      <c r="E96" s="397"/>
      <c r="F96" s="397"/>
      <c r="G96" s="397"/>
      <c r="H96" s="398"/>
      <c r="I96" s="397"/>
      <c r="J96" s="399"/>
    </row>
    <row r="97" spans="1:10" ht="13.7" hidden="1" customHeight="1">
      <c r="B97" s="54">
        <v>2008</v>
      </c>
      <c r="C97" s="396">
        <v>1198044</v>
      </c>
      <c r="D97" s="397">
        <v>2698022.54</v>
      </c>
      <c r="E97" s="397">
        <v>2385886.86</v>
      </c>
      <c r="F97" s="397">
        <v>12879795.609999994</v>
      </c>
      <c r="G97" s="397">
        <v>102.00000000046566</v>
      </c>
      <c r="H97" s="398">
        <v>19161851.009999994</v>
      </c>
      <c r="I97" s="397">
        <v>15656609.300000001</v>
      </c>
      <c r="J97" s="399">
        <v>3505241.71</v>
      </c>
    </row>
    <row r="98" spans="1:10" ht="14.1" hidden="1" customHeight="1">
      <c r="B98" s="54">
        <v>2008</v>
      </c>
      <c r="C98" s="396">
        <v>1201197.95</v>
      </c>
      <c r="D98" s="397">
        <v>2707470.6</v>
      </c>
      <c r="E98" s="397">
        <v>2409173.7999999998</v>
      </c>
      <c r="F98" s="397">
        <v>12927282.410000006</v>
      </c>
      <c r="G98" s="397">
        <v>101.99999999976717</v>
      </c>
      <c r="H98" s="398">
        <v>19245226.760000005</v>
      </c>
      <c r="I98" s="397">
        <v>15738096.1</v>
      </c>
      <c r="J98" s="399">
        <v>3507130.66</v>
      </c>
    </row>
    <row r="99" spans="1:10" ht="14.1" hidden="1" customHeight="1">
      <c r="B99" s="54">
        <v>2008</v>
      </c>
      <c r="C99" s="396">
        <v>1208487.47</v>
      </c>
      <c r="D99" s="397">
        <v>2701445.52</v>
      </c>
      <c r="E99" s="397">
        <v>2386477.21</v>
      </c>
      <c r="F99" s="397">
        <v>13017898.310000001</v>
      </c>
      <c r="G99" s="397">
        <v>101.62000000593252</v>
      </c>
      <c r="H99" s="398">
        <v>19314410.130000006</v>
      </c>
      <c r="I99" s="397">
        <v>15797495.35</v>
      </c>
      <c r="J99" s="399">
        <v>3516914.78</v>
      </c>
    </row>
    <row r="100" spans="1:10" ht="14.1" hidden="1" customHeight="1">
      <c r="B100" s="54">
        <v>2008</v>
      </c>
      <c r="C100" s="396">
        <v>1212988.68</v>
      </c>
      <c r="D100" s="397">
        <v>2698108.13</v>
      </c>
      <c r="E100" s="397">
        <v>2365913.36</v>
      </c>
      <c r="F100" s="397">
        <v>13079158.5</v>
      </c>
      <c r="G100" s="397">
        <v>100.74999999837019</v>
      </c>
      <c r="H100" s="398">
        <v>19356269.419999998</v>
      </c>
      <c r="I100" s="397">
        <v>15836150.890000001</v>
      </c>
      <c r="J100" s="399">
        <v>3520118.53</v>
      </c>
    </row>
    <row r="101" spans="1:10" ht="14.1" hidden="1" customHeight="1">
      <c r="B101" s="54">
        <v>2008</v>
      </c>
      <c r="C101" s="396">
        <v>1220917.8500000001</v>
      </c>
      <c r="D101" s="397">
        <v>2691769.09</v>
      </c>
      <c r="E101" s="397">
        <v>2327961.19</v>
      </c>
      <c r="F101" s="397">
        <v>13168892.039999999</v>
      </c>
      <c r="G101" s="397">
        <v>101.39999999757856</v>
      </c>
      <c r="H101" s="398">
        <v>19409641.569999997</v>
      </c>
      <c r="I101" s="397">
        <v>15889704.98</v>
      </c>
      <c r="J101" s="399">
        <v>3519936.59</v>
      </c>
    </row>
    <row r="102" spans="1:10" ht="14.1" customHeight="1">
      <c r="B102" s="54">
        <v>2008</v>
      </c>
      <c r="C102" s="396">
        <v>1205543.04</v>
      </c>
      <c r="D102" s="397">
        <v>2687724.19</v>
      </c>
      <c r="E102" s="397">
        <v>2283109.33</v>
      </c>
      <c r="F102" s="397">
        <v>13182475.57</v>
      </c>
      <c r="G102" s="397">
        <v>101.3100000009872</v>
      </c>
      <c r="H102" s="398">
        <v>19358953.440000001</v>
      </c>
      <c r="I102" s="397">
        <v>15839462.5</v>
      </c>
      <c r="J102" s="399">
        <v>3519490.94</v>
      </c>
    </row>
    <row r="103" spans="1:10" ht="14.1" hidden="1" customHeight="1">
      <c r="B103" s="54">
        <v>2008</v>
      </c>
      <c r="C103" s="396">
        <v>1196828.78</v>
      </c>
      <c r="D103" s="397">
        <v>2683165.13</v>
      </c>
      <c r="E103" s="397">
        <v>2237628.73</v>
      </c>
      <c r="F103" s="397">
        <v>13264498.43</v>
      </c>
      <c r="G103" s="397">
        <v>101.48999999905936</v>
      </c>
      <c r="H103" s="398">
        <v>19382222.559999999</v>
      </c>
      <c r="I103" s="397">
        <v>15873156.359999999</v>
      </c>
      <c r="J103" s="399">
        <v>3509066.2</v>
      </c>
    </row>
    <row r="104" spans="1:10" ht="14.1" hidden="1" customHeight="1">
      <c r="B104" s="54">
        <v>2008</v>
      </c>
      <c r="C104" s="396">
        <v>1189588.1000000001</v>
      </c>
      <c r="D104" s="397">
        <v>2637940.9500000002</v>
      </c>
      <c r="E104" s="397">
        <v>2143437.7000000002</v>
      </c>
      <c r="F104" s="397">
        <v>13166489.550000001</v>
      </c>
      <c r="G104" s="397">
        <v>99.849999997299165</v>
      </c>
      <c r="H104" s="398">
        <v>19137556.149999999</v>
      </c>
      <c r="I104" s="397">
        <v>15646705.65</v>
      </c>
      <c r="J104" s="399">
        <v>3490850.5</v>
      </c>
    </row>
    <row r="105" spans="1:10" ht="14.1" hidden="1" customHeight="1">
      <c r="B105" s="54">
        <v>2008</v>
      </c>
      <c r="C105" s="396">
        <v>1197545.27</v>
      </c>
      <c r="D105" s="397">
        <v>2630491.6800000002</v>
      </c>
      <c r="E105" s="397">
        <v>2106768.09</v>
      </c>
      <c r="F105" s="397">
        <v>13085456.310000001</v>
      </c>
      <c r="G105" s="397">
        <v>98.119999994523823</v>
      </c>
      <c r="H105" s="398">
        <v>19020359.469999995</v>
      </c>
      <c r="I105" s="397">
        <v>15540584.890000001</v>
      </c>
      <c r="J105" s="399">
        <v>3479774.58</v>
      </c>
    </row>
    <row r="106" spans="1:10" ht="14.1" hidden="1" customHeight="1">
      <c r="B106" s="54">
        <v>2008</v>
      </c>
      <c r="C106" s="396">
        <v>1224627.3400000001</v>
      </c>
      <c r="D106" s="397">
        <v>2606749.52</v>
      </c>
      <c r="E106" s="397">
        <v>2057589.21</v>
      </c>
      <c r="F106" s="397">
        <v>13029410.82</v>
      </c>
      <c r="G106" s="397">
        <v>96.319999996805564</v>
      </c>
      <c r="H106" s="398">
        <v>18918473.209999997</v>
      </c>
      <c r="I106" s="397">
        <v>15455016.15</v>
      </c>
      <c r="J106" s="399">
        <v>3463457.06</v>
      </c>
    </row>
    <row r="107" spans="1:10" ht="14.1" hidden="1" customHeight="1">
      <c r="B107" s="54">
        <v>2008</v>
      </c>
      <c r="C107" s="396">
        <v>1215156.3</v>
      </c>
      <c r="D107" s="397">
        <v>2574952.4</v>
      </c>
      <c r="E107" s="397">
        <v>1996386.95</v>
      </c>
      <c r="F107" s="397">
        <v>12934884.25</v>
      </c>
      <c r="G107" s="397">
        <v>6.7499999983701855</v>
      </c>
      <c r="H107" s="398">
        <v>18721386.649999999</v>
      </c>
      <c r="I107" s="397">
        <v>15277561.449999999</v>
      </c>
      <c r="J107" s="399">
        <v>3443825.2</v>
      </c>
    </row>
    <row r="108" spans="1:10" ht="14.1" hidden="1" customHeight="1">
      <c r="B108" s="54">
        <v>2008</v>
      </c>
      <c r="C108" s="396">
        <v>1219369.1499999999</v>
      </c>
      <c r="D108" s="397">
        <v>2529136.94</v>
      </c>
      <c r="E108" s="397">
        <v>1894544.78</v>
      </c>
      <c r="F108" s="397">
        <v>12888213.52</v>
      </c>
      <c r="G108" s="397">
        <v>47.350000006146729</v>
      </c>
      <c r="H108" s="398">
        <v>18531311.740000006</v>
      </c>
      <c r="I108" s="397">
        <v>15105489.24</v>
      </c>
      <c r="J108" s="399">
        <v>3425822.5</v>
      </c>
    </row>
    <row r="109" spans="1:10" s="65" customFormat="1" ht="14.1" customHeight="1">
      <c r="A109" s="36"/>
      <c r="B109" s="862" t="s">
        <v>241</v>
      </c>
      <c r="C109" s="863"/>
      <c r="D109" s="863"/>
      <c r="E109" s="863"/>
      <c r="F109" s="863"/>
      <c r="G109" s="863"/>
      <c r="H109" s="863"/>
      <c r="I109" s="863"/>
      <c r="J109" s="864"/>
    </row>
    <row r="110" spans="1:10" ht="14.1" hidden="1" customHeight="1">
      <c r="B110" s="54">
        <v>2008</v>
      </c>
      <c r="C110" s="404">
        <v>1145743.52</v>
      </c>
      <c r="D110" s="405">
        <v>2735979.39</v>
      </c>
      <c r="E110" s="405">
        <v>2520164.11</v>
      </c>
      <c r="F110" s="405">
        <v>12759861.989999995</v>
      </c>
      <c r="G110" s="405">
        <v>101.99999999953434</v>
      </c>
      <c r="H110" s="406">
        <v>19161851.009999994</v>
      </c>
      <c r="I110" s="405">
        <v>15656609.300000001</v>
      </c>
      <c r="J110" s="407">
        <v>3505241.71</v>
      </c>
    </row>
    <row r="111" spans="1:10" ht="14.1" hidden="1" customHeight="1">
      <c r="B111" s="54">
        <v>2008</v>
      </c>
      <c r="C111" s="396">
        <v>1148013.03</v>
      </c>
      <c r="D111" s="397">
        <v>2745233.85</v>
      </c>
      <c r="E111" s="397">
        <v>2542130.85</v>
      </c>
      <c r="F111" s="397">
        <v>12809747.030000005</v>
      </c>
      <c r="G111" s="397">
        <v>102.00000000023283</v>
      </c>
      <c r="H111" s="398">
        <v>19245226.760000005</v>
      </c>
      <c r="I111" s="397">
        <v>15738096.1</v>
      </c>
      <c r="J111" s="399">
        <v>3507130.66</v>
      </c>
    </row>
    <row r="112" spans="1:10" ht="14.1" hidden="1" customHeight="1">
      <c r="B112" s="54">
        <v>2008</v>
      </c>
      <c r="C112" s="396">
        <v>1154714.1100000001</v>
      </c>
      <c r="D112" s="397">
        <v>2740384.72</v>
      </c>
      <c r="E112" s="397">
        <v>2517815.5099999998</v>
      </c>
      <c r="F112" s="397">
        <v>12901394.17</v>
      </c>
      <c r="G112" s="397">
        <v>101.62000000639819</v>
      </c>
      <c r="H112" s="398">
        <v>19314410.130000006</v>
      </c>
      <c r="I112" s="397">
        <v>15797495.35</v>
      </c>
      <c r="J112" s="399">
        <v>3516914.78</v>
      </c>
    </row>
    <row r="113" spans="2:10" ht="14.1" hidden="1" customHeight="1">
      <c r="B113" s="54">
        <v>2008</v>
      </c>
      <c r="C113" s="396">
        <v>1158521.94</v>
      </c>
      <c r="D113" s="397">
        <v>2737429.13</v>
      </c>
      <c r="E113" s="397">
        <v>2496130.41</v>
      </c>
      <c r="F113" s="397">
        <v>12964087.189999999</v>
      </c>
      <c r="G113" s="397">
        <v>100.74999999860302</v>
      </c>
      <c r="H113" s="398">
        <v>19356269.419999998</v>
      </c>
      <c r="I113" s="397">
        <v>15836150.890000001</v>
      </c>
      <c r="J113" s="399">
        <v>3520118.53</v>
      </c>
    </row>
    <row r="114" spans="2:10" ht="14.1" hidden="1" customHeight="1">
      <c r="B114" s="54">
        <v>2008</v>
      </c>
      <c r="C114" s="396">
        <v>1165892.28</v>
      </c>
      <c r="D114" s="397">
        <v>2731897.79</v>
      </c>
      <c r="E114" s="397">
        <v>2456034.89</v>
      </c>
      <c r="F114" s="397">
        <v>13055715.210000001</v>
      </c>
      <c r="G114" s="397">
        <v>101.39999999548309</v>
      </c>
      <c r="H114" s="398">
        <v>19409641.569999997</v>
      </c>
      <c r="I114" s="397">
        <v>15889704.98</v>
      </c>
      <c r="J114" s="399">
        <v>3519936.59</v>
      </c>
    </row>
    <row r="115" spans="2:10" ht="14.1" customHeight="1">
      <c r="B115" s="54">
        <v>2008</v>
      </c>
      <c r="C115" s="396">
        <v>1150239.3999999999</v>
      </c>
      <c r="D115" s="397">
        <v>2729959.44</v>
      </c>
      <c r="E115" s="397">
        <v>2408670.5299999998</v>
      </c>
      <c r="F115" s="397">
        <v>13069982.76</v>
      </c>
      <c r="G115" s="397">
        <v>101.31000000191852</v>
      </c>
      <c r="H115" s="398">
        <v>19358953.440000001</v>
      </c>
      <c r="I115" s="397">
        <v>15839462.5</v>
      </c>
      <c r="J115" s="399">
        <v>3519490.94</v>
      </c>
    </row>
    <row r="116" spans="2:10" ht="14.1" hidden="1" customHeight="1">
      <c r="B116" s="54">
        <v>2008</v>
      </c>
      <c r="C116" s="396">
        <v>1139848.6499999999</v>
      </c>
      <c r="D116" s="397">
        <v>2731068.13</v>
      </c>
      <c r="E116" s="397">
        <v>2361177.4300000002</v>
      </c>
      <c r="F116" s="397">
        <v>13150026.859999999</v>
      </c>
      <c r="G116" s="397">
        <v>101.48999999929219</v>
      </c>
      <c r="H116" s="398">
        <v>19382222.559999999</v>
      </c>
      <c r="I116" s="397">
        <v>15873156.359999999</v>
      </c>
      <c r="J116" s="399">
        <v>3509066.2</v>
      </c>
    </row>
    <row r="117" spans="2:10" ht="14.1" hidden="1" customHeight="1">
      <c r="B117" s="54">
        <v>2008</v>
      </c>
      <c r="C117" s="396">
        <v>1133330.95</v>
      </c>
      <c r="D117" s="397">
        <v>2687358.25</v>
      </c>
      <c r="E117" s="397">
        <v>2262918.35</v>
      </c>
      <c r="F117" s="397">
        <v>13053848.75</v>
      </c>
      <c r="G117" s="397">
        <v>99.849999998463318</v>
      </c>
      <c r="H117" s="398">
        <v>19137556.149999999</v>
      </c>
      <c r="I117" s="397">
        <v>15646705.65</v>
      </c>
      <c r="J117" s="399">
        <v>3490850.5</v>
      </c>
    </row>
    <row r="118" spans="2:10" ht="14.1" hidden="1" customHeight="1">
      <c r="B118" s="54">
        <v>2008</v>
      </c>
      <c r="C118" s="396">
        <v>1142299.94</v>
      </c>
      <c r="D118" s="397">
        <v>2678445.4300000002</v>
      </c>
      <c r="E118" s="397">
        <v>2224697.14</v>
      </c>
      <c r="F118" s="397">
        <v>12974818.84</v>
      </c>
      <c r="G118" s="397">
        <v>98.119999994989485</v>
      </c>
      <c r="H118" s="398">
        <v>19020359.469999995</v>
      </c>
      <c r="I118" s="397">
        <v>15540584.890000001</v>
      </c>
      <c r="J118" s="399">
        <v>3479774.58</v>
      </c>
    </row>
    <row r="119" spans="2:10" ht="14.1" hidden="1" customHeight="1">
      <c r="B119" s="54">
        <v>2008</v>
      </c>
      <c r="C119" s="396">
        <v>1170618.07</v>
      </c>
      <c r="D119" s="397">
        <v>2648980.8199999998</v>
      </c>
      <c r="E119" s="397">
        <v>2172693.56</v>
      </c>
      <c r="F119" s="397">
        <v>12926084.439999999</v>
      </c>
      <c r="G119" s="397">
        <v>96.319999997736886</v>
      </c>
      <c r="H119" s="398">
        <v>18918473.209999997</v>
      </c>
      <c r="I119" s="397">
        <v>15455016.15</v>
      </c>
      <c r="J119" s="399">
        <v>3463457.06</v>
      </c>
    </row>
    <row r="120" spans="2:10" ht="14.1" hidden="1" customHeight="1">
      <c r="B120" s="54">
        <v>2008</v>
      </c>
      <c r="C120" s="396">
        <v>1162273.67</v>
      </c>
      <c r="D120" s="397">
        <v>2616827.4</v>
      </c>
      <c r="E120" s="397">
        <v>2108993.2999999998</v>
      </c>
      <c r="F120" s="397">
        <v>12833285.539999999</v>
      </c>
      <c r="G120" s="397">
        <v>6.7399999997578561</v>
      </c>
      <c r="H120" s="398">
        <v>18721386.649999999</v>
      </c>
      <c r="I120" s="397">
        <v>15277561.449999999</v>
      </c>
      <c r="J120" s="399">
        <v>3443825.2</v>
      </c>
    </row>
    <row r="121" spans="2:10" ht="14.1" hidden="1" customHeight="1">
      <c r="B121" s="54">
        <v>2008</v>
      </c>
      <c r="C121" s="396">
        <v>1166991.53</v>
      </c>
      <c r="D121" s="397">
        <v>2573535.89</v>
      </c>
      <c r="E121" s="397">
        <v>2004883.58</v>
      </c>
      <c r="F121" s="397">
        <v>12785853.390000001</v>
      </c>
      <c r="G121" s="397">
        <v>47.350000004982576</v>
      </c>
      <c r="H121" s="398">
        <v>18531311.740000006</v>
      </c>
      <c r="I121" s="397">
        <v>15105489.24</v>
      </c>
      <c r="J121" s="399">
        <v>3425822.5</v>
      </c>
    </row>
    <row r="122" spans="2:10" ht="14.1" hidden="1" customHeight="1">
      <c r="B122" s="54">
        <v>2009</v>
      </c>
      <c r="C122" s="396"/>
      <c r="D122" s="397"/>
      <c r="E122" s="397"/>
      <c r="F122" s="397"/>
      <c r="G122" s="397"/>
      <c r="H122" s="398"/>
      <c r="I122" s="397"/>
      <c r="J122" s="399"/>
    </row>
    <row r="123" spans="2:10" ht="14.1" hidden="1" customHeight="1">
      <c r="B123" s="54">
        <v>2009</v>
      </c>
      <c r="C123" s="396">
        <v>1172982.3999999999</v>
      </c>
      <c r="D123" s="397">
        <v>2513829.25</v>
      </c>
      <c r="E123" s="397">
        <v>1913269.3</v>
      </c>
      <c r="F123" s="397">
        <v>12581661.699999999</v>
      </c>
      <c r="G123" s="397">
        <v>0</v>
      </c>
      <c r="H123" s="398">
        <v>18181742.699999999</v>
      </c>
      <c r="I123" s="397">
        <v>14788704.199999999</v>
      </c>
      <c r="J123" s="399">
        <v>3393038.5</v>
      </c>
    </row>
    <row r="124" spans="2:10" ht="14.1" hidden="1" customHeight="1">
      <c r="B124" s="54">
        <v>2009</v>
      </c>
      <c r="C124" s="396">
        <v>1182373.3999999999</v>
      </c>
      <c r="D124" s="397">
        <v>2489432.35</v>
      </c>
      <c r="E124" s="397">
        <v>1893345.6</v>
      </c>
      <c r="F124" s="397">
        <v>12547459.449999999</v>
      </c>
      <c r="G124" s="397">
        <v>-0.19999999413266778</v>
      </c>
      <c r="H124" s="398">
        <v>18112610.600000005</v>
      </c>
      <c r="I124" s="397">
        <v>14743473.75</v>
      </c>
      <c r="J124" s="399">
        <v>3369136.85</v>
      </c>
    </row>
    <row r="125" spans="2:10" ht="14.1" hidden="1" customHeight="1">
      <c r="B125" s="54">
        <v>2009</v>
      </c>
      <c r="C125" s="396">
        <v>1188510.3600000001</v>
      </c>
      <c r="D125" s="397">
        <v>2456449</v>
      </c>
      <c r="E125" s="397">
        <v>1863386.13</v>
      </c>
      <c r="F125" s="397">
        <v>12549776.310000001</v>
      </c>
      <c r="G125" s="397">
        <v>-2.0000003045424819E-2</v>
      </c>
      <c r="H125" s="398">
        <v>18058121.779999997</v>
      </c>
      <c r="I125" s="397">
        <v>14699958.109999999</v>
      </c>
      <c r="J125" s="399">
        <v>3358163.67</v>
      </c>
    </row>
    <row r="126" spans="2:10" ht="14.1" hidden="1" customHeight="1">
      <c r="B126" s="54">
        <v>2009</v>
      </c>
      <c r="C126" s="396">
        <v>1196474.3</v>
      </c>
      <c r="D126" s="397">
        <v>2426601.7000000002</v>
      </c>
      <c r="E126" s="397">
        <v>1831259.95</v>
      </c>
      <c r="F126" s="397">
        <v>12579847.300000001</v>
      </c>
      <c r="G126" s="397">
        <v>0</v>
      </c>
      <c r="H126" s="398">
        <v>18034183.25</v>
      </c>
      <c r="I126" s="397">
        <v>14685203.6</v>
      </c>
      <c r="J126" s="399">
        <v>3348979.65</v>
      </c>
    </row>
    <row r="127" spans="2:10" ht="14.1" hidden="1" customHeight="1">
      <c r="B127" s="54">
        <v>2009</v>
      </c>
      <c r="C127" s="396">
        <v>1212652.05</v>
      </c>
      <c r="D127" s="397">
        <v>2416364.35</v>
      </c>
      <c r="E127" s="397">
        <v>1830059.15</v>
      </c>
      <c r="F127" s="397">
        <v>12644411.800000001</v>
      </c>
      <c r="G127" s="397">
        <v>4.4237822294235229E-9</v>
      </c>
      <c r="H127" s="398">
        <v>18103487.350000005</v>
      </c>
      <c r="I127" s="397">
        <v>14761696.25</v>
      </c>
      <c r="J127" s="399">
        <v>3341791.1</v>
      </c>
    </row>
    <row r="128" spans="2:10" ht="14.1" customHeight="1">
      <c r="B128" s="54">
        <v>2009</v>
      </c>
      <c r="C128" s="396">
        <v>1208176.5900000001</v>
      </c>
      <c r="D128" s="397">
        <v>2410305.5</v>
      </c>
      <c r="E128" s="397">
        <v>1828276.77</v>
      </c>
      <c r="F128" s="397">
        <v>12651227.18</v>
      </c>
      <c r="G128" s="397">
        <v>-2.0000000251457095E-2</v>
      </c>
      <c r="H128" s="398">
        <v>18097986.02</v>
      </c>
      <c r="I128" s="397">
        <v>14762410.35</v>
      </c>
      <c r="J128" s="399">
        <v>3335575.67</v>
      </c>
    </row>
    <row r="129" spans="2:10" ht="14.1" hidden="1" customHeight="1">
      <c r="B129" s="54">
        <v>2009</v>
      </c>
      <c r="C129" s="396">
        <v>1187949.3</v>
      </c>
      <c r="D129" s="397">
        <v>2407958.91</v>
      </c>
      <c r="E129" s="397">
        <v>1817245.65</v>
      </c>
      <c r="F129" s="397">
        <v>12730400.17</v>
      </c>
      <c r="G129" s="397">
        <v>-1.9999998388811946E-2</v>
      </c>
      <c r="H129" s="398">
        <v>18143554.010000002</v>
      </c>
      <c r="I129" s="397">
        <v>14821779.119999999</v>
      </c>
      <c r="J129" s="399">
        <v>3321774.89</v>
      </c>
    </row>
    <row r="130" spans="2:10" ht="14.1" hidden="1" customHeight="1">
      <c r="B130" s="54">
        <v>2009</v>
      </c>
      <c r="C130" s="396">
        <v>1178352.95</v>
      </c>
      <c r="D130" s="397">
        <v>2379346</v>
      </c>
      <c r="E130" s="397">
        <v>1770832.19</v>
      </c>
      <c r="F130" s="397">
        <v>12672778.949999999</v>
      </c>
      <c r="G130" s="397">
        <v>-4.999999632127583E-2</v>
      </c>
      <c r="H130" s="398">
        <v>18001310.040000003</v>
      </c>
      <c r="I130" s="397">
        <v>14696108.25</v>
      </c>
      <c r="J130" s="399">
        <v>3305201.79</v>
      </c>
    </row>
    <row r="131" spans="2:10" ht="14.1" hidden="1" customHeight="1">
      <c r="B131" s="54">
        <v>2009</v>
      </c>
      <c r="C131" s="396">
        <v>1206665.95</v>
      </c>
      <c r="D131" s="397">
        <v>2377211.13</v>
      </c>
      <c r="E131" s="397">
        <v>1752156.72</v>
      </c>
      <c r="F131" s="397">
        <v>12599060.77</v>
      </c>
      <c r="G131" s="397">
        <v>-2.0000002114102244E-2</v>
      </c>
      <c r="H131" s="398">
        <v>17935094.549999997</v>
      </c>
      <c r="I131" s="397">
        <v>14637522.43</v>
      </c>
      <c r="J131" s="399">
        <v>3297572.12</v>
      </c>
    </row>
    <row r="132" spans="2:10" ht="14.1" hidden="1" customHeight="1">
      <c r="B132" s="54">
        <v>2009</v>
      </c>
      <c r="C132" s="396">
        <v>1218751.04</v>
      </c>
      <c r="D132" s="397">
        <v>2361786.7999999998</v>
      </c>
      <c r="E132" s="397">
        <v>1736021.95</v>
      </c>
      <c r="F132" s="397">
        <v>12592385.57</v>
      </c>
      <c r="G132" s="397">
        <v>-3.000000212341547E-2</v>
      </c>
      <c r="H132" s="398">
        <v>17908945.329999998</v>
      </c>
      <c r="I132" s="397">
        <v>14622893.98</v>
      </c>
      <c r="J132" s="399">
        <v>3286051.35</v>
      </c>
    </row>
    <row r="133" spans="2:10" ht="14.1" hidden="1" customHeight="1">
      <c r="B133" s="54">
        <v>2009</v>
      </c>
      <c r="C133" s="396">
        <v>1208036.8999999999</v>
      </c>
      <c r="D133" s="397">
        <v>2354408.2799999998</v>
      </c>
      <c r="E133" s="397">
        <v>1716576.04</v>
      </c>
      <c r="F133" s="397">
        <v>12568647.85</v>
      </c>
      <c r="G133" s="397">
        <v>-1.0000000707805157E-2</v>
      </c>
      <c r="H133" s="398">
        <v>17847669.059999999</v>
      </c>
      <c r="I133" s="397">
        <v>14573122.84</v>
      </c>
      <c r="J133" s="399">
        <v>3274546.22</v>
      </c>
    </row>
    <row r="134" spans="2:10" ht="14.1" hidden="1" customHeight="1">
      <c r="B134" s="54">
        <v>2009</v>
      </c>
      <c r="C134" s="396">
        <v>1230309.31</v>
      </c>
      <c r="D134" s="397">
        <v>2338146.0499999998</v>
      </c>
      <c r="E134" s="397">
        <v>1651351.26</v>
      </c>
      <c r="F134" s="397">
        <v>12584032.359999999</v>
      </c>
      <c r="G134" s="397">
        <v>-3.9999997708946466E-2</v>
      </c>
      <c r="H134" s="398">
        <v>17803838.940000001</v>
      </c>
      <c r="I134" s="397">
        <v>14536893.34</v>
      </c>
      <c r="J134" s="399">
        <v>3266945.6</v>
      </c>
    </row>
    <row r="135" spans="2:10" ht="14.1" hidden="1" customHeight="1">
      <c r="B135" s="54">
        <v>2010</v>
      </c>
      <c r="C135" s="396"/>
      <c r="D135" s="397"/>
      <c r="E135" s="397"/>
      <c r="F135" s="397"/>
      <c r="G135" s="397"/>
      <c r="H135" s="398"/>
      <c r="I135" s="397"/>
      <c r="J135" s="399"/>
    </row>
    <row r="136" spans="2:10" ht="14.1" hidden="1" customHeight="1">
      <c r="B136" s="54">
        <v>2010</v>
      </c>
      <c r="C136" s="396">
        <v>1235323.31</v>
      </c>
      <c r="D136" s="397">
        <v>2308471.63</v>
      </c>
      <c r="E136" s="397">
        <v>1577475.94</v>
      </c>
      <c r="F136" s="397">
        <v>12424740.15</v>
      </c>
      <c r="G136" s="397">
        <v>2.0000000484287739E-2</v>
      </c>
      <c r="H136" s="398">
        <v>17546011.050000001</v>
      </c>
      <c r="I136" s="397">
        <v>14294933.5</v>
      </c>
      <c r="J136" s="399">
        <v>3251077.5</v>
      </c>
    </row>
    <row r="137" spans="2:10" ht="14.1" hidden="1" customHeight="1">
      <c r="B137" s="54">
        <v>2010</v>
      </c>
      <c r="C137" s="396">
        <v>1234419.3</v>
      </c>
      <c r="D137" s="397">
        <v>2310802.5</v>
      </c>
      <c r="E137" s="397">
        <v>1585828.1</v>
      </c>
      <c r="F137" s="397">
        <v>12441301.25</v>
      </c>
      <c r="G137" s="397">
        <v>0</v>
      </c>
      <c r="H137" s="398">
        <v>17572351.149999999</v>
      </c>
      <c r="I137" s="397">
        <v>14332730.1</v>
      </c>
      <c r="J137" s="399">
        <v>3239621.05</v>
      </c>
    </row>
    <row r="138" spans="2:10" ht="14.1" hidden="1" customHeight="1">
      <c r="B138" s="54">
        <v>2010</v>
      </c>
      <c r="C138" s="396">
        <v>1220671.6000000001</v>
      </c>
      <c r="D138" s="397">
        <v>2301918.04</v>
      </c>
      <c r="E138" s="397">
        <v>1576646.13</v>
      </c>
      <c r="F138" s="397">
        <v>12495572.6</v>
      </c>
      <c r="G138" s="397">
        <v>2.0000000949949026E-2</v>
      </c>
      <c r="H138" s="398">
        <v>17594808.390000001</v>
      </c>
      <c r="I138" s="397">
        <v>14353514.85</v>
      </c>
      <c r="J138" s="399">
        <v>3241293.5</v>
      </c>
    </row>
    <row r="139" spans="2:10" ht="14.1" hidden="1" customHeight="1">
      <c r="B139" s="54">
        <v>2010</v>
      </c>
      <c r="C139" s="396">
        <v>1206647.3999999999</v>
      </c>
      <c r="D139" s="397">
        <v>2294442.4500000002</v>
      </c>
      <c r="E139" s="397">
        <v>1581730.9</v>
      </c>
      <c r="F139" s="397">
        <v>12565839.35</v>
      </c>
      <c r="G139" s="397">
        <v>1.862645149230957E-9</v>
      </c>
      <c r="H139" s="398">
        <v>17648660.100000001</v>
      </c>
      <c r="I139" s="397">
        <v>14404406.9</v>
      </c>
      <c r="J139" s="399">
        <v>3244253.2</v>
      </c>
    </row>
    <row r="140" spans="2:10" ht="14.1" hidden="1" customHeight="1">
      <c r="B140" s="54">
        <v>2010</v>
      </c>
      <c r="C140" s="396">
        <v>1206395.8999999999</v>
      </c>
      <c r="D140" s="397">
        <v>2299108.52</v>
      </c>
      <c r="E140" s="397">
        <v>1591986.38</v>
      </c>
      <c r="F140" s="397">
        <v>12664406.57</v>
      </c>
      <c r="G140" s="397">
        <v>9.9999988451600075E-3</v>
      </c>
      <c r="H140" s="398">
        <v>17761897.379999999</v>
      </c>
      <c r="I140" s="397">
        <v>14513018.119999999</v>
      </c>
      <c r="J140" s="399">
        <v>3248879.22</v>
      </c>
    </row>
    <row r="141" spans="2:10" ht="14.1" customHeight="1">
      <c r="B141" s="54">
        <v>2010</v>
      </c>
      <c r="C141" s="396">
        <v>1197095.3600000001</v>
      </c>
      <c r="D141" s="397">
        <v>2303259.77</v>
      </c>
      <c r="E141" s="397">
        <v>1594984.4</v>
      </c>
      <c r="F141" s="397">
        <v>12690442.18</v>
      </c>
      <c r="G141" s="397">
        <v>9.9999990779906511E-3</v>
      </c>
      <c r="H141" s="398">
        <v>17785781.719999999</v>
      </c>
      <c r="I141" s="397">
        <v>14533723.789999999</v>
      </c>
      <c r="J141" s="399">
        <v>3252057.89</v>
      </c>
    </row>
    <row r="142" spans="2:10" ht="14.1" hidden="1" customHeight="1">
      <c r="B142" s="54">
        <v>2010</v>
      </c>
      <c r="C142" s="396">
        <v>1173365.95</v>
      </c>
      <c r="D142" s="397">
        <v>2311308</v>
      </c>
      <c r="E142" s="397">
        <v>1586674.59</v>
      </c>
      <c r="F142" s="397">
        <v>12776974.09</v>
      </c>
      <c r="G142" s="397">
        <v>0</v>
      </c>
      <c r="H142" s="398">
        <v>17848322.629999999</v>
      </c>
      <c r="I142" s="397">
        <v>14602570.48</v>
      </c>
      <c r="J142" s="399">
        <v>3245752.12</v>
      </c>
    </row>
    <row r="143" spans="2:10" ht="14.1" hidden="1" customHeight="1">
      <c r="B143" s="54">
        <v>2010</v>
      </c>
      <c r="C143" s="396">
        <v>1162048.3999999999</v>
      </c>
      <c r="D143" s="397">
        <v>2287869.9500000002</v>
      </c>
      <c r="E143" s="397">
        <v>1550256.72</v>
      </c>
      <c r="F143" s="397">
        <v>12716289.18</v>
      </c>
      <c r="G143" s="397">
        <v>2.0000000018626451E-2</v>
      </c>
      <c r="H143" s="398">
        <v>17716464.27</v>
      </c>
      <c r="I143" s="397">
        <v>14485320.15</v>
      </c>
      <c r="J143" s="399">
        <v>3231144.08</v>
      </c>
    </row>
    <row r="144" spans="2:10" ht="14.1" hidden="1" customHeight="1">
      <c r="B144" s="54">
        <v>2010</v>
      </c>
      <c r="C144" s="396">
        <v>1187511.81</v>
      </c>
      <c r="D144" s="397">
        <v>2290128.2200000002</v>
      </c>
      <c r="E144" s="397">
        <v>1537317.81</v>
      </c>
      <c r="F144" s="397">
        <v>12656521.77</v>
      </c>
      <c r="G144" s="397">
        <v>1.9999999087303877E-2</v>
      </c>
      <c r="H144" s="398">
        <v>17671479.629999999</v>
      </c>
      <c r="I144" s="397">
        <v>14445491.439999999</v>
      </c>
      <c r="J144" s="399">
        <v>3225988.16</v>
      </c>
    </row>
    <row r="145" spans="2:10" ht="14.1" hidden="1" customHeight="1">
      <c r="B145" s="54">
        <v>2010</v>
      </c>
      <c r="C145" s="396">
        <v>1211195.6499999999</v>
      </c>
      <c r="D145" s="397">
        <v>2282803.4500000002</v>
      </c>
      <c r="E145" s="397">
        <v>1530334.6</v>
      </c>
      <c r="F145" s="397">
        <v>12641815.35</v>
      </c>
      <c r="G145" s="397">
        <v>0</v>
      </c>
      <c r="H145" s="398">
        <v>17666149.050000001</v>
      </c>
      <c r="I145" s="397">
        <v>14445472.85</v>
      </c>
      <c r="J145" s="399">
        <v>3220676.2</v>
      </c>
    </row>
    <row r="146" spans="2:10" ht="14.1" hidden="1" customHeight="1">
      <c r="B146" s="54">
        <v>2010</v>
      </c>
      <c r="C146" s="396">
        <v>1196586.8999999999</v>
      </c>
      <c r="D146" s="397">
        <v>2280229.7999999998</v>
      </c>
      <c r="E146" s="397">
        <v>1523062.9</v>
      </c>
      <c r="F146" s="397">
        <v>12612829.76</v>
      </c>
      <c r="G146" s="397">
        <v>1.9999999552965164E-2</v>
      </c>
      <c r="H146" s="398">
        <v>17612709.379999999</v>
      </c>
      <c r="I146" s="397">
        <v>14399040.689999999</v>
      </c>
      <c r="J146" s="399">
        <v>3213668.66</v>
      </c>
    </row>
    <row r="147" spans="2:10" ht="14.1" hidden="1" customHeight="1">
      <c r="B147" s="54">
        <v>2010</v>
      </c>
      <c r="C147" s="396">
        <v>1220808.73</v>
      </c>
      <c r="D147" s="397">
        <v>2264480.36</v>
      </c>
      <c r="E147" s="397">
        <v>1467539</v>
      </c>
      <c r="F147" s="397">
        <v>12632153.52</v>
      </c>
      <c r="G147" s="397">
        <v>1.9999999552965164E-2</v>
      </c>
      <c r="H147" s="398">
        <v>17584981.629999999</v>
      </c>
      <c r="I147" s="397">
        <v>14378604.039999999</v>
      </c>
      <c r="J147" s="399">
        <v>3206377.57</v>
      </c>
    </row>
    <row r="148" spans="2:10" ht="14.1" hidden="1" customHeight="1">
      <c r="B148" s="54">
        <v>2011</v>
      </c>
      <c r="C148" s="396"/>
      <c r="D148" s="397"/>
      <c r="E148" s="397"/>
      <c r="F148" s="397"/>
      <c r="G148" s="397"/>
      <c r="H148" s="398"/>
      <c r="I148" s="397"/>
      <c r="J148" s="399"/>
    </row>
    <row r="149" spans="2:10" ht="14.1" hidden="1" customHeight="1">
      <c r="B149" s="54">
        <v>2011</v>
      </c>
      <c r="C149" s="396">
        <v>1227493</v>
      </c>
      <c r="D149" s="397">
        <v>2241291</v>
      </c>
      <c r="E149" s="397">
        <v>1425258.7</v>
      </c>
      <c r="F149" s="397">
        <v>12467795.800000001</v>
      </c>
      <c r="G149" s="397">
        <v>2.7939677238464355E-9</v>
      </c>
      <c r="H149" s="398">
        <v>17361838.500000004</v>
      </c>
      <c r="I149" s="397">
        <v>14168786.1</v>
      </c>
      <c r="J149" s="399">
        <v>3193052.4</v>
      </c>
    </row>
    <row r="150" spans="2:10" ht="14.1" hidden="1" customHeight="1">
      <c r="B150" s="54">
        <v>2011</v>
      </c>
      <c r="C150" s="396">
        <v>1205196.7</v>
      </c>
      <c r="D150" s="397">
        <v>2244884.6</v>
      </c>
      <c r="E150" s="397">
        <v>1432308.65</v>
      </c>
      <c r="F150" s="397">
        <v>12464704.35</v>
      </c>
      <c r="G150" s="397">
        <v>-2.5611370801925659E-9</v>
      </c>
      <c r="H150" s="398">
        <v>17347094.299999997</v>
      </c>
      <c r="I150" s="397">
        <v>14164107.449999999</v>
      </c>
      <c r="J150" s="399">
        <v>3182986.85</v>
      </c>
    </row>
    <row r="151" spans="2:10" ht="14.1" hidden="1" customHeight="1">
      <c r="B151" s="54">
        <v>2011</v>
      </c>
      <c r="C151" s="396">
        <v>1188731.95</v>
      </c>
      <c r="D151" s="397">
        <v>2243191.8199999998</v>
      </c>
      <c r="E151" s="397">
        <v>1429251.73</v>
      </c>
      <c r="F151" s="397">
        <v>12531578.689999999</v>
      </c>
      <c r="G151" s="397">
        <v>-2.000000118277967E-2</v>
      </c>
      <c r="H151" s="398">
        <v>17392754.169999998</v>
      </c>
      <c r="I151" s="397">
        <v>14202763.109999999</v>
      </c>
      <c r="J151" s="399">
        <v>3189991.06</v>
      </c>
    </row>
    <row r="152" spans="2:10" ht="14.1" hidden="1" customHeight="1">
      <c r="B152" s="54">
        <v>2011</v>
      </c>
      <c r="C152" s="396">
        <v>1192544.68</v>
      </c>
      <c r="D152" s="397">
        <v>2238137.7799999998</v>
      </c>
      <c r="E152" s="397">
        <v>1415478.68</v>
      </c>
      <c r="F152" s="397">
        <v>12628039.630000001</v>
      </c>
      <c r="G152" s="397">
        <v>-3.0000001890584826E-2</v>
      </c>
      <c r="H152" s="398">
        <v>17474200.739999998</v>
      </c>
      <c r="I152" s="397">
        <v>14275951.51</v>
      </c>
      <c r="J152" s="399">
        <v>3198249.23</v>
      </c>
    </row>
    <row r="153" spans="2:10" ht="14.1" hidden="1" customHeight="1">
      <c r="B153" s="54">
        <v>2011</v>
      </c>
      <c r="C153" s="396">
        <v>1205711.04</v>
      </c>
      <c r="D153" s="397">
        <v>2242479.59</v>
      </c>
      <c r="E153" s="397">
        <v>1408817.59</v>
      </c>
      <c r="F153" s="397">
        <v>12735182.539999999</v>
      </c>
      <c r="G153" s="397">
        <v>-0.11999999824911356</v>
      </c>
      <c r="H153" s="398">
        <v>17592190.640000001</v>
      </c>
      <c r="I153" s="397">
        <v>14385912.43</v>
      </c>
      <c r="J153" s="399">
        <v>3206278.21</v>
      </c>
    </row>
    <row r="154" spans="2:10" ht="14.1" customHeight="1">
      <c r="B154" s="54">
        <v>2011</v>
      </c>
      <c r="C154" s="396">
        <v>1192677.81</v>
      </c>
      <c r="D154" s="397">
        <v>2248660.6800000002</v>
      </c>
      <c r="E154" s="397">
        <v>1401844</v>
      </c>
      <c r="F154" s="397">
        <v>12743396.18</v>
      </c>
      <c r="G154" s="397">
        <v>-2.0000001415610313E-2</v>
      </c>
      <c r="H154" s="398">
        <v>17586578.649999999</v>
      </c>
      <c r="I154" s="397">
        <v>14376903.710000001</v>
      </c>
      <c r="J154" s="399">
        <v>3209674.94</v>
      </c>
    </row>
    <row r="155" spans="2:10" ht="14.1" hidden="1" customHeight="1">
      <c r="B155" s="54">
        <v>2011</v>
      </c>
      <c r="C155" s="396">
        <v>1166485.28</v>
      </c>
      <c r="D155" s="397">
        <v>2257269.19</v>
      </c>
      <c r="E155" s="397">
        <v>1384393.47</v>
      </c>
      <c r="F155" s="397">
        <v>12829203.710000001</v>
      </c>
      <c r="G155" s="397">
        <v>-1.9999997923150659E-2</v>
      </c>
      <c r="H155" s="398">
        <v>17637351.630000003</v>
      </c>
      <c r="I155" s="397">
        <v>14433144.359999999</v>
      </c>
      <c r="J155" s="399">
        <v>3204207.27</v>
      </c>
    </row>
    <row r="156" spans="2:10" ht="14.1" hidden="1" customHeight="1">
      <c r="B156" s="54">
        <v>2011</v>
      </c>
      <c r="C156" s="396">
        <v>1157113.68</v>
      </c>
      <c r="D156" s="397">
        <v>2233629.7200000002</v>
      </c>
      <c r="E156" s="397">
        <v>1350394.13</v>
      </c>
      <c r="F156" s="397">
        <v>12759379.859999999</v>
      </c>
      <c r="G156" s="397">
        <v>-1.9999998388811946E-2</v>
      </c>
      <c r="H156" s="398">
        <v>17500517.370000001</v>
      </c>
      <c r="I156" s="397">
        <v>14308193.25</v>
      </c>
      <c r="J156" s="399">
        <v>3192324.12</v>
      </c>
    </row>
    <row r="157" spans="2:10" ht="14.1" hidden="1" customHeight="1">
      <c r="B157" s="54">
        <v>2011</v>
      </c>
      <c r="C157" s="396">
        <v>1186105.54</v>
      </c>
      <c r="D157" s="397">
        <v>2230740.4500000002</v>
      </c>
      <c r="E157" s="397">
        <v>1331487.3999999999</v>
      </c>
      <c r="F157" s="397">
        <v>12687228.27</v>
      </c>
      <c r="G157" s="397">
        <v>-3.0000004451721907E-2</v>
      </c>
      <c r="H157" s="398">
        <v>17435561.629999995</v>
      </c>
      <c r="I157" s="397">
        <v>14246205.880000001</v>
      </c>
      <c r="J157" s="399">
        <v>3189355.75</v>
      </c>
    </row>
    <row r="158" spans="2:10" ht="14.1" hidden="1" customHeight="1">
      <c r="B158" s="54">
        <v>2011</v>
      </c>
      <c r="C158" s="396">
        <v>1186517.6000000001</v>
      </c>
      <c r="D158" s="397">
        <v>2213542.25</v>
      </c>
      <c r="E158" s="397">
        <v>1315414.75</v>
      </c>
      <c r="F158" s="397">
        <v>12644837.949999999</v>
      </c>
      <c r="G158" s="397">
        <v>-2.3283064365386963E-9</v>
      </c>
      <c r="H158" s="398">
        <v>17360312.549999997</v>
      </c>
      <c r="I158" s="397">
        <v>14175810.449999999</v>
      </c>
      <c r="J158" s="399">
        <v>3184502.1</v>
      </c>
    </row>
    <row r="159" spans="2:10" ht="14.1" hidden="1" customHeight="1">
      <c r="B159" s="54">
        <v>2011</v>
      </c>
      <c r="C159" s="396">
        <v>1187907.28</v>
      </c>
      <c r="D159" s="397">
        <v>2203590.7599999998</v>
      </c>
      <c r="E159" s="397">
        <v>1290361.1399999999</v>
      </c>
      <c r="F159" s="397">
        <v>12566670.9</v>
      </c>
      <c r="G159" s="397">
        <v>-1.9999997457489371E-2</v>
      </c>
      <c r="H159" s="398">
        <v>17248530.060000002</v>
      </c>
      <c r="I159" s="397">
        <v>14072198.84</v>
      </c>
      <c r="J159" s="399">
        <v>3176331.22</v>
      </c>
    </row>
    <row r="160" spans="2:10" ht="14.1" hidden="1" customHeight="1">
      <c r="B160" s="54">
        <v>2011</v>
      </c>
      <c r="C160" s="396">
        <v>1225285.7</v>
      </c>
      <c r="D160" s="397">
        <v>2185216.5499999998</v>
      </c>
      <c r="E160" s="397">
        <v>1241832.1499999999</v>
      </c>
      <c r="F160" s="397">
        <v>12577587.1</v>
      </c>
      <c r="G160" s="397">
        <v>-3.0267983675003052E-9</v>
      </c>
      <c r="H160" s="398">
        <v>17229921.499999996</v>
      </c>
      <c r="I160" s="397">
        <v>14061119.699999999</v>
      </c>
      <c r="J160" s="399">
        <v>3168801.8</v>
      </c>
    </row>
    <row r="161" spans="2:10" ht="14.1" hidden="1" customHeight="1">
      <c r="B161" s="54">
        <v>2012</v>
      </c>
      <c r="C161" s="396"/>
      <c r="D161" s="397"/>
      <c r="E161" s="397"/>
      <c r="F161" s="397"/>
      <c r="G161" s="397"/>
      <c r="H161" s="398"/>
      <c r="I161" s="397"/>
      <c r="J161" s="399"/>
    </row>
    <row r="162" spans="2:10" ht="14.1" hidden="1" customHeight="1">
      <c r="B162" s="54">
        <v>2012</v>
      </c>
      <c r="C162" s="396">
        <v>1213736.1399999999</v>
      </c>
      <c r="D162" s="397">
        <v>2157154.66</v>
      </c>
      <c r="E162" s="397">
        <v>1203003.6100000001</v>
      </c>
      <c r="F162" s="397">
        <v>12384372.710000001</v>
      </c>
      <c r="G162" s="397">
        <v>1.9999999320134521E-2</v>
      </c>
      <c r="H162" s="398">
        <v>16958267.140000001</v>
      </c>
      <c r="I162" s="397">
        <v>13821211.109999999</v>
      </c>
      <c r="J162" s="399">
        <v>3137055.98</v>
      </c>
    </row>
    <row r="163" spans="2:10" ht="14.1" hidden="1" customHeight="1">
      <c r="B163" s="54">
        <v>2012</v>
      </c>
      <c r="C163" s="396">
        <v>1194214.04</v>
      </c>
      <c r="D163" s="397">
        <v>2150380.52</v>
      </c>
      <c r="E163" s="397">
        <v>1194265.1399999999</v>
      </c>
      <c r="F163" s="397">
        <v>12358251.85</v>
      </c>
      <c r="G163" s="397">
        <v>2.0000000949949026E-2</v>
      </c>
      <c r="H163" s="398">
        <v>16897111.57</v>
      </c>
      <c r="I163" s="397">
        <v>13764911.82</v>
      </c>
      <c r="J163" s="399">
        <v>3132199.7</v>
      </c>
    </row>
    <row r="164" spans="2:10" ht="14.1" hidden="1" customHeight="1">
      <c r="B164" s="54">
        <v>2012</v>
      </c>
      <c r="C164" s="396">
        <v>1182187.27</v>
      </c>
      <c r="D164" s="397">
        <v>2139733.1800000002</v>
      </c>
      <c r="E164" s="397">
        <v>1186844.22</v>
      </c>
      <c r="F164" s="397">
        <v>12393765.77</v>
      </c>
      <c r="G164" s="397">
        <v>9.9999997764825821E-3</v>
      </c>
      <c r="H164" s="398">
        <v>16902530.449999999</v>
      </c>
      <c r="I164" s="397">
        <v>13772104.289999999</v>
      </c>
      <c r="J164" s="399">
        <v>3130426.12</v>
      </c>
    </row>
    <row r="165" spans="2:10" ht="14.1" hidden="1" customHeight="1">
      <c r="B165" s="54">
        <v>2012</v>
      </c>
      <c r="C165" s="396">
        <v>1177073.42</v>
      </c>
      <c r="D165" s="397">
        <v>2127070.1</v>
      </c>
      <c r="E165" s="397">
        <v>1170473.73</v>
      </c>
      <c r="F165" s="397">
        <v>12444461.939999999</v>
      </c>
      <c r="G165" s="397">
        <v>2.0000001415610313E-2</v>
      </c>
      <c r="H165" s="398">
        <v>16919079.210000001</v>
      </c>
      <c r="I165" s="397">
        <v>13788673.279999999</v>
      </c>
      <c r="J165" s="399">
        <v>3130405.87</v>
      </c>
    </row>
    <row r="166" spans="2:10" ht="14.1" hidden="1" customHeight="1">
      <c r="B166" s="54">
        <v>2012</v>
      </c>
      <c r="C166" s="396">
        <v>1191372.68</v>
      </c>
      <c r="D166" s="397">
        <v>2127542.9500000002</v>
      </c>
      <c r="E166" s="397">
        <v>1165293.8600000001</v>
      </c>
      <c r="F166" s="397">
        <v>12512300.859999999</v>
      </c>
      <c r="G166" s="397">
        <v>9.9999995436519384E-3</v>
      </c>
      <c r="H166" s="398">
        <v>16996510.359999999</v>
      </c>
      <c r="I166" s="397">
        <v>13865807.01</v>
      </c>
      <c r="J166" s="399">
        <v>3130703.3</v>
      </c>
    </row>
    <row r="167" spans="2:10" ht="14.1" customHeight="1">
      <c r="B167" s="54">
        <v>2012</v>
      </c>
      <c r="C167" s="396">
        <v>1185847.0900000001</v>
      </c>
      <c r="D167" s="397">
        <v>2126322.19</v>
      </c>
      <c r="E167" s="397">
        <v>1158201.8999999999</v>
      </c>
      <c r="F167" s="397">
        <v>12557471.380000001</v>
      </c>
      <c r="G167" s="397">
        <v>9.9999995436519384E-3</v>
      </c>
      <c r="H167" s="398">
        <v>17027842.57</v>
      </c>
      <c r="I167" s="397">
        <v>13905274.07</v>
      </c>
      <c r="J167" s="399">
        <v>3122568.45</v>
      </c>
    </row>
    <row r="168" spans="2:10" ht="14.1" hidden="1" customHeight="1">
      <c r="B168" s="54">
        <v>2012</v>
      </c>
      <c r="C168" s="396">
        <v>1163274.81</v>
      </c>
      <c r="D168" s="397">
        <v>2126054.6800000002</v>
      </c>
      <c r="E168" s="397">
        <v>1140501.45</v>
      </c>
      <c r="F168" s="397">
        <v>12602907.5</v>
      </c>
      <c r="G168" s="397">
        <v>9.9999988451600075E-3</v>
      </c>
      <c r="H168" s="398">
        <v>17032738.449999999</v>
      </c>
      <c r="I168" s="397">
        <v>13942013.789999999</v>
      </c>
      <c r="J168" s="399">
        <v>3090724.62</v>
      </c>
    </row>
    <row r="169" spans="2:10" ht="14.1" hidden="1" customHeight="1">
      <c r="B169" s="54">
        <v>2012</v>
      </c>
      <c r="C169" s="396">
        <v>1155218.8600000001</v>
      </c>
      <c r="D169" s="397">
        <v>2101169.2200000002</v>
      </c>
      <c r="E169" s="397">
        <v>1110616.77</v>
      </c>
      <c r="F169" s="397">
        <v>12528972.039999999</v>
      </c>
      <c r="G169" s="397">
        <v>9.9999990779906511E-3</v>
      </c>
      <c r="H169" s="398">
        <v>16895976.899999999</v>
      </c>
      <c r="I169" s="397">
        <v>13828511.699999999</v>
      </c>
      <c r="J169" s="399">
        <v>3067465.16</v>
      </c>
    </row>
    <row r="170" spans="2:10" ht="14.1" hidden="1" customHeight="1">
      <c r="B170" s="54">
        <v>2012</v>
      </c>
      <c r="C170" s="404">
        <v>1165656.3999999999</v>
      </c>
      <c r="D170" s="405">
        <v>2097568.4500000002</v>
      </c>
      <c r="E170" s="405">
        <v>1096896.7</v>
      </c>
      <c r="F170" s="405">
        <v>12449681.6</v>
      </c>
      <c r="G170" s="405">
        <v>0</v>
      </c>
      <c r="H170" s="406">
        <v>16809803.149999999</v>
      </c>
      <c r="I170" s="405">
        <v>13748450.699999999</v>
      </c>
      <c r="J170" s="407">
        <v>3061352.45</v>
      </c>
    </row>
    <row r="171" spans="2:10" ht="14.1" hidden="1" customHeight="1">
      <c r="B171" s="54">
        <v>2012</v>
      </c>
      <c r="C171" s="396">
        <v>1166261.77</v>
      </c>
      <c r="D171" s="397">
        <v>2081315.04</v>
      </c>
      <c r="E171" s="397">
        <v>1086071.31</v>
      </c>
      <c r="F171" s="397">
        <v>12403078.5</v>
      </c>
      <c r="G171" s="397">
        <v>1.0000000707805157E-2</v>
      </c>
      <c r="H171" s="398">
        <v>16736726.630000001</v>
      </c>
      <c r="I171" s="397">
        <v>13682222.380000001</v>
      </c>
      <c r="J171" s="399">
        <v>3054504.21</v>
      </c>
    </row>
    <row r="172" spans="2:10" ht="14.1" hidden="1" customHeight="1">
      <c r="B172" s="54">
        <v>2012</v>
      </c>
      <c r="C172" s="396">
        <v>1154766.0900000001</v>
      </c>
      <c r="D172" s="397">
        <v>2071715.19</v>
      </c>
      <c r="E172" s="397">
        <v>1070484.8</v>
      </c>
      <c r="F172" s="397">
        <v>12234082.039999999</v>
      </c>
      <c r="G172" s="397">
        <v>2.0000001648440957E-2</v>
      </c>
      <c r="H172" s="398">
        <v>16531048.140000001</v>
      </c>
      <c r="I172" s="397">
        <v>13486968.640000001</v>
      </c>
      <c r="J172" s="399">
        <v>3044079.46</v>
      </c>
    </row>
    <row r="173" spans="2:10" ht="14.1" hidden="1" customHeight="1">
      <c r="B173" s="54">
        <v>2012</v>
      </c>
      <c r="C173" s="396">
        <v>1168245.76</v>
      </c>
      <c r="D173" s="397">
        <v>2056783.52</v>
      </c>
      <c r="E173" s="397">
        <v>1043655.76</v>
      </c>
      <c r="F173" s="397">
        <v>12173996.17</v>
      </c>
      <c r="G173" s="397">
        <v>2.0000000717118382E-2</v>
      </c>
      <c r="H173" s="398">
        <v>16442681.23</v>
      </c>
      <c r="I173" s="397">
        <v>13403112.16</v>
      </c>
      <c r="J173" s="399">
        <v>3039569.04</v>
      </c>
    </row>
    <row r="174" spans="2:10" ht="14.1" hidden="1" customHeight="1">
      <c r="B174" s="72">
        <v>2013</v>
      </c>
      <c r="C174" s="408"/>
      <c r="D174" s="409"/>
      <c r="E174" s="409"/>
      <c r="F174" s="409"/>
      <c r="G174" s="409"/>
      <c r="H174" s="410"/>
      <c r="I174" s="409"/>
      <c r="J174" s="411"/>
    </row>
    <row r="175" spans="2:10" ht="14.1" hidden="1" customHeight="1">
      <c r="B175" s="54">
        <v>2013</v>
      </c>
      <c r="C175" s="400">
        <v>1138720.68</v>
      </c>
      <c r="D175" s="401">
        <v>2028194.54</v>
      </c>
      <c r="E175" s="401">
        <v>1010287.18</v>
      </c>
      <c r="F175" s="401">
        <v>12002235.630000001</v>
      </c>
      <c r="G175" s="401">
        <v>9.9999981466680765E-3</v>
      </c>
      <c r="H175" s="402">
        <v>16179438.039999999</v>
      </c>
      <c r="I175" s="401">
        <v>13156082.789999999</v>
      </c>
      <c r="J175" s="403">
        <v>3023355.22</v>
      </c>
    </row>
    <row r="176" spans="2:10" ht="14.1" hidden="1" customHeight="1">
      <c r="B176" s="54">
        <v>2013</v>
      </c>
      <c r="C176" s="396">
        <v>1124558.25</v>
      </c>
      <c r="D176" s="397">
        <v>2027405</v>
      </c>
      <c r="E176" s="397">
        <v>1008861.15</v>
      </c>
      <c r="F176" s="397">
        <v>11989922.199999999</v>
      </c>
      <c r="G176" s="397">
        <v>0</v>
      </c>
      <c r="H176" s="398">
        <v>16150746.6</v>
      </c>
      <c r="I176" s="397">
        <v>13139259.550000001</v>
      </c>
      <c r="J176" s="399">
        <v>3011487.05</v>
      </c>
    </row>
    <row r="177" spans="2:10" ht="14.1" hidden="1" customHeight="1">
      <c r="B177" s="54">
        <v>2013</v>
      </c>
      <c r="C177" s="396">
        <v>1120175.57</v>
      </c>
      <c r="D177" s="397">
        <v>2020227.57</v>
      </c>
      <c r="E177" s="397">
        <v>1000220.21</v>
      </c>
      <c r="F177" s="397">
        <v>12040651.460000001</v>
      </c>
      <c r="G177" s="397">
        <v>0</v>
      </c>
      <c r="H177" s="398">
        <v>16181274.83</v>
      </c>
      <c r="I177" s="397">
        <v>13162560.09</v>
      </c>
      <c r="J177" s="399">
        <v>3018714.73</v>
      </c>
    </row>
    <row r="178" spans="2:10" ht="14.1" hidden="1" customHeight="1">
      <c r="B178" s="54">
        <v>2013</v>
      </c>
      <c r="C178" s="396">
        <v>1120007.45</v>
      </c>
      <c r="D178" s="397">
        <v>2012435.77</v>
      </c>
      <c r="E178" s="397">
        <v>998384.27</v>
      </c>
      <c r="F178" s="397">
        <v>12101524.800000001</v>
      </c>
      <c r="G178" s="397">
        <v>0</v>
      </c>
      <c r="H178" s="398">
        <v>16232352.300000001</v>
      </c>
      <c r="I178" s="397">
        <v>13201709.119999999</v>
      </c>
      <c r="J178" s="399">
        <v>3030643.18</v>
      </c>
    </row>
    <row r="179" spans="2:10" ht="14.1" hidden="1" customHeight="1">
      <c r="B179" s="54">
        <v>2013</v>
      </c>
      <c r="C179" s="400">
        <v>1135797.8600000001</v>
      </c>
      <c r="D179" s="401">
        <v>2016487.45</v>
      </c>
      <c r="E179" s="401">
        <v>1004096.63</v>
      </c>
      <c r="F179" s="401">
        <v>12210630.619999999</v>
      </c>
      <c r="G179" s="401">
        <v>0</v>
      </c>
      <c r="H179" s="402">
        <v>16367012.58</v>
      </c>
      <c r="I179" s="401">
        <v>13323992.4</v>
      </c>
      <c r="J179" s="403">
        <v>3043020.18</v>
      </c>
    </row>
    <row r="180" spans="2:10" ht="14.1" customHeight="1">
      <c r="B180" s="54">
        <v>2013</v>
      </c>
      <c r="C180" s="396">
        <v>1101284.3500000001</v>
      </c>
      <c r="D180" s="397">
        <v>2025314.7</v>
      </c>
      <c r="E180" s="397">
        <v>1008742.1</v>
      </c>
      <c r="F180" s="397">
        <v>12258524.35</v>
      </c>
      <c r="G180" s="397">
        <v>0</v>
      </c>
      <c r="H180" s="398">
        <v>16393865.5</v>
      </c>
      <c r="I180" s="397">
        <v>13338409.9</v>
      </c>
      <c r="J180" s="399">
        <v>3055455.6</v>
      </c>
    </row>
    <row r="181" spans="2:10" ht="14.1" hidden="1" customHeight="1">
      <c r="B181" s="54">
        <v>2013</v>
      </c>
      <c r="C181" s="396">
        <v>1075277.52</v>
      </c>
      <c r="D181" s="397">
        <v>2036950.52</v>
      </c>
      <c r="E181" s="397">
        <v>1008009.6</v>
      </c>
      <c r="F181" s="397">
        <v>12306518.119999999</v>
      </c>
      <c r="G181" s="397">
        <v>0</v>
      </c>
      <c r="H181" s="398">
        <v>16426755.775217392</v>
      </c>
      <c r="I181" s="397">
        <v>13366945.939999999</v>
      </c>
      <c r="J181" s="399">
        <v>3059809.82</v>
      </c>
    </row>
    <row r="182" spans="2:10" ht="14.1" hidden="1" customHeight="1">
      <c r="B182" s="54">
        <v>2013</v>
      </c>
      <c r="C182" s="396">
        <v>1057033.8</v>
      </c>
      <c r="D182" s="397">
        <v>2017820.71</v>
      </c>
      <c r="E182" s="397">
        <v>990460.04</v>
      </c>
      <c r="F182" s="397">
        <v>12262372.609999999</v>
      </c>
      <c r="G182" s="397">
        <v>0</v>
      </c>
      <c r="H182" s="398">
        <v>16327687.18</v>
      </c>
      <c r="I182" s="397">
        <v>13280594.800000001</v>
      </c>
      <c r="J182" s="399">
        <v>3047092.38</v>
      </c>
    </row>
    <row r="183" spans="2:10" ht="14.1" hidden="1" customHeight="1">
      <c r="B183" s="54">
        <v>2013</v>
      </c>
      <c r="C183" s="396">
        <v>1083662.0900000001</v>
      </c>
      <c r="D183" s="397">
        <v>2022521.71</v>
      </c>
      <c r="E183" s="397">
        <v>986431.71</v>
      </c>
      <c r="F183" s="397">
        <v>12212829.85</v>
      </c>
      <c r="G183" s="397">
        <v>0</v>
      </c>
      <c r="H183" s="398">
        <v>16305445.369999999</v>
      </c>
      <c r="I183" s="397">
        <v>13257019.279999999</v>
      </c>
      <c r="J183" s="399">
        <v>3048426.09</v>
      </c>
    </row>
    <row r="184" spans="2:10" ht="14.1" hidden="1" customHeight="1">
      <c r="B184" s="54">
        <v>2013</v>
      </c>
      <c r="C184" s="396">
        <v>1117752.56</v>
      </c>
      <c r="D184" s="397">
        <v>2021173.26</v>
      </c>
      <c r="E184" s="397">
        <v>988713.39</v>
      </c>
      <c r="F184" s="397">
        <v>12232733.289999999</v>
      </c>
      <c r="G184" s="397">
        <v>0</v>
      </c>
      <c r="H184" s="398">
        <v>16360372.51</v>
      </c>
      <c r="I184" s="397">
        <v>13308286.25</v>
      </c>
      <c r="J184" s="399">
        <v>3052086.26</v>
      </c>
    </row>
    <row r="185" spans="2:10" ht="14.1" hidden="1" customHeight="1">
      <c r="B185" s="54">
        <v>2013</v>
      </c>
      <c r="C185" s="396">
        <v>1091272.1499999999</v>
      </c>
      <c r="D185" s="397">
        <v>2019345.4</v>
      </c>
      <c r="E185" s="397">
        <v>989332.05</v>
      </c>
      <c r="F185" s="397">
        <v>12193593.6</v>
      </c>
      <c r="G185" s="397">
        <v>0</v>
      </c>
      <c r="H185" s="398">
        <v>16293543.199999999</v>
      </c>
      <c r="I185" s="397">
        <v>13237475.6</v>
      </c>
      <c r="J185" s="399">
        <v>3056067.6</v>
      </c>
    </row>
    <row r="186" spans="2:10" ht="14.1" hidden="1" customHeight="1">
      <c r="B186" s="54">
        <v>2013</v>
      </c>
      <c r="C186" s="396">
        <v>1140501.5</v>
      </c>
      <c r="D186" s="397">
        <v>2011387.38</v>
      </c>
      <c r="E186" s="397">
        <v>968338.72</v>
      </c>
      <c r="F186" s="397">
        <v>12237412.439999999</v>
      </c>
      <c r="G186" s="397">
        <v>0</v>
      </c>
      <c r="H186" s="398">
        <v>16357640.050000001</v>
      </c>
      <c r="I186" s="397">
        <v>13293852.880000001</v>
      </c>
      <c r="J186" s="399">
        <v>3063787.16</v>
      </c>
    </row>
    <row r="187" spans="2:10" ht="14.1" hidden="1" customHeight="1">
      <c r="B187" s="54">
        <v>2014</v>
      </c>
      <c r="C187" s="412"/>
      <c r="D187" s="413"/>
      <c r="E187" s="413"/>
      <c r="F187" s="413"/>
      <c r="G187" s="413"/>
      <c r="H187" s="414"/>
      <c r="I187" s="413"/>
      <c r="J187" s="415"/>
    </row>
    <row r="188" spans="2:10" ht="14.1" hidden="1" customHeight="1">
      <c r="B188" s="54">
        <v>2014</v>
      </c>
      <c r="C188" s="400">
        <v>1142037.23</v>
      </c>
      <c r="D188" s="401">
        <v>1992501.85</v>
      </c>
      <c r="E188" s="401">
        <v>942375.8</v>
      </c>
      <c r="F188" s="401">
        <v>12096694.609999999</v>
      </c>
      <c r="G188" s="401">
        <v>0</v>
      </c>
      <c r="H188" s="402">
        <v>16173609.52</v>
      </c>
      <c r="I188" s="401">
        <v>13121556.52</v>
      </c>
      <c r="J188" s="403">
        <v>3052053</v>
      </c>
    </row>
    <row r="189" spans="2:10" ht="14.1" hidden="1" customHeight="1">
      <c r="B189" s="54">
        <v>2014</v>
      </c>
      <c r="C189" s="396">
        <v>1131630.5</v>
      </c>
      <c r="D189" s="397">
        <v>2001330.7</v>
      </c>
      <c r="E189" s="397">
        <v>952500.05</v>
      </c>
      <c r="F189" s="397">
        <v>12126842.550000001</v>
      </c>
      <c r="G189" s="397">
        <v>0</v>
      </c>
      <c r="H189" s="398">
        <v>16212303.800000001</v>
      </c>
      <c r="I189" s="397">
        <v>13156920.25</v>
      </c>
      <c r="J189" s="399">
        <v>3055383.55</v>
      </c>
    </row>
    <row r="190" spans="2:10" ht="13.5" hidden="1" customHeight="1">
      <c r="B190" s="54">
        <v>2014</v>
      </c>
      <c r="C190" s="396">
        <v>1115790.33</v>
      </c>
      <c r="D190" s="397">
        <v>2004967.9</v>
      </c>
      <c r="E190" s="397">
        <v>964494.04</v>
      </c>
      <c r="F190" s="397">
        <v>12211035.939999999</v>
      </c>
      <c r="G190" s="397">
        <v>0</v>
      </c>
      <c r="H190" s="398">
        <v>16296288.220000001</v>
      </c>
      <c r="I190" s="397">
        <v>13224285.51</v>
      </c>
      <c r="J190" s="399">
        <v>3072002.71</v>
      </c>
    </row>
    <row r="191" spans="2:10" ht="13.5" hidden="1" customHeight="1">
      <c r="B191" s="54">
        <v>2014</v>
      </c>
      <c r="C191" s="396">
        <v>1111290.05</v>
      </c>
      <c r="D191" s="397">
        <v>2006277.5</v>
      </c>
      <c r="E191" s="397">
        <v>968508.85</v>
      </c>
      <c r="F191" s="397">
        <v>12343976.550000001</v>
      </c>
      <c r="G191" s="397">
        <v>0</v>
      </c>
      <c r="H191" s="398">
        <v>16430052.949999999</v>
      </c>
      <c r="I191" s="397">
        <v>13336414.949999999</v>
      </c>
      <c r="J191" s="399">
        <v>3093638</v>
      </c>
    </row>
    <row r="192" spans="2:10" ht="13.5" hidden="1" customHeight="1">
      <c r="B192" s="54">
        <v>2014</v>
      </c>
      <c r="C192" s="400">
        <v>1137436.28</v>
      </c>
      <c r="D192" s="401">
        <v>2017680.61</v>
      </c>
      <c r="E192" s="401">
        <v>981157.76</v>
      </c>
      <c r="F192" s="401">
        <v>12492098.560000001</v>
      </c>
      <c r="G192" s="401">
        <v>0</v>
      </c>
      <c r="H192" s="402">
        <v>16628373.220000001</v>
      </c>
      <c r="I192" s="401">
        <v>13515661.890000001</v>
      </c>
      <c r="J192" s="403">
        <v>3112711.33</v>
      </c>
    </row>
    <row r="193" spans="2:10" ht="13.5" customHeight="1">
      <c r="B193" s="54">
        <v>2014</v>
      </c>
      <c r="C193" s="396">
        <v>1107781.52</v>
      </c>
      <c r="D193" s="397">
        <v>2031961.23</v>
      </c>
      <c r="E193" s="397">
        <v>993072.28</v>
      </c>
      <c r="F193" s="397">
        <v>12552180.039999999</v>
      </c>
      <c r="G193" s="397">
        <v>0</v>
      </c>
      <c r="H193" s="398">
        <v>16684995.08</v>
      </c>
      <c r="I193" s="397">
        <v>13556952.27</v>
      </c>
      <c r="J193" s="399">
        <v>3128042.8</v>
      </c>
    </row>
    <row r="194" spans="2:10" ht="13.5" hidden="1" customHeight="1">
      <c r="B194" s="54">
        <v>2014</v>
      </c>
      <c r="C194" s="396">
        <v>1077891.9099999999</v>
      </c>
      <c r="D194" s="397">
        <v>2048542.04</v>
      </c>
      <c r="E194" s="397">
        <v>997056.82</v>
      </c>
      <c r="F194" s="397">
        <v>12623611.859999999</v>
      </c>
      <c r="G194" s="397">
        <v>0</v>
      </c>
      <c r="H194" s="398">
        <v>16747102.643478261</v>
      </c>
      <c r="I194" s="397">
        <v>13615264.77</v>
      </c>
      <c r="J194" s="399">
        <v>3131837.86</v>
      </c>
    </row>
    <row r="195" spans="2:10" ht="13.5" hidden="1" customHeight="1">
      <c r="B195" s="54">
        <v>2014</v>
      </c>
      <c r="C195" s="396">
        <v>1063734.2</v>
      </c>
      <c r="D195" s="397">
        <v>2028995.15</v>
      </c>
      <c r="E195" s="397">
        <v>986772.5</v>
      </c>
      <c r="F195" s="397">
        <v>12570018.65</v>
      </c>
      <c r="G195" s="397">
        <v>0</v>
      </c>
      <c r="H195" s="398">
        <v>16649520.5</v>
      </c>
      <c r="I195" s="397">
        <v>13527140.699999999</v>
      </c>
      <c r="J195" s="399">
        <v>3122379.8</v>
      </c>
    </row>
    <row r="196" spans="2:10" ht="13.5" hidden="1" customHeight="1">
      <c r="B196" s="54">
        <v>2014</v>
      </c>
      <c r="C196" s="396">
        <v>1103036.8999999999</v>
      </c>
      <c r="D196" s="397">
        <v>2036258.59</v>
      </c>
      <c r="E196" s="397">
        <v>984917.5</v>
      </c>
      <c r="F196" s="397">
        <v>12537489.949999999</v>
      </c>
      <c r="G196" s="397">
        <v>0</v>
      </c>
      <c r="H196" s="398">
        <v>16661702.949999999</v>
      </c>
      <c r="I196" s="397">
        <v>13535047.949999999</v>
      </c>
      <c r="J196" s="399">
        <v>3126655</v>
      </c>
    </row>
    <row r="197" spans="2:10" ht="13.5" hidden="1" customHeight="1">
      <c r="B197" s="54">
        <v>2014</v>
      </c>
      <c r="C197" s="396">
        <v>1103673.6499999999</v>
      </c>
      <c r="D197" s="397">
        <v>2033899.91</v>
      </c>
      <c r="E197" s="397">
        <v>994077.34</v>
      </c>
      <c r="F197" s="397">
        <v>12558868.82</v>
      </c>
      <c r="G197" s="397">
        <v>0</v>
      </c>
      <c r="H197" s="398">
        <v>16690519.73</v>
      </c>
      <c r="I197" s="397">
        <v>13558272.51</v>
      </c>
      <c r="J197" s="399">
        <v>3132247.21</v>
      </c>
    </row>
    <row r="198" spans="2:10" ht="14.1" hidden="1" customHeight="1">
      <c r="B198" s="54">
        <v>2014</v>
      </c>
      <c r="C198" s="396">
        <v>1111500.3</v>
      </c>
      <c r="D198" s="397">
        <v>2038357.05</v>
      </c>
      <c r="E198" s="397">
        <v>1005558</v>
      </c>
      <c r="F198" s="397">
        <v>12540336.35</v>
      </c>
      <c r="G198" s="397">
        <v>0</v>
      </c>
      <c r="H198" s="398">
        <v>16695751.699999999</v>
      </c>
      <c r="I198" s="397">
        <v>13562719.4</v>
      </c>
      <c r="J198" s="399">
        <v>3133032.3</v>
      </c>
    </row>
    <row r="199" spans="2:10" ht="14.1" hidden="1" customHeight="1">
      <c r="B199" s="54">
        <v>2014</v>
      </c>
      <c r="C199" s="416">
        <v>1143974.31</v>
      </c>
      <c r="D199" s="417">
        <v>2032978.94</v>
      </c>
      <c r="E199" s="417">
        <v>993060.26</v>
      </c>
      <c r="F199" s="417">
        <v>12605200.939999999</v>
      </c>
      <c r="G199" s="417">
        <v>0</v>
      </c>
      <c r="H199" s="398">
        <v>16775214.470000001</v>
      </c>
      <c r="I199" s="417">
        <v>13636437.619999999</v>
      </c>
      <c r="J199" s="418">
        <v>3138776.84</v>
      </c>
    </row>
    <row r="200" spans="2:10" ht="14.1" hidden="1" customHeight="1">
      <c r="B200" s="54">
        <v>2015</v>
      </c>
      <c r="C200" s="412"/>
      <c r="D200" s="413"/>
      <c r="E200" s="413"/>
      <c r="F200" s="413"/>
      <c r="G200" s="413"/>
      <c r="H200" s="414"/>
      <c r="I200" s="413"/>
      <c r="J200" s="415"/>
    </row>
    <row r="201" spans="2:10" ht="14.1" hidden="1" customHeight="1">
      <c r="B201" s="54">
        <v>2015</v>
      </c>
      <c r="C201" s="400">
        <v>1102292.1499999999</v>
      </c>
      <c r="D201" s="401">
        <v>2015573.15</v>
      </c>
      <c r="E201" s="401">
        <v>974358.95</v>
      </c>
      <c r="F201" s="401">
        <v>12483088</v>
      </c>
      <c r="G201" s="401">
        <v>0</v>
      </c>
      <c r="H201" s="402">
        <v>16575312.25</v>
      </c>
      <c r="I201" s="401">
        <v>13448236.199999999</v>
      </c>
      <c r="J201" s="403">
        <v>3127076.05</v>
      </c>
    </row>
    <row r="202" spans="2:10" ht="14.1" hidden="1" customHeight="1">
      <c r="B202" s="54">
        <v>2014.5384615384601</v>
      </c>
      <c r="C202" s="396">
        <v>1095204.8</v>
      </c>
      <c r="D202" s="397">
        <v>2031238.6</v>
      </c>
      <c r="E202" s="397">
        <v>1000847.8</v>
      </c>
      <c r="F202" s="397">
        <v>12544930.4</v>
      </c>
      <c r="G202" s="397">
        <v>0</v>
      </c>
      <c r="H202" s="398">
        <v>16672221.6</v>
      </c>
      <c r="I202" s="397">
        <v>13545156.449999999</v>
      </c>
      <c r="J202" s="399">
        <v>3127065.15</v>
      </c>
    </row>
    <row r="203" spans="2:10" ht="14.1" hidden="1" customHeight="1">
      <c r="B203" s="54">
        <v>2014.59120879121</v>
      </c>
      <c r="C203" s="396">
        <v>1105841.6299999999</v>
      </c>
      <c r="D203" s="397">
        <v>2040122</v>
      </c>
      <c r="E203" s="397">
        <v>1016802.86</v>
      </c>
      <c r="F203" s="397">
        <v>12670034.039999999</v>
      </c>
      <c r="G203" s="397">
        <v>0</v>
      </c>
      <c r="H203" s="398">
        <v>16832800.539999999</v>
      </c>
      <c r="I203" s="397">
        <v>13689239.810000001</v>
      </c>
      <c r="J203" s="399">
        <v>3143560.72</v>
      </c>
    </row>
    <row r="204" spans="2:10" ht="14.1" hidden="1" customHeight="1">
      <c r="B204" s="54">
        <v>2014.6439560439601</v>
      </c>
      <c r="C204" s="396">
        <v>1124677</v>
      </c>
      <c r="D204" s="397">
        <v>2046839.8</v>
      </c>
      <c r="E204" s="397">
        <v>1023009.75</v>
      </c>
      <c r="F204" s="397">
        <v>12813769.35</v>
      </c>
      <c r="G204" s="397">
        <v>0</v>
      </c>
      <c r="H204" s="398">
        <v>17008295.899999999</v>
      </c>
      <c r="I204" s="397">
        <v>13844541.6</v>
      </c>
      <c r="J204" s="399">
        <v>3163754.3</v>
      </c>
    </row>
    <row r="205" spans="2:10" ht="14.1" hidden="1" customHeight="1">
      <c r="B205" s="54">
        <v>2014.6967032967</v>
      </c>
      <c r="C205" s="400">
        <v>1153787.05</v>
      </c>
      <c r="D205" s="401">
        <v>2063222.65</v>
      </c>
      <c r="E205" s="401">
        <v>1040063.4</v>
      </c>
      <c r="F205" s="401">
        <v>12964237.300000001</v>
      </c>
      <c r="G205" s="401">
        <v>0</v>
      </c>
      <c r="H205" s="402">
        <v>17221310.399999999</v>
      </c>
      <c r="I205" s="401">
        <v>14040957.1</v>
      </c>
      <c r="J205" s="403">
        <v>3180353.3</v>
      </c>
    </row>
    <row r="206" spans="2:10" ht="14.1" customHeight="1">
      <c r="B206" s="54">
        <v>2014.7494505494501</v>
      </c>
      <c r="C206" s="396">
        <v>1127030.68</v>
      </c>
      <c r="D206" s="397">
        <v>2079575.68</v>
      </c>
      <c r="E206" s="397">
        <v>1045689.9</v>
      </c>
      <c r="F206" s="397">
        <v>13004099.18</v>
      </c>
      <c r="G206" s="397">
        <v>0</v>
      </c>
      <c r="H206" s="398">
        <v>17256395.449999999</v>
      </c>
      <c r="I206" s="397">
        <v>14063269.27</v>
      </c>
      <c r="J206" s="399">
        <v>3193126.18</v>
      </c>
    </row>
    <row r="207" spans="2:10" ht="14.1" hidden="1" customHeight="1">
      <c r="B207" s="54">
        <v>2014.8021978022</v>
      </c>
      <c r="C207" s="396">
        <v>1090372.69</v>
      </c>
      <c r="D207" s="397">
        <v>2097602.65</v>
      </c>
      <c r="E207" s="397">
        <v>1045499.56</v>
      </c>
      <c r="F207" s="397">
        <v>13081712.65</v>
      </c>
      <c r="G207" s="397">
        <v>0</v>
      </c>
      <c r="H207" s="398">
        <v>17315187.565217391</v>
      </c>
      <c r="I207" s="397">
        <v>14124897.73</v>
      </c>
      <c r="J207" s="399">
        <v>3190289.82</v>
      </c>
    </row>
    <row r="208" spans="2:10" ht="14.1" hidden="1" customHeight="1">
      <c r="B208" s="54">
        <v>2014.8549450549399</v>
      </c>
      <c r="C208" s="396">
        <v>1075379.52</v>
      </c>
      <c r="D208" s="397">
        <v>2076880.28</v>
      </c>
      <c r="E208" s="397">
        <v>1030791.42</v>
      </c>
      <c r="F208" s="397">
        <v>12997847.66</v>
      </c>
      <c r="G208" s="397">
        <v>0</v>
      </c>
      <c r="H208" s="398">
        <v>17180898.899999999</v>
      </c>
      <c r="I208" s="397">
        <v>14004076.710000001</v>
      </c>
      <c r="J208" s="399">
        <v>3176822.19</v>
      </c>
    </row>
    <row r="209" spans="2:10" ht="14.1" hidden="1" customHeight="1">
      <c r="B209" s="54">
        <v>2014.90769230769</v>
      </c>
      <c r="C209" s="396">
        <v>1112678.31</v>
      </c>
      <c r="D209" s="397">
        <v>2085058.95</v>
      </c>
      <c r="E209" s="397">
        <v>1029209.36</v>
      </c>
      <c r="F209" s="397">
        <v>12962868.27</v>
      </c>
      <c r="G209" s="397">
        <v>0</v>
      </c>
      <c r="H209" s="398">
        <v>17189814.899999999</v>
      </c>
      <c r="I209" s="397">
        <v>14012091.9</v>
      </c>
      <c r="J209" s="399">
        <v>3177723</v>
      </c>
    </row>
    <row r="210" spans="2:10" ht="14.1" hidden="1" customHeight="1">
      <c r="B210" s="54">
        <v>2014.9604395604399</v>
      </c>
      <c r="C210" s="396">
        <v>1110994.6599999999</v>
      </c>
      <c r="D210" s="397">
        <v>2086173.23</v>
      </c>
      <c r="E210" s="397">
        <v>1036945.61</v>
      </c>
      <c r="F210" s="397">
        <v>12987352.99</v>
      </c>
      <c r="G210" s="397">
        <v>0</v>
      </c>
      <c r="H210" s="398">
        <v>17221466.510000002</v>
      </c>
      <c r="I210" s="397">
        <v>14043385.800000001</v>
      </c>
      <c r="J210" s="399">
        <v>3178080.71</v>
      </c>
    </row>
    <row r="211" spans="2:10" ht="14.1" hidden="1" customHeight="1">
      <c r="B211" s="54">
        <v>2015.01318681319</v>
      </c>
      <c r="C211" s="396">
        <v>1126276.52</v>
      </c>
      <c r="D211" s="397">
        <v>2094255.04</v>
      </c>
      <c r="E211" s="397">
        <v>1047386.47</v>
      </c>
      <c r="F211" s="397">
        <v>12955168.42</v>
      </c>
      <c r="G211" s="397">
        <v>0</v>
      </c>
      <c r="H211" s="398">
        <v>17223086.469999999</v>
      </c>
      <c r="I211" s="397">
        <v>14044218.609999999</v>
      </c>
      <c r="J211" s="399">
        <v>3178867.85</v>
      </c>
    </row>
    <row r="212" spans="2:10" ht="11.85" hidden="1" customHeight="1">
      <c r="B212" s="54">
        <v>2015.0659340659299</v>
      </c>
      <c r="C212" s="416">
        <v>1161832.8400000001</v>
      </c>
      <c r="D212" s="417">
        <v>2090521.47</v>
      </c>
      <c r="E212" s="417">
        <v>1030027.36</v>
      </c>
      <c r="F212" s="417">
        <v>13026018.310000001</v>
      </c>
      <c r="G212" s="417">
        <v>0</v>
      </c>
      <c r="H212" s="398">
        <v>17308400</v>
      </c>
      <c r="I212" s="417">
        <v>14127687.369999999</v>
      </c>
      <c r="J212" s="418">
        <v>3180712.63</v>
      </c>
    </row>
    <row r="213" spans="2:10" ht="13.7" hidden="1" customHeight="1">
      <c r="B213" s="54">
        <v>2015.11868131868</v>
      </c>
      <c r="C213" s="419"/>
      <c r="D213" s="420"/>
      <c r="E213" s="420"/>
      <c r="F213" s="420"/>
      <c r="G213" s="420"/>
      <c r="H213" s="421"/>
      <c r="I213" s="420"/>
      <c r="J213" s="422"/>
    </row>
    <row r="214" spans="2:10" ht="14.1" hidden="1" customHeight="1">
      <c r="B214" s="54">
        <v>2016</v>
      </c>
      <c r="C214" s="400">
        <v>1144564.31</v>
      </c>
      <c r="D214" s="401">
        <v>2075165.73</v>
      </c>
      <c r="E214" s="401">
        <v>1006443.52</v>
      </c>
      <c r="F214" s="401">
        <v>12878183.67</v>
      </c>
      <c r="G214" s="401">
        <v>0</v>
      </c>
      <c r="H214" s="402">
        <v>17104357.25</v>
      </c>
      <c r="I214" s="401">
        <v>13941901.09</v>
      </c>
      <c r="J214" s="403">
        <v>3162456.15</v>
      </c>
    </row>
    <row r="215" spans="2:10" ht="14.1" hidden="1" customHeight="1">
      <c r="B215" s="54">
        <v>2016</v>
      </c>
      <c r="C215" s="396">
        <v>1117906.8500000001</v>
      </c>
      <c r="D215" s="397">
        <v>2090256.09</v>
      </c>
      <c r="E215" s="397">
        <v>1027600.19</v>
      </c>
      <c r="F215" s="397">
        <v>12931948.939999999</v>
      </c>
      <c r="G215" s="397">
        <v>0</v>
      </c>
      <c r="H215" s="398">
        <v>17167712.079999998</v>
      </c>
      <c r="I215" s="397">
        <v>14000238.890000001</v>
      </c>
      <c r="J215" s="399">
        <v>3167473.19</v>
      </c>
    </row>
    <row r="216" spans="2:10" ht="13.7" hidden="1" customHeight="1">
      <c r="B216" s="54">
        <v>2016</v>
      </c>
      <c r="C216" s="396">
        <v>1115642.76</v>
      </c>
      <c r="D216" s="397">
        <v>2094150.66</v>
      </c>
      <c r="E216" s="397">
        <v>1035161.71</v>
      </c>
      <c r="F216" s="397">
        <v>13060842.9</v>
      </c>
      <c r="G216" s="397">
        <v>0</v>
      </c>
      <c r="H216" s="398">
        <v>17305798.039999999</v>
      </c>
      <c r="I216" s="397">
        <v>14122176.23</v>
      </c>
      <c r="J216" s="399">
        <v>3183621.8</v>
      </c>
    </row>
    <row r="217" spans="2:10" ht="14.1" hidden="1" customHeight="1">
      <c r="B217" s="54">
        <v>2016</v>
      </c>
      <c r="C217" s="396">
        <v>1127794.1399999999</v>
      </c>
      <c r="D217" s="397">
        <v>2105140.19</v>
      </c>
      <c r="E217" s="397">
        <v>1045171.09</v>
      </c>
      <c r="F217" s="397">
        <v>13185730.23</v>
      </c>
      <c r="G217" s="397">
        <v>0</v>
      </c>
      <c r="H217" s="398">
        <v>17463835.66</v>
      </c>
      <c r="I217" s="397">
        <v>14265423.23</v>
      </c>
      <c r="J217" s="399">
        <v>3198412.42</v>
      </c>
    </row>
    <row r="218" spans="2:10" ht="14.1" hidden="1" customHeight="1">
      <c r="B218" s="54">
        <v>2016</v>
      </c>
      <c r="C218" s="400">
        <v>1144841.77</v>
      </c>
      <c r="D218" s="401">
        <v>2117310.54</v>
      </c>
      <c r="E218" s="401">
        <v>1057184.04</v>
      </c>
      <c r="F218" s="401">
        <v>13342503.220000001</v>
      </c>
      <c r="G218" s="401">
        <v>0</v>
      </c>
      <c r="H218" s="402">
        <v>17661839.579999998</v>
      </c>
      <c r="I218" s="401">
        <v>14449664.449999999</v>
      </c>
      <c r="J218" s="403">
        <v>3212175.13</v>
      </c>
    </row>
    <row r="219" spans="2:10" ht="14.1" customHeight="1">
      <c r="B219" s="54">
        <v>2016</v>
      </c>
      <c r="C219" s="396">
        <v>1131877.5</v>
      </c>
      <c r="D219" s="397">
        <v>2135280.9500000002</v>
      </c>
      <c r="E219" s="397">
        <v>1070776.0900000001</v>
      </c>
      <c r="F219" s="397">
        <v>13422336.58</v>
      </c>
      <c r="G219" s="397">
        <v>0</v>
      </c>
      <c r="H219" s="398">
        <v>17760271.129999999</v>
      </c>
      <c r="I219" s="397">
        <v>14536968.810000001</v>
      </c>
      <c r="J219" s="399">
        <v>3223302.31</v>
      </c>
    </row>
    <row r="220" spans="2:10" ht="14.1" hidden="1" customHeight="1">
      <c r="B220" s="54">
        <v>2016</v>
      </c>
      <c r="C220" s="396">
        <v>1105493.8500000001</v>
      </c>
      <c r="D220" s="397">
        <v>2154323.19</v>
      </c>
      <c r="E220" s="397">
        <v>1071998.8</v>
      </c>
      <c r="F220" s="397">
        <v>13513176.09</v>
      </c>
      <c r="G220" s="397">
        <v>0</v>
      </c>
      <c r="H220" s="398">
        <v>17844991.94952381</v>
      </c>
      <c r="I220" s="397">
        <v>14625699.42</v>
      </c>
      <c r="J220" s="399">
        <v>3219292.52</v>
      </c>
    </row>
    <row r="221" spans="2:10" ht="14.1" hidden="1" customHeight="1">
      <c r="B221" s="54">
        <v>2016</v>
      </c>
      <c r="C221" s="396">
        <v>1086319</v>
      </c>
      <c r="D221" s="397">
        <v>2133364.31</v>
      </c>
      <c r="E221" s="397">
        <v>1057777.5</v>
      </c>
      <c r="F221" s="397">
        <v>13422534.49</v>
      </c>
      <c r="G221" s="397">
        <v>0</v>
      </c>
      <c r="H221" s="398">
        <v>17699995.309999999</v>
      </c>
      <c r="I221" s="397">
        <v>14493876.310000001</v>
      </c>
      <c r="J221" s="399">
        <v>3206119</v>
      </c>
    </row>
    <row r="222" spans="2:10" ht="14.1" hidden="1" customHeight="1">
      <c r="B222" s="54">
        <v>2016</v>
      </c>
      <c r="C222" s="396">
        <v>1114186.68</v>
      </c>
      <c r="D222" s="397">
        <v>2143291.77</v>
      </c>
      <c r="E222" s="397">
        <v>1058187.81</v>
      </c>
      <c r="F222" s="397">
        <v>13396354.449999999</v>
      </c>
      <c r="G222" s="397">
        <v>0</v>
      </c>
      <c r="H222" s="398">
        <v>17712020.719999999</v>
      </c>
      <c r="I222" s="397">
        <v>14505765.68</v>
      </c>
      <c r="J222" s="399">
        <v>3206255.04</v>
      </c>
    </row>
    <row r="223" spans="2:10" ht="14.1" hidden="1" customHeight="1">
      <c r="B223" s="54">
        <v>2016</v>
      </c>
      <c r="C223" s="396">
        <v>1140898.75</v>
      </c>
      <c r="D223" s="397">
        <v>2146984.0499999998</v>
      </c>
      <c r="E223" s="397">
        <v>1071123.1499999999</v>
      </c>
      <c r="F223" s="397">
        <v>13454349.949999999</v>
      </c>
      <c r="G223" s="397">
        <v>0</v>
      </c>
      <c r="H223" s="398">
        <v>17813355.899999999</v>
      </c>
      <c r="I223" s="397">
        <v>14604318.699999999</v>
      </c>
      <c r="J223" s="399">
        <v>3209037.2</v>
      </c>
    </row>
    <row r="224" spans="2:10" ht="14.1" hidden="1" customHeight="1">
      <c r="B224" s="54">
        <v>2016</v>
      </c>
      <c r="C224" s="396">
        <v>1127301.19</v>
      </c>
      <c r="D224" s="397">
        <v>2154575.9</v>
      </c>
      <c r="E224" s="397">
        <v>1082574.8</v>
      </c>
      <c r="F224" s="397">
        <v>13416071.99</v>
      </c>
      <c r="G224" s="397">
        <v>0</v>
      </c>
      <c r="H224" s="398">
        <v>17780523.890000001</v>
      </c>
      <c r="I224" s="397">
        <v>14571881.470000001</v>
      </c>
      <c r="J224" s="399">
        <v>3208642.42</v>
      </c>
    </row>
    <row r="225" spans="2:10" ht="14.1" hidden="1" customHeight="1">
      <c r="B225" s="54">
        <v>2016.0047095761399</v>
      </c>
      <c r="C225" s="396">
        <v>1171126.3</v>
      </c>
      <c r="D225" s="397">
        <v>2146162.4500000002</v>
      </c>
      <c r="E225" s="397">
        <v>1062687.2</v>
      </c>
      <c r="F225" s="397">
        <v>13469078.550000001</v>
      </c>
      <c r="G225" s="397">
        <v>0</v>
      </c>
      <c r="H225" s="398">
        <v>17849054.5</v>
      </c>
      <c r="I225" s="397">
        <v>14640112.4</v>
      </c>
      <c r="J225" s="399">
        <v>3208942.1</v>
      </c>
    </row>
    <row r="226" spans="2:10" ht="14.1" hidden="1" customHeight="1">
      <c r="B226" s="54">
        <v>2016.06643642072</v>
      </c>
      <c r="C226" s="419"/>
      <c r="D226" s="420"/>
      <c r="E226" s="420"/>
      <c r="F226" s="420"/>
      <c r="G226" s="420"/>
      <c r="H226" s="421"/>
      <c r="I226" s="420"/>
      <c r="J226" s="422"/>
    </row>
    <row r="227" spans="2:10" ht="14.1" hidden="1" customHeight="1">
      <c r="B227" s="54">
        <v>2017</v>
      </c>
      <c r="C227" s="400">
        <v>1168457.23</v>
      </c>
      <c r="D227" s="401">
        <v>2137038.2799999998</v>
      </c>
      <c r="E227" s="401">
        <v>1053521.76</v>
      </c>
      <c r="F227" s="401">
        <v>13315157.23</v>
      </c>
      <c r="G227" s="401">
        <v>0</v>
      </c>
      <c r="H227" s="402">
        <v>17674174.52</v>
      </c>
      <c r="I227" s="401">
        <v>14482243.140000001</v>
      </c>
      <c r="J227" s="403">
        <v>3191931.38</v>
      </c>
    </row>
    <row r="228" spans="2:10" ht="14.1" hidden="1" customHeight="1">
      <c r="B228" s="54">
        <v>2017</v>
      </c>
      <c r="C228" s="396">
        <v>1142402.6499999999</v>
      </c>
      <c r="D228" s="397">
        <v>2151155.7999999998</v>
      </c>
      <c r="E228" s="397">
        <v>1078909.8</v>
      </c>
      <c r="F228" s="397">
        <v>13375786.6</v>
      </c>
      <c r="G228" s="397">
        <v>0</v>
      </c>
      <c r="H228" s="398">
        <v>17748254.850000001</v>
      </c>
      <c r="I228" s="397">
        <v>14552323.199999999</v>
      </c>
      <c r="J228" s="399">
        <v>3195931.65</v>
      </c>
    </row>
    <row r="229" spans="2:10" ht="14.1" hidden="1" customHeight="1">
      <c r="B229" s="54">
        <v>2017</v>
      </c>
      <c r="C229" s="396">
        <v>1139254.3400000001</v>
      </c>
      <c r="D229" s="397">
        <v>2161358.9500000002</v>
      </c>
      <c r="E229" s="397">
        <v>1099429.08</v>
      </c>
      <c r="F229" s="397">
        <v>13509964.25</v>
      </c>
      <c r="G229" s="397">
        <v>0</v>
      </c>
      <c r="H229" s="398">
        <v>17910006.640000001</v>
      </c>
      <c r="I229" s="397">
        <v>14698870.9</v>
      </c>
      <c r="J229" s="399">
        <v>3211135.73</v>
      </c>
    </row>
    <row r="230" spans="2:10" ht="14.1" hidden="1" customHeight="1">
      <c r="B230" s="54">
        <v>2017</v>
      </c>
      <c r="C230" s="396">
        <v>1154665.3799999999</v>
      </c>
      <c r="D230" s="397">
        <v>2168601.7200000002</v>
      </c>
      <c r="E230" s="397">
        <v>1106642.83</v>
      </c>
      <c r="F230" s="397">
        <v>13692312.380000001</v>
      </c>
      <c r="G230" s="397">
        <v>0</v>
      </c>
      <c r="H230" s="398">
        <v>18122222.329999998</v>
      </c>
      <c r="I230" s="397">
        <v>14893940.210000001</v>
      </c>
      <c r="J230" s="399">
        <v>3228282.11</v>
      </c>
    </row>
    <row r="231" spans="2:10" ht="14.1" hidden="1" customHeight="1">
      <c r="B231" s="54">
        <v>2017</v>
      </c>
      <c r="C231" s="400">
        <v>1186444.8999999999</v>
      </c>
      <c r="D231" s="401">
        <v>2184600.27</v>
      </c>
      <c r="E231" s="401">
        <v>1123412.8999999999</v>
      </c>
      <c r="F231" s="401">
        <v>13850956.130000001</v>
      </c>
      <c r="G231" s="401">
        <v>0</v>
      </c>
      <c r="H231" s="402">
        <v>18345414.219999999</v>
      </c>
      <c r="I231" s="401">
        <v>15102143.26</v>
      </c>
      <c r="J231" s="403">
        <v>3243270.95</v>
      </c>
    </row>
    <row r="232" spans="2:10" ht="14.1" customHeight="1">
      <c r="B232" s="54">
        <v>2017</v>
      </c>
      <c r="C232" s="396">
        <v>1158375.0900000001</v>
      </c>
      <c r="D232" s="397">
        <v>2202120.5</v>
      </c>
      <c r="E232" s="397">
        <v>1135137.72</v>
      </c>
      <c r="F232" s="397">
        <v>13937473.220000001</v>
      </c>
      <c r="G232" s="397">
        <v>0</v>
      </c>
      <c r="H232" s="398">
        <v>18433106.539999999</v>
      </c>
      <c r="I232" s="397">
        <v>15180524.310000001</v>
      </c>
      <c r="J232" s="399">
        <v>3252582.22</v>
      </c>
    </row>
    <row r="233" spans="2:10" ht="14.1" hidden="1" customHeight="1">
      <c r="B233" s="54">
        <v>2017</v>
      </c>
      <c r="C233" s="396">
        <v>1114705.42</v>
      </c>
      <c r="D233" s="397">
        <v>2221141.42</v>
      </c>
      <c r="E233" s="397">
        <v>1139174.33</v>
      </c>
      <c r="F233" s="397">
        <v>14014307.800000001</v>
      </c>
      <c r="G233" s="397">
        <v>0</v>
      </c>
      <c r="H233" s="398">
        <v>18489328.992380951</v>
      </c>
      <c r="I233" s="397">
        <v>15245198.460000001</v>
      </c>
      <c r="J233" s="399">
        <v>3244130.52</v>
      </c>
    </row>
    <row r="234" spans="2:10" ht="14.1" hidden="1" customHeight="1">
      <c r="B234" s="54">
        <v>2017</v>
      </c>
      <c r="C234" s="396">
        <v>1096238.72</v>
      </c>
      <c r="D234" s="397">
        <v>2199967.9500000002</v>
      </c>
      <c r="E234" s="397">
        <v>1119442.68</v>
      </c>
      <c r="F234" s="397">
        <v>13894194.49</v>
      </c>
      <c r="G234" s="397">
        <v>0</v>
      </c>
      <c r="H234" s="398">
        <v>18309843.850000001</v>
      </c>
      <c r="I234" s="397">
        <v>15082424.08</v>
      </c>
      <c r="J234" s="399">
        <v>3227419.77</v>
      </c>
    </row>
    <row r="235" spans="2:10" ht="14.1" hidden="1" customHeight="1">
      <c r="B235" s="54">
        <v>2017</v>
      </c>
      <c r="C235" s="396">
        <v>1121454.19</v>
      </c>
      <c r="D235" s="397">
        <v>2212030.04</v>
      </c>
      <c r="E235" s="397">
        <v>1125097.28</v>
      </c>
      <c r="F235" s="397">
        <v>13877579.939999999</v>
      </c>
      <c r="G235" s="397">
        <v>0</v>
      </c>
      <c r="H235" s="398">
        <v>18336161.469999999</v>
      </c>
      <c r="I235" s="397">
        <v>15105444.66</v>
      </c>
      <c r="J235" s="399">
        <v>3230716.8</v>
      </c>
    </row>
    <row r="236" spans="2:10" ht="14.1" hidden="1" customHeight="1">
      <c r="B236" s="54">
        <v>2017</v>
      </c>
      <c r="C236" s="396">
        <v>1122749.19</v>
      </c>
      <c r="D236" s="397">
        <v>2214116.19</v>
      </c>
      <c r="E236" s="397">
        <v>1143716.8999999999</v>
      </c>
      <c r="F236" s="397">
        <v>13949946.75</v>
      </c>
      <c r="G236" s="397">
        <v>0</v>
      </c>
      <c r="H236" s="398">
        <v>18430529.039999999</v>
      </c>
      <c r="I236" s="397">
        <v>15198043.66</v>
      </c>
      <c r="J236" s="399">
        <v>3232485.38</v>
      </c>
    </row>
    <row r="237" spans="2:10" ht="14.1" hidden="1" customHeight="1">
      <c r="B237" s="54">
        <v>2017</v>
      </c>
      <c r="C237" s="396">
        <v>1131649.8500000001</v>
      </c>
      <c r="D237" s="397">
        <v>2223868.5699999998</v>
      </c>
      <c r="E237" s="397">
        <v>1159608.71</v>
      </c>
      <c r="F237" s="397">
        <v>13902629.08</v>
      </c>
      <c r="G237" s="397">
        <v>0</v>
      </c>
      <c r="H237" s="398">
        <v>18417756.23</v>
      </c>
      <c r="I237" s="397">
        <v>15192200.369999999</v>
      </c>
      <c r="J237" s="399">
        <v>3225555.85</v>
      </c>
    </row>
    <row r="238" spans="2:10" ht="14.1" hidden="1" customHeight="1">
      <c r="B238" s="54">
        <v>2017</v>
      </c>
      <c r="C238" s="396">
        <v>1163148.1100000001</v>
      </c>
      <c r="D238" s="397">
        <v>2216387.7200000002</v>
      </c>
      <c r="E238" s="397">
        <v>1141145.44</v>
      </c>
      <c r="F238" s="397">
        <v>13939519.27</v>
      </c>
      <c r="G238" s="397">
        <v>0</v>
      </c>
      <c r="H238" s="398">
        <v>18460200.539999999</v>
      </c>
      <c r="I238" s="397">
        <v>15240885.710000001</v>
      </c>
      <c r="J238" s="399">
        <v>3219314.83</v>
      </c>
    </row>
    <row r="239" spans="2:10" ht="14.1" customHeight="1">
      <c r="B239" s="54">
        <v>2018</v>
      </c>
      <c r="C239" s="419"/>
      <c r="D239" s="420"/>
      <c r="E239" s="420"/>
      <c r="F239" s="420"/>
      <c r="G239" s="420"/>
      <c r="H239" s="421"/>
      <c r="I239" s="420"/>
      <c r="J239" s="422"/>
    </row>
    <row r="240" spans="2:10" ht="14.1" customHeight="1">
      <c r="B240" s="80" t="s">
        <v>84</v>
      </c>
      <c r="C240" s="423">
        <v>1159032.3600000001</v>
      </c>
      <c r="D240" s="424">
        <v>2207617.81</v>
      </c>
      <c r="E240" s="424">
        <v>1133305.8600000001</v>
      </c>
      <c r="F240" s="424">
        <v>13782074.76</v>
      </c>
      <c r="G240" s="424">
        <v>0</v>
      </c>
      <c r="H240" s="425">
        <v>18282030.809999999</v>
      </c>
      <c r="I240" s="424">
        <v>15073763.67</v>
      </c>
      <c r="J240" s="426">
        <v>3208267.13</v>
      </c>
    </row>
    <row r="241" spans="2:10" ht="14.1" customHeight="1">
      <c r="B241" s="80" t="s">
        <v>85</v>
      </c>
      <c r="C241" s="423">
        <v>1137260.1499999999</v>
      </c>
      <c r="D241" s="424">
        <v>2223498.2000000002</v>
      </c>
      <c r="E241" s="424">
        <v>1156867.75</v>
      </c>
      <c r="F241" s="424">
        <v>13845888.1</v>
      </c>
      <c r="G241" s="424">
        <v>0</v>
      </c>
      <c r="H241" s="425">
        <v>18363514.199999999</v>
      </c>
      <c r="I241" s="424">
        <v>15139336</v>
      </c>
      <c r="J241" s="426">
        <v>3224178.2</v>
      </c>
    </row>
    <row r="242" spans="2:10" ht="14.1" customHeight="1">
      <c r="B242" s="80" t="s">
        <v>86</v>
      </c>
      <c r="C242" s="423">
        <v>1126165.6499999999</v>
      </c>
      <c r="D242" s="424">
        <v>2229832.15</v>
      </c>
      <c r="E242" s="424">
        <v>1162612.95</v>
      </c>
      <c r="F242" s="424">
        <v>13983435.800000001</v>
      </c>
      <c r="G242" s="424">
        <v>0</v>
      </c>
      <c r="H242" s="425">
        <v>18502087.600000001</v>
      </c>
      <c r="I242" s="424">
        <v>15257519.6</v>
      </c>
      <c r="J242" s="426">
        <v>3244568</v>
      </c>
    </row>
    <row r="243" spans="2:10" ht="14.1" customHeight="1">
      <c r="B243" s="80" t="s">
        <v>87</v>
      </c>
      <c r="C243" s="423">
        <v>1147698.1399999999</v>
      </c>
      <c r="D243" s="424">
        <v>2235666.7999999998</v>
      </c>
      <c r="E243" s="424">
        <v>1177606.6599999999</v>
      </c>
      <c r="F243" s="424">
        <v>14117488.42</v>
      </c>
      <c r="G243" s="424">
        <v>0</v>
      </c>
      <c r="H243" s="425">
        <v>18678460.850000001</v>
      </c>
      <c r="I243" s="424">
        <v>15417476.51</v>
      </c>
      <c r="J243" s="426">
        <v>3260984.33</v>
      </c>
    </row>
    <row r="244" spans="2:10" ht="14.1" customHeight="1">
      <c r="B244" s="80" t="s">
        <v>59</v>
      </c>
      <c r="C244" s="423">
        <v>1177676.54</v>
      </c>
      <c r="D244" s="424">
        <v>2247331.31</v>
      </c>
      <c r="E244" s="424">
        <v>1197627.77</v>
      </c>
      <c r="F244" s="424">
        <v>14293032.18</v>
      </c>
      <c r="G244" s="424">
        <v>0</v>
      </c>
      <c r="H244" s="425">
        <v>18915667.809999999</v>
      </c>
      <c r="I244" s="424">
        <v>15640287.859999999</v>
      </c>
      <c r="J244" s="426">
        <v>3275379.95</v>
      </c>
    </row>
    <row r="245" spans="2:10" ht="14.1" customHeight="1">
      <c r="B245" s="85" t="s">
        <v>60</v>
      </c>
      <c r="C245" s="427">
        <v>1159067.47</v>
      </c>
      <c r="D245" s="428">
        <v>2266172.23</v>
      </c>
      <c r="E245" s="428">
        <v>1212768.57</v>
      </c>
      <c r="F245" s="428">
        <v>14368981.9</v>
      </c>
      <c r="G245" s="428">
        <v>0</v>
      </c>
      <c r="H245" s="429">
        <v>19006990.190000001</v>
      </c>
      <c r="I245" s="428">
        <v>15719437.949999999</v>
      </c>
      <c r="J245" s="430">
        <v>3287552.23</v>
      </c>
    </row>
    <row r="246" spans="2:10" ht="14.1" customHeight="1">
      <c r="B246" s="80" t="s">
        <v>61</v>
      </c>
      <c r="C246" s="423">
        <v>1115841.0900000001</v>
      </c>
      <c r="D246" s="424">
        <v>2280794.27</v>
      </c>
      <c r="E246" s="424">
        <v>1218565.68</v>
      </c>
      <c r="F246" s="424">
        <v>14427608.630000001</v>
      </c>
      <c r="G246" s="424">
        <v>0</v>
      </c>
      <c r="H246" s="425">
        <v>19042809.68</v>
      </c>
      <c r="I246" s="424">
        <v>15761534.99</v>
      </c>
      <c r="J246" s="426">
        <v>3281274.68</v>
      </c>
    </row>
    <row r="247" spans="2:10" ht="14.1" customHeight="1">
      <c r="B247" s="80" t="s">
        <v>62</v>
      </c>
      <c r="C247" s="423">
        <v>1087266.54</v>
      </c>
      <c r="D247" s="424">
        <v>2255386.7200000002</v>
      </c>
      <c r="E247" s="424">
        <v>1195997.45</v>
      </c>
      <c r="F247" s="424">
        <v>14301163.09</v>
      </c>
      <c r="G247" s="424">
        <v>0</v>
      </c>
      <c r="H247" s="425">
        <v>18839813.809999999</v>
      </c>
      <c r="I247" s="424">
        <v>15576488.18</v>
      </c>
      <c r="J247" s="426">
        <v>3263325.63</v>
      </c>
    </row>
    <row r="248" spans="2:10" ht="14.1" customHeight="1">
      <c r="B248" s="80" t="s">
        <v>63</v>
      </c>
      <c r="C248" s="423">
        <v>1106296.1000000001</v>
      </c>
      <c r="D248" s="424">
        <v>2266259.75</v>
      </c>
      <c r="E248" s="424">
        <v>1204777.3999999999</v>
      </c>
      <c r="F248" s="424">
        <v>14285379.550000001</v>
      </c>
      <c r="G248" s="424">
        <v>0</v>
      </c>
      <c r="H248" s="425">
        <v>18862712.800000001</v>
      </c>
      <c r="I248" s="424">
        <v>15594833.199999999</v>
      </c>
      <c r="J248" s="426">
        <v>3267879.6</v>
      </c>
    </row>
    <row r="249" spans="2:10" ht="14.1" customHeight="1">
      <c r="B249" s="80" t="s">
        <v>64</v>
      </c>
      <c r="C249" s="423">
        <v>1136686.18</v>
      </c>
      <c r="D249" s="424">
        <v>2268240.86</v>
      </c>
      <c r="E249" s="424">
        <v>1222334.77</v>
      </c>
      <c r="F249" s="424">
        <v>14365810.99</v>
      </c>
      <c r="G249" s="424">
        <v>0</v>
      </c>
      <c r="H249" s="425">
        <v>18993072.800000001</v>
      </c>
      <c r="I249" s="424">
        <v>15720095.119999999</v>
      </c>
      <c r="J249" s="426">
        <v>3272977.68</v>
      </c>
    </row>
    <row r="250" spans="2:10" ht="14.1" customHeight="1">
      <c r="B250" s="80" t="s">
        <v>65</v>
      </c>
      <c r="C250" s="423">
        <v>1127563.6599999999</v>
      </c>
      <c r="D250" s="424">
        <v>2269001.42</v>
      </c>
      <c r="E250" s="424">
        <v>1230706.8</v>
      </c>
      <c r="F250" s="424">
        <v>14318352.279999999</v>
      </c>
      <c r="G250" s="424">
        <v>0</v>
      </c>
      <c r="H250" s="425">
        <v>18945624.190000001</v>
      </c>
      <c r="I250" s="424">
        <v>15677035.720000001</v>
      </c>
      <c r="J250" s="426">
        <v>3268588.47</v>
      </c>
    </row>
    <row r="251" spans="2:10" ht="14.1" customHeight="1">
      <c r="B251" s="80" t="s">
        <v>66</v>
      </c>
      <c r="C251" s="423">
        <v>1177727</v>
      </c>
      <c r="D251" s="424">
        <v>2261553.11</v>
      </c>
      <c r="E251" s="424">
        <v>1215849.3500000001</v>
      </c>
      <c r="F251" s="424">
        <v>14369035.699999999</v>
      </c>
      <c r="G251" s="424">
        <v>0</v>
      </c>
      <c r="H251" s="425">
        <v>19024165.170000002</v>
      </c>
      <c r="I251" s="424">
        <v>15755094.58</v>
      </c>
      <c r="J251" s="426">
        <v>3269070.58</v>
      </c>
    </row>
    <row r="252" spans="2:10" ht="14.1" customHeight="1">
      <c r="B252" s="90">
        <v>2019</v>
      </c>
      <c r="C252" s="408"/>
      <c r="D252" s="409"/>
      <c r="E252" s="409"/>
      <c r="F252" s="409"/>
      <c r="G252" s="409"/>
      <c r="H252" s="431"/>
      <c r="I252" s="409"/>
      <c r="J252" s="411"/>
    </row>
    <row r="253" spans="2:10" ht="14.1" customHeight="1">
      <c r="B253" s="80" t="s">
        <v>84</v>
      </c>
      <c r="C253" s="423">
        <v>1176808.72</v>
      </c>
      <c r="D253" s="424">
        <v>2248787.04</v>
      </c>
      <c r="E253" s="424">
        <v>1206941.68</v>
      </c>
      <c r="F253" s="424">
        <v>14186762.039999999</v>
      </c>
      <c r="G253" s="424">
        <v>0</v>
      </c>
      <c r="H253" s="425">
        <v>18819300.09</v>
      </c>
      <c r="I253" s="424">
        <v>15570747.459999999</v>
      </c>
      <c r="J253" s="426">
        <v>3248552.63</v>
      </c>
    </row>
    <row r="254" spans="2:10" ht="14.1" customHeight="1">
      <c r="B254" s="80" t="s">
        <v>85</v>
      </c>
      <c r="C254" s="423">
        <v>1152675.5</v>
      </c>
      <c r="D254" s="424">
        <v>2260923.2999999998</v>
      </c>
      <c r="E254" s="424">
        <v>1234889.05</v>
      </c>
      <c r="F254" s="424">
        <v>14239984.050000001</v>
      </c>
      <c r="G254" s="424">
        <v>0</v>
      </c>
      <c r="H254" s="425">
        <v>18888471.899999999</v>
      </c>
      <c r="I254" s="424">
        <v>15634653.85</v>
      </c>
      <c r="J254" s="426">
        <v>3253818.05</v>
      </c>
    </row>
    <row r="255" spans="2:10" ht="14.1" customHeight="1">
      <c r="B255" s="80" t="s">
        <v>86</v>
      </c>
      <c r="C255" s="423">
        <v>1146153.52</v>
      </c>
      <c r="D255" s="424">
        <v>2268101.7999999998</v>
      </c>
      <c r="E255" s="424">
        <v>1252574.42</v>
      </c>
      <c r="F255" s="424">
        <v>14376746.57</v>
      </c>
      <c r="G255" s="424">
        <v>0</v>
      </c>
      <c r="H255" s="425">
        <v>19043576.329999998</v>
      </c>
      <c r="I255" s="424">
        <v>15775433.23</v>
      </c>
      <c r="J255" s="426">
        <v>3268143.09</v>
      </c>
    </row>
    <row r="256" spans="2:10" ht="14.1" customHeight="1">
      <c r="B256" s="80" t="s">
        <v>87</v>
      </c>
      <c r="C256" s="423">
        <v>1154940.6000000001</v>
      </c>
      <c r="D256" s="424">
        <v>2274919.4</v>
      </c>
      <c r="E256" s="424">
        <v>1258169.05</v>
      </c>
      <c r="F256" s="424">
        <v>14542332.699999999</v>
      </c>
      <c r="G256" s="424">
        <v>0</v>
      </c>
      <c r="H256" s="425">
        <v>19230361.75</v>
      </c>
      <c r="I256" s="424">
        <v>15949742.1</v>
      </c>
      <c r="J256" s="426">
        <v>3280619.65</v>
      </c>
    </row>
    <row r="257" spans="2:10" ht="14.1" customHeight="1">
      <c r="B257" s="80" t="s">
        <v>59</v>
      </c>
      <c r="C257" s="423">
        <v>1182701.0900000001</v>
      </c>
      <c r="D257" s="424">
        <v>2282183.77</v>
      </c>
      <c r="E257" s="424">
        <v>1266563.5900000001</v>
      </c>
      <c r="F257" s="424">
        <v>14710665</v>
      </c>
      <c r="G257" s="424">
        <v>0</v>
      </c>
      <c r="H257" s="425">
        <v>19442113.449999999</v>
      </c>
      <c r="I257" s="424">
        <v>16150558.58</v>
      </c>
      <c r="J257" s="426">
        <v>3291554.86</v>
      </c>
    </row>
    <row r="258" spans="2:10" ht="14.1" customHeight="1">
      <c r="B258" s="85" t="s">
        <v>60</v>
      </c>
      <c r="C258" s="427">
        <v>1155813.8500000001</v>
      </c>
      <c r="D258" s="428">
        <v>2295377.4500000002</v>
      </c>
      <c r="E258" s="428">
        <v>1276132.75</v>
      </c>
      <c r="F258" s="428">
        <v>14790373.15</v>
      </c>
      <c r="G258" s="428">
        <v>0</v>
      </c>
      <c r="H258" s="429">
        <v>19517697.199999999</v>
      </c>
      <c r="I258" s="428">
        <v>16217218.25</v>
      </c>
      <c r="J258" s="430">
        <v>3300478.95</v>
      </c>
    </row>
    <row r="259" spans="2:10" ht="14.1" customHeight="1">
      <c r="B259" s="80" t="s">
        <v>61</v>
      </c>
      <c r="C259" s="423">
        <v>1108830.3400000001</v>
      </c>
      <c r="D259" s="424">
        <v>2310219</v>
      </c>
      <c r="E259" s="424">
        <v>1276710.56</v>
      </c>
      <c r="F259" s="424">
        <v>14837450.82</v>
      </c>
      <c r="G259" s="424">
        <v>0</v>
      </c>
      <c r="H259" s="425">
        <v>19533210.733913042</v>
      </c>
      <c r="I259" s="424">
        <v>16240416.029999999</v>
      </c>
      <c r="J259" s="426">
        <v>3292794.69</v>
      </c>
    </row>
    <row r="260" spans="2:10" ht="14.1" customHeight="1">
      <c r="B260" s="80" t="s">
        <v>62</v>
      </c>
      <c r="C260" s="423">
        <v>1081326.47</v>
      </c>
      <c r="D260" s="424">
        <v>2286171.33</v>
      </c>
      <c r="E260" s="424">
        <v>1247113.52</v>
      </c>
      <c r="F260" s="424">
        <v>14705615.76</v>
      </c>
      <c r="G260" s="424">
        <v>0</v>
      </c>
      <c r="H260" s="425">
        <v>19320227.09</v>
      </c>
      <c r="I260" s="424">
        <v>16044709.23</v>
      </c>
      <c r="J260" s="426">
        <v>3275517.85</v>
      </c>
    </row>
    <row r="261" spans="2:10" ht="14.1" customHeight="1">
      <c r="B261" s="80" t="s">
        <v>63</v>
      </c>
      <c r="C261" s="423">
        <v>1107828.8500000001</v>
      </c>
      <c r="D261" s="424">
        <v>2294766.66</v>
      </c>
      <c r="E261" s="424">
        <v>1254033.76</v>
      </c>
      <c r="F261" s="424">
        <v>14666822.18</v>
      </c>
      <c r="G261" s="424">
        <v>0</v>
      </c>
      <c r="H261" s="425">
        <v>19323451.469999999</v>
      </c>
      <c r="I261" s="424">
        <v>16043079.99</v>
      </c>
      <c r="J261" s="426">
        <v>3280371.47</v>
      </c>
    </row>
    <row r="262" spans="2:10" ht="14.1" customHeight="1">
      <c r="B262" s="80" t="s">
        <v>64</v>
      </c>
      <c r="C262" s="423">
        <v>1116802.1299999999</v>
      </c>
      <c r="D262" s="424">
        <v>2294573.91</v>
      </c>
      <c r="E262" s="424">
        <v>1267977.1299999999</v>
      </c>
      <c r="F262" s="424">
        <v>14750639.48</v>
      </c>
      <c r="G262" s="424">
        <v>0</v>
      </c>
      <c r="H262" s="425">
        <v>19429992.649999999</v>
      </c>
      <c r="I262" s="424">
        <v>16143765.25</v>
      </c>
      <c r="J262" s="426">
        <v>3286227.39</v>
      </c>
    </row>
    <row r="263" spans="2:10" ht="14.1" customHeight="1">
      <c r="B263" s="80" t="s">
        <v>65</v>
      </c>
      <c r="C263" s="423">
        <v>1112736.2</v>
      </c>
      <c r="D263" s="424">
        <v>2296797.9</v>
      </c>
      <c r="E263" s="424">
        <v>1272634.1499999999</v>
      </c>
      <c r="F263" s="424">
        <v>14694710.199999999</v>
      </c>
      <c r="G263" s="424">
        <v>0</v>
      </c>
      <c r="H263" s="425">
        <v>19376878.449999999</v>
      </c>
      <c r="I263" s="424">
        <v>16093502.050000001</v>
      </c>
      <c r="J263" s="426">
        <v>3283376.4</v>
      </c>
    </row>
    <row r="264" spans="2:10" ht="14.1" customHeight="1">
      <c r="B264" s="80" t="s">
        <v>66</v>
      </c>
      <c r="C264" s="423">
        <v>1146363.77</v>
      </c>
      <c r="D264" s="424">
        <v>2285533.33</v>
      </c>
      <c r="E264" s="424">
        <v>1245402.5</v>
      </c>
      <c r="F264" s="424">
        <v>14731238.220000001</v>
      </c>
      <c r="G264" s="424">
        <v>0</v>
      </c>
      <c r="H264" s="425">
        <v>19408537.829999998</v>
      </c>
      <c r="I264" s="424">
        <v>16125196.33</v>
      </c>
      <c r="J264" s="426">
        <v>3283341.5</v>
      </c>
    </row>
    <row r="265" spans="2:10" ht="14.1" customHeight="1">
      <c r="B265" s="90">
        <v>2020</v>
      </c>
      <c r="C265" s="408"/>
      <c r="D265" s="409"/>
      <c r="E265" s="409"/>
      <c r="F265" s="409"/>
      <c r="G265" s="409"/>
      <c r="H265" s="431"/>
      <c r="I265" s="409"/>
      <c r="J265" s="411"/>
    </row>
    <row r="266" spans="2:10" ht="14.1" customHeight="1">
      <c r="B266" s="80" t="s">
        <v>84</v>
      </c>
      <c r="C266" s="423">
        <v>1129230</v>
      </c>
      <c r="D266" s="424">
        <v>2269085.2799999998</v>
      </c>
      <c r="E266" s="424">
        <v>1234814.8999999999</v>
      </c>
      <c r="F266" s="424">
        <v>14531363.470000001</v>
      </c>
      <c r="G266" s="424">
        <v>0</v>
      </c>
      <c r="H266" s="425">
        <v>19164493.66</v>
      </c>
      <c r="I266" s="424">
        <v>15899374.800000001</v>
      </c>
      <c r="J266" s="426">
        <v>3265118.85</v>
      </c>
    </row>
    <row r="267" spans="2:10" ht="14.1" customHeight="1">
      <c r="B267" s="80" t="s">
        <v>85</v>
      </c>
      <c r="C267" s="423">
        <v>1116551.8</v>
      </c>
      <c r="D267" s="424">
        <v>2279530.65</v>
      </c>
      <c r="E267" s="424">
        <v>1262722.8999999999</v>
      </c>
      <c r="F267" s="424">
        <v>14591423.6</v>
      </c>
      <c r="G267" s="424">
        <v>0</v>
      </c>
      <c r="H267" s="425">
        <v>19250228.949999999</v>
      </c>
      <c r="I267" s="424">
        <v>15978319.550000001</v>
      </c>
      <c r="J267" s="426">
        <v>3271909.4</v>
      </c>
    </row>
    <row r="268" spans="2:10" ht="14.1" customHeight="1">
      <c r="B268" s="80" t="s">
        <v>86</v>
      </c>
      <c r="C268" s="423">
        <v>1121340.6363636365</v>
      </c>
      <c r="D268" s="424">
        <v>2260458.6818181816</v>
      </c>
      <c r="E268" s="424">
        <v>1223658.6818181819</v>
      </c>
      <c r="F268" s="424">
        <v>14401301.59</v>
      </c>
      <c r="G268" s="424">
        <v>0</v>
      </c>
      <c r="H268" s="425">
        <v>19006759.59</v>
      </c>
      <c r="I268" s="424">
        <v>15740314.220000001</v>
      </c>
      <c r="J268" s="426">
        <v>3266445.3636363638</v>
      </c>
    </row>
    <row r="269" spans="2:10" ht="14.1" customHeight="1">
      <c r="B269" s="80" t="s">
        <v>87</v>
      </c>
      <c r="C269" s="423">
        <v>1130694.8500000001</v>
      </c>
      <c r="D269" s="424">
        <v>2198245.5499999998</v>
      </c>
      <c r="E269" s="424">
        <v>1127926.7</v>
      </c>
      <c r="F269" s="424">
        <v>14001799.699999999</v>
      </c>
      <c r="G269" s="424">
        <v>0</v>
      </c>
      <c r="H269" s="425">
        <v>18458666.800000001</v>
      </c>
      <c r="I269" s="424">
        <v>15233601.9</v>
      </c>
      <c r="J269" s="426">
        <v>3225064.9</v>
      </c>
    </row>
    <row r="270" spans="2:10" ht="14.1" customHeight="1">
      <c r="B270" s="80" t="s">
        <v>59</v>
      </c>
      <c r="C270" s="432">
        <v>1166506</v>
      </c>
      <c r="D270" s="433">
        <v>2200884.2000000002</v>
      </c>
      <c r="E270" s="433">
        <v>1185191.5</v>
      </c>
      <c r="F270" s="433">
        <v>14003547.15</v>
      </c>
      <c r="G270" s="434">
        <v>0</v>
      </c>
      <c r="H270" s="434">
        <v>18556128.850000001</v>
      </c>
      <c r="I270" s="432">
        <v>15321532.15</v>
      </c>
      <c r="J270" s="434">
        <v>3234596.7</v>
      </c>
    </row>
    <row r="271" spans="2:10" ht="14.1" customHeight="1">
      <c r="B271" s="85" t="s">
        <v>60</v>
      </c>
      <c r="C271" s="427">
        <v>1129020.77</v>
      </c>
      <c r="D271" s="428">
        <v>2215674.13</v>
      </c>
      <c r="E271" s="428">
        <v>1229419.6299999999</v>
      </c>
      <c r="F271" s="428">
        <v>14050222.130000001</v>
      </c>
      <c r="G271" s="428">
        <v>0</v>
      </c>
      <c r="H271" s="429">
        <v>18624336.68</v>
      </c>
      <c r="I271" s="428">
        <v>15365398.720000001</v>
      </c>
      <c r="J271" s="430">
        <v>3258937.95</v>
      </c>
    </row>
    <row r="272" spans="2:10" ht="14.1" customHeight="1">
      <c r="B272" s="80" t="s">
        <v>61</v>
      </c>
      <c r="C272" s="423"/>
      <c r="D272" s="424"/>
      <c r="E272" s="424"/>
      <c r="F272" s="424"/>
      <c r="G272" s="424"/>
      <c r="H272" s="425"/>
      <c r="I272" s="424"/>
      <c r="J272" s="426"/>
    </row>
    <row r="273" spans="2:10" ht="14.1" customHeight="1">
      <c r="B273" s="80" t="s">
        <v>62</v>
      </c>
      <c r="C273" s="423"/>
      <c r="D273" s="424"/>
      <c r="E273" s="424"/>
      <c r="F273" s="424"/>
      <c r="G273" s="424"/>
      <c r="H273" s="425"/>
      <c r="I273" s="424"/>
      <c r="J273" s="426"/>
    </row>
    <row r="274" spans="2:10" ht="14.1" customHeight="1">
      <c r="B274" s="80" t="s">
        <v>63</v>
      </c>
      <c r="C274" s="432"/>
      <c r="D274" s="433"/>
      <c r="E274" s="433"/>
      <c r="F274" s="433"/>
      <c r="G274" s="434"/>
      <c r="H274" s="434"/>
      <c r="I274" s="432"/>
      <c r="J274" s="434"/>
    </row>
    <row r="275" spans="2:10" ht="14.1" customHeight="1">
      <c r="B275" s="80" t="s">
        <v>64</v>
      </c>
      <c r="C275" s="423"/>
      <c r="D275" s="424"/>
      <c r="E275" s="424"/>
      <c r="F275" s="424"/>
      <c r="G275" s="424"/>
      <c r="H275" s="425"/>
      <c r="I275" s="424"/>
      <c r="J275" s="426"/>
    </row>
    <row r="276" spans="2:10" ht="14.1" customHeight="1">
      <c r="B276" s="80" t="s">
        <v>65</v>
      </c>
      <c r="C276" s="423"/>
      <c r="D276" s="424"/>
      <c r="E276" s="424"/>
      <c r="F276" s="424"/>
      <c r="G276" s="424"/>
      <c r="H276" s="425"/>
      <c r="I276" s="424"/>
      <c r="J276" s="426"/>
    </row>
    <row r="277" spans="2:10" ht="14.1" customHeight="1">
      <c r="B277" s="80" t="s">
        <v>66</v>
      </c>
      <c r="C277" s="423"/>
      <c r="D277" s="424"/>
      <c r="E277" s="424"/>
      <c r="F277" s="424"/>
      <c r="G277" s="424"/>
      <c r="H277" s="425"/>
      <c r="I277" s="424"/>
      <c r="J277" s="426"/>
    </row>
    <row r="278" spans="2:10" ht="10.5" customHeight="1">
      <c r="C278" s="92"/>
    </row>
    <row r="279" spans="2:10" ht="10.5" customHeight="1">
      <c r="B279" s="1146" t="s">
        <v>320</v>
      </c>
      <c r="C279" s="1146"/>
      <c r="D279" s="1146"/>
      <c r="E279" s="1146"/>
      <c r="F279" s="1146"/>
      <c r="G279" s="1146"/>
      <c r="H279" s="1146"/>
      <c r="I279" s="1146"/>
      <c r="J279" s="1146"/>
    </row>
    <row r="280" spans="2:10" ht="10.5" customHeight="1">
      <c r="B280" s="1146"/>
      <c r="C280" s="1146"/>
      <c r="D280" s="1146"/>
      <c r="E280" s="1146"/>
      <c r="F280" s="1146"/>
      <c r="G280" s="1146"/>
      <c r="H280" s="1146"/>
      <c r="I280" s="1146"/>
      <c r="J280" s="1146"/>
    </row>
    <row r="281" spans="2:10" ht="10.5" customHeight="1">
      <c r="B281" s="1146"/>
      <c r="C281" s="1146"/>
      <c r="D281" s="1146"/>
      <c r="E281" s="1146"/>
      <c r="F281" s="1146"/>
      <c r="G281" s="1146"/>
      <c r="H281" s="1146"/>
      <c r="I281" s="1146"/>
      <c r="J281" s="1146"/>
    </row>
    <row r="282" spans="2:10" ht="10.5" customHeight="1">
      <c r="B282" s="1146"/>
      <c r="C282" s="1146"/>
      <c r="D282" s="1146"/>
      <c r="E282" s="1146"/>
      <c r="F282" s="1146"/>
      <c r="G282" s="1146"/>
      <c r="H282" s="1146"/>
      <c r="I282" s="1146"/>
      <c r="J282" s="1146"/>
    </row>
    <row r="283" spans="2:10" ht="10.5" customHeight="1">
      <c r="B283" s="1146"/>
      <c r="C283" s="1146"/>
      <c r="D283" s="1146"/>
      <c r="E283" s="1146"/>
      <c r="F283" s="1146"/>
      <c r="G283" s="1146"/>
      <c r="H283" s="1146"/>
      <c r="I283" s="1146"/>
      <c r="J283" s="1146"/>
    </row>
    <row r="284" spans="2:10" ht="10.5" customHeight="1"/>
    <row r="285" spans="2:10" ht="10.5" customHeight="1"/>
    <row r="286" spans="2:10" ht="10.5" customHeight="1"/>
    <row r="287" spans="2:10" ht="10.5" customHeight="1"/>
    <row r="288" spans="2:10" ht="10.5" customHeight="1"/>
    <row r="289" spans="2:10" ht="10.5" customHeight="1">
      <c r="B289" s="1145"/>
      <c r="C289" s="1145"/>
      <c r="D289" s="1145"/>
      <c r="E289" s="1145"/>
      <c r="F289" s="1145"/>
      <c r="G289" s="1145"/>
      <c r="H289" s="1145"/>
      <c r="I289" s="1145"/>
      <c r="J289" s="1145"/>
    </row>
    <row r="290" spans="2:10" ht="10.5" customHeight="1">
      <c r="B290" s="1145"/>
      <c r="C290" s="1145"/>
      <c r="D290" s="1145"/>
      <c r="E290" s="1145"/>
      <c r="F290" s="1145"/>
      <c r="G290" s="1145"/>
      <c r="H290" s="1145"/>
      <c r="I290" s="1145"/>
      <c r="J290" s="1145"/>
    </row>
    <row r="291" spans="2:10" ht="10.5" customHeight="1">
      <c r="B291" s="1145"/>
      <c r="C291" s="1145"/>
      <c r="D291" s="1145"/>
      <c r="E291" s="1145"/>
      <c r="F291" s="1145"/>
      <c r="G291" s="1145"/>
      <c r="H291" s="1145"/>
      <c r="I291" s="1145"/>
      <c r="J291" s="1145"/>
    </row>
    <row r="292" spans="2:10" ht="10.5" customHeight="1">
      <c r="B292" s="1145"/>
      <c r="C292" s="1145"/>
      <c r="D292" s="1145"/>
      <c r="E292" s="1145"/>
      <c r="F292" s="1145"/>
      <c r="G292" s="1145"/>
      <c r="H292" s="1145"/>
      <c r="I292" s="1145"/>
      <c r="J292" s="1145"/>
    </row>
    <row r="293" spans="2:10" ht="10.5" customHeight="1">
      <c r="B293" s="1145"/>
      <c r="C293" s="1145"/>
      <c r="D293" s="1145"/>
      <c r="E293" s="1145"/>
      <c r="F293" s="1145"/>
      <c r="G293" s="1145"/>
      <c r="H293" s="1145"/>
      <c r="I293" s="1145"/>
      <c r="J293" s="1145"/>
    </row>
    <row r="294" spans="2:10" ht="10.5" customHeight="1"/>
    <row r="295" spans="2:10" ht="10.5" customHeight="1"/>
    <row r="296" spans="2:10" ht="10.5" customHeight="1"/>
    <row r="297" spans="2:10" ht="10.5" customHeight="1"/>
    <row r="298" spans="2:10" ht="10.5" customHeight="1"/>
    <row r="299" spans="2:10" ht="10.5" customHeight="1"/>
    <row r="300" spans="2:10" ht="10.5" customHeight="1"/>
    <row r="301" spans="2:10" ht="10.5" customHeight="1"/>
    <row r="302" spans="2:10" ht="10.5" customHeight="1"/>
    <row r="303" spans="2:10" ht="10.5" customHeight="1"/>
    <row r="304" spans="2:10" ht="10.5" customHeight="1"/>
    <row r="305" ht="10.5" customHeight="1"/>
    <row r="306" ht="10.5" customHeight="1"/>
  </sheetData>
  <mergeCells count="6">
    <mergeCell ref="B289:J293"/>
    <mergeCell ref="B279:J283"/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284"/>
  <sheetViews>
    <sheetView showGridLines="0" showRowColHeaders="0" showWhiteSpace="0" zoomScaleNormal="100" workbookViewId="0">
      <pane ySplit="3" topLeftCell="A4" activePane="bottomLeft" state="frozen"/>
      <selection activeCell="C11" sqref="C11"/>
      <selection pane="bottomLeft" activeCell="C11" sqref="C11"/>
    </sheetView>
  </sheetViews>
  <sheetFormatPr baseColWidth="10" defaultColWidth="10.42578125" defaultRowHeight="12.75"/>
  <cols>
    <col min="1" max="1" width="3" style="36" customWidth="1"/>
    <col min="2" max="2" width="15.42578125" style="36" customWidth="1"/>
    <col min="3" max="3" width="12.140625" style="93" customWidth="1"/>
    <col min="4" max="4" width="13.7109375" style="93" customWidth="1"/>
    <col min="5" max="5" width="13.42578125" style="93" customWidth="1"/>
    <col min="6" max="6" width="13.85546875" style="93" customWidth="1"/>
    <col min="7" max="7" width="14.42578125" style="94" customWidth="1"/>
    <col min="8" max="8" width="14.140625" style="36" customWidth="1"/>
    <col min="9" max="9" width="12.5703125" style="36" customWidth="1"/>
    <col min="10" max="10" width="12.85546875" style="112" customWidth="1"/>
    <col min="11" max="11" width="13.42578125" style="112" customWidth="1"/>
    <col min="12" max="13" width="0" style="36" hidden="1" customWidth="1"/>
    <col min="14" max="17" width="10.42578125" style="75"/>
    <col min="18" max="16384" width="10.42578125" style="36"/>
  </cols>
  <sheetData>
    <row r="1" spans="2:17" ht="32.25" customHeight="1">
      <c r="B1" s="1155" t="s">
        <v>242</v>
      </c>
      <c r="C1" s="1155"/>
      <c r="D1" s="1155"/>
      <c r="E1" s="1155"/>
      <c r="F1" s="1155"/>
      <c r="G1" s="1155"/>
      <c r="H1" s="1155"/>
      <c r="I1" s="1155"/>
      <c r="J1" s="1155"/>
      <c r="K1" s="1155"/>
    </row>
    <row r="2" spans="2:17" ht="18" customHeight="1">
      <c r="B2" s="96"/>
      <c r="C2" s="1161" t="s">
        <v>234</v>
      </c>
      <c r="D2" s="1162"/>
      <c r="E2" s="1162"/>
      <c r="F2" s="1163"/>
      <c r="G2" s="1164" t="s">
        <v>98</v>
      </c>
      <c r="H2" s="1166" t="s">
        <v>235</v>
      </c>
      <c r="I2" s="1162"/>
      <c r="J2" s="1156" t="s">
        <v>249</v>
      </c>
      <c r="K2" s="1157"/>
    </row>
    <row r="3" spans="2:17" ht="42" customHeight="1">
      <c r="B3" s="646" t="s">
        <v>393</v>
      </c>
      <c r="C3" s="97" t="s">
        <v>246</v>
      </c>
      <c r="D3" s="97" t="s">
        <v>237</v>
      </c>
      <c r="E3" s="97" t="s">
        <v>100</v>
      </c>
      <c r="F3" s="98" t="s">
        <v>238</v>
      </c>
      <c r="G3" s="1165"/>
      <c r="H3" s="99" t="s">
        <v>239</v>
      </c>
      <c r="I3" s="100" t="s">
        <v>240</v>
      </c>
      <c r="J3" s="101" t="s">
        <v>167</v>
      </c>
      <c r="K3" s="101" t="s">
        <v>250</v>
      </c>
    </row>
    <row r="4" spans="2:17" ht="17.850000000000001" customHeight="1">
      <c r="B4" s="1158" t="s">
        <v>266</v>
      </c>
      <c r="C4" s="1159"/>
      <c r="D4" s="1159"/>
      <c r="E4" s="1159"/>
      <c r="F4" s="1159"/>
      <c r="G4" s="1159"/>
      <c r="H4" s="1159"/>
      <c r="I4" s="1160"/>
      <c r="J4" s="102"/>
      <c r="K4" s="103"/>
    </row>
    <row r="5" spans="2:17" ht="44.45" hidden="1" customHeight="1">
      <c r="B5" s="48" t="s">
        <v>364</v>
      </c>
      <c r="C5" s="81"/>
      <c r="D5" s="82"/>
      <c r="E5" s="82"/>
      <c r="F5" s="82"/>
      <c r="G5" s="104"/>
      <c r="H5" s="82"/>
      <c r="I5" s="84"/>
      <c r="J5" s="105"/>
      <c r="K5" s="106"/>
    </row>
    <row r="6" spans="2:17" s="109" customFormat="1" ht="14.1" hidden="1" customHeight="1">
      <c r="B6" s="59">
        <v>2001</v>
      </c>
      <c r="C6" s="55">
        <v>1291780.5900000001</v>
      </c>
      <c r="D6" s="56">
        <v>2694359.35</v>
      </c>
      <c r="E6" s="56">
        <v>1687775.15</v>
      </c>
      <c r="F6" s="56">
        <v>9736462.1000000015</v>
      </c>
      <c r="G6" s="57">
        <v>15425460.24</v>
      </c>
      <c r="H6" s="56">
        <v>12451242.15</v>
      </c>
      <c r="I6" s="58">
        <v>2967908.46</v>
      </c>
      <c r="J6" s="107"/>
      <c r="K6" s="108"/>
      <c r="N6" s="868"/>
      <c r="O6" s="868"/>
      <c r="P6" s="868"/>
      <c r="Q6" s="868"/>
    </row>
    <row r="7" spans="2:17" ht="14.1" hidden="1" customHeight="1">
      <c r="B7" s="54">
        <v>2001</v>
      </c>
      <c r="C7" s="55">
        <v>1293745.49</v>
      </c>
      <c r="D7" s="56">
        <v>2696115.71</v>
      </c>
      <c r="E7" s="56">
        <v>1692971.76</v>
      </c>
      <c r="F7" s="56">
        <v>9779992.6099999994</v>
      </c>
      <c r="G7" s="57">
        <v>15477806.399999997</v>
      </c>
      <c r="H7" s="56">
        <v>12504257.35</v>
      </c>
      <c r="I7" s="58">
        <v>2970158.6299999976</v>
      </c>
      <c r="J7" s="107">
        <f>G7-G6</f>
        <v>52346.159999996424</v>
      </c>
      <c r="K7" s="108"/>
    </row>
    <row r="8" spans="2:17" ht="14.1" hidden="1" customHeight="1">
      <c r="B8" s="54">
        <v>2001</v>
      </c>
      <c r="C8" s="55">
        <v>1295194.27</v>
      </c>
      <c r="D8" s="56">
        <v>2698663.66</v>
      </c>
      <c r="E8" s="56">
        <v>1702085.28</v>
      </c>
      <c r="F8" s="56">
        <v>9822742.1900000013</v>
      </c>
      <c r="G8" s="57">
        <v>15534525.109999999</v>
      </c>
      <c r="H8" s="56">
        <v>12559961.624566566</v>
      </c>
      <c r="I8" s="58">
        <v>2972337.0754334363</v>
      </c>
      <c r="J8" s="107">
        <f t="shared" ref="J8:J10" si="0">G8-G7</f>
        <v>56718.710000002757</v>
      </c>
      <c r="K8" s="108"/>
    </row>
    <row r="9" spans="2:17" ht="14.1" hidden="1" customHeight="1">
      <c r="B9" s="59">
        <v>2001</v>
      </c>
      <c r="C9" s="55">
        <v>1295580.22</v>
      </c>
      <c r="D9" s="56">
        <v>2699582.14</v>
      </c>
      <c r="E9" s="56">
        <v>1712623.81</v>
      </c>
      <c r="F9" s="56">
        <v>9861740.0500000007</v>
      </c>
      <c r="G9" s="57">
        <v>15579860.179999998</v>
      </c>
      <c r="H9" s="56">
        <v>12604302.925322175</v>
      </c>
      <c r="I9" s="58">
        <v>2974076.0846778238</v>
      </c>
      <c r="J9" s="107">
        <f t="shared" si="0"/>
        <v>45335.069999998435</v>
      </c>
      <c r="K9" s="108"/>
    </row>
    <row r="10" spans="2:17" ht="14.1" hidden="1" customHeight="1">
      <c r="B10" s="59">
        <v>2001</v>
      </c>
      <c r="C10" s="55">
        <v>1294893.24</v>
      </c>
      <c r="D10" s="56">
        <v>2698383.37</v>
      </c>
      <c r="E10" s="56">
        <v>1720965.03</v>
      </c>
      <c r="F10" s="56">
        <v>9897075.1600000001</v>
      </c>
      <c r="G10" s="57">
        <v>15620227.51</v>
      </c>
      <c r="H10" s="56">
        <v>12643155.228635602</v>
      </c>
      <c r="I10" s="58">
        <v>2976411.4113643975</v>
      </c>
      <c r="J10" s="107">
        <f t="shared" si="0"/>
        <v>40367.330000001937</v>
      </c>
      <c r="K10" s="108"/>
    </row>
    <row r="11" spans="2:17" ht="14.1" customHeight="1">
      <c r="B11" s="59">
        <v>2001</v>
      </c>
      <c r="C11" s="55">
        <v>1297932.31</v>
      </c>
      <c r="D11" s="56">
        <v>2697636.77</v>
      </c>
      <c r="E11" s="56">
        <v>1727446.23</v>
      </c>
      <c r="F11" s="56">
        <v>9933070.0199999996</v>
      </c>
      <c r="G11" s="57">
        <v>15667418.199999999</v>
      </c>
      <c r="H11" s="56">
        <v>12688435.130792173</v>
      </c>
      <c r="I11" s="58">
        <v>2979157.5992078269</v>
      </c>
      <c r="J11" s="107">
        <v>47190.689999999478</v>
      </c>
      <c r="K11" s="108"/>
    </row>
    <row r="12" spans="2:17" ht="14.1" hidden="1" customHeight="1">
      <c r="B12" s="54">
        <v>2001</v>
      </c>
      <c r="C12" s="55">
        <v>1301687.57</v>
      </c>
      <c r="D12" s="56">
        <v>2697071.87</v>
      </c>
      <c r="E12" s="56">
        <v>1733918.27</v>
      </c>
      <c r="F12" s="56">
        <v>9968162.7300000004</v>
      </c>
      <c r="G12" s="57">
        <v>15710395.869999999</v>
      </c>
      <c r="H12" s="56">
        <v>12729604.091418559</v>
      </c>
      <c r="I12" s="58">
        <v>2982187.6585814431</v>
      </c>
      <c r="J12" s="107">
        <v>42977.669999999925</v>
      </c>
      <c r="K12" s="108"/>
    </row>
    <row r="13" spans="2:17" ht="14.1" hidden="1" customHeight="1">
      <c r="B13" s="54">
        <v>2001</v>
      </c>
      <c r="C13" s="60">
        <v>1304702.4099999999</v>
      </c>
      <c r="D13" s="61">
        <v>2695247.8</v>
      </c>
      <c r="E13" s="61">
        <v>1741469.06</v>
      </c>
      <c r="F13" s="61">
        <v>10004111.1</v>
      </c>
      <c r="G13" s="62">
        <v>15754125.470000001</v>
      </c>
      <c r="H13" s="61">
        <v>12770424.505709581</v>
      </c>
      <c r="I13" s="63">
        <v>2985759.6042904174</v>
      </c>
      <c r="J13" s="110">
        <v>43729.60000000149</v>
      </c>
      <c r="K13" s="111"/>
    </row>
    <row r="14" spans="2:17" ht="14.1" hidden="1" customHeight="1">
      <c r="B14" s="59">
        <v>2001</v>
      </c>
      <c r="C14" s="55">
        <v>1306349.3799999999</v>
      </c>
      <c r="D14" s="56">
        <v>2695638.2</v>
      </c>
      <c r="E14" s="56">
        <v>1749924.75</v>
      </c>
      <c r="F14" s="56">
        <v>10036930</v>
      </c>
      <c r="G14" s="57">
        <v>15796925.139999997</v>
      </c>
      <c r="H14" s="56">
        <v>12810508.950466191</v>
      </c>
      <c r="I14" s="58">
        <v>2988677.6695338041</v>
      </c>
      <c r="J14" s="107">
        <v>42799.6699999962</v>
      </c>
      <c r="K14" s="108"/>
    </row>
    <row r="15" spans="2:17" ht="14.1" hidden="1" customHeight="1">
      <c r="B15" s="59">
        <v>2001</v>
      </c>
      <c r="C15" s="55">
        <v>1305081.68</v>
      </c>
      <c r="D15" s="56">
        <v>2695247.61</v>
      </c>
      <c r="E15" s="56">
        <v>1758939.33</v>
      </c>
      <c r="F15" s="56">
        <v>10068704.6</v>
      </c>
      <c r="G15" s="57">
        <v>15836185.41</v>
      </c>
      <c r="H15" s="56">
        <v>12846874.179400409</v>
      </c>
      <c r="I15" s="58">
        <v>2991544.900599591</v>
      </c>
      <c r="J15" s="107">
        <v>39260.270000003278</v>
      </c>
      <c r="K15" s="108"/>
    </row>
    <row r="16" spans="2:17" ht="14.1" hidden="1" customHeight="1">
      <c r="B16" s="59">
        <v>2001</v>
      </c>
      <c r="C16" s="55">
        <v>1303712.49</v>
      </c>
      <c r="D16" s="56">
        <v>2693306.81</v>
      </c>
      <c r="E16" s="56">
        <v>1769921.16</v>
      </c>
      <c r="F16" s="56">
        <v>10105881.799999999</v>
      </c>
      <c r="G16" s="57">
        <v>15879427.949999997</v>
      </c>
      <c r="H16" s="56">
        <v>12886750.026410654</v>
      </c>
      <c r="I16" s="58">
        <v>2994831.9935893444</v>
      </c>
      <c r="J16" s="107">
        <v>43242.539999997243</v>
      </c>
      <c r="K16" s="108"/>
    </row>
    <row r="17" spans="2:12" ht="14.1" hidden="1" customHeight="1">
      <c r="B17" s="59">
        <v>2001</v>
      </c>
      <c r="C17" s="55">
        <v>1298385</v>
      </c>
      <c r="D17" s="56">
        <v>2692081.81</v>
      </c>
      <c r="E17" s="56">
        <v>1782514</v>
      </c>
      <c r="F17" s="56">
        <v>10141783.9</v>
      </c>
      <c r="G17" s="57">
        <v>15924348.530000001</v>
      </c>
      <c r="H17" s="56">
        <v>12928362.687531559</v>
      </c>
      <c r="I17" s="58">
        <v>2997784.5124684437</v>
      </c>
      <c r="J17" s="107">
        <v>44920.5800000038</v>
      </c>
      <c r="K17" s="108"/>
    </row>
    <row r="18" spans="2:12" ht="14.1" hidden="1" customHeight="1">
      <c r="B18" s="59">
        <v>2002</v>
      </c>
      <c r="C18" s="55"/>
      <c r="D18" s="56"/>
      <c r="E18" s="56"/>
      <c r="F18" s="56"/>
      <c r="G18" s="57"/>
      <c r="H18" s="56"/>
      <c r="I18" s="58"/>
      <c r="J18" s="110"/>
      <c r="K18" s="111"/>
    </row>
    <row r="19" spans="2:12" ht="14.1" hidden="1" customHeight="1">
      <c r="B19" s="59">
        <v>2002</v>
      </c>
      <c r="C19" s="55">
        <v>1294383.52</v>
      </c>
      <c r="D19" s="56">
        <v>2690979.95</v>
      </c>
      <c r="E19" s="56">
        <v>1791230.09</v>
      </c>
      <c r="F19" s="56">
        <v>10170364.199999999</v>
      </c>
      <c r="G19" s="57">
        <v>15957227.079999996</v>
      </c>
      <c r="H19" s="56">
        <v>12959712.006726336</v>
      </c>
      <c r="I19" s="58">
        <v>2993050.0932736611</v>
      </c>
      <c r="J19" s="107">
        <v>32878.549999995157</v>
      </c>
      <c r="K19" s="108">
        <v>531766.83999999613</v>
      </c>
    </row>
    <row r="20" spans="2:12" ht="14.1" hidden="1" customHeight="1">
      <c r="B20" s="59">
        <v>2002</v>
      </c>
      <c r="C20" s="55">
        <v>1296128.54</v>
      </c>
      <c r="D20" s="56">
        <v>2690478.86</v>
      </c>
      <c r="E20" s="56">
        <v>1797508.41</v>
      </c>
      <c r="F20" s="56">
        <v>10195730.9</v>
      </c>
      <c r="G20" s="57">
        <v>15987704.049999999</v>
      </c>
      <c r="H20" s="56">
        <v>12984381.74887508</v>
      </c>
      <c r="I20" s="58">
        <v>3002227.7611249201</v>
      </c>
      <c r="J20" s="107">
        <v>30476.970000002533</v>
      </c>
      <c r="K20" s="108">
        <v>509897.65000000224</v>
      </c>
    </row>
    <row r="21" spans="2:12" ht="14.1" hidden="1" customHeight="1">
      <c r="B21" s="59">
        <v>2002</v>
      </c>
      <c r="C21" s="55">
        <v>1297246.3</v>
      </c>
      <c r="D21" s="56">
        <v>2689328.67</v>
      </c>
      <c r="E21" s="56">
        <v>1801070.72</v>
      </c>
      <c r="F21" s="56">
        <v>10221994.699999999</v>
      </c>
      <c r="G21" s="57">
        <v>16015038.039999999</v>
      </c>
      <c r="H21" s="56">
        <v>13007898.540500306</v>
      </c>
      <c r="I21" s="58">
        <v>3005803.0494996952</v>
      </c>
      <c r="J21" s="107">
        <v>27333.990000000224</v>
      </c>
      <c r="K21" s="108">
        <v>480512.9299999997</v>
      </c>
    </row>
    <row r="22" spans="2:12" ht="14.1" hidden="1" customHeight="1">
      <c r="B22" s="59">
        <v>2002</v>
      </c>
      <c r="C22" s="55">
        <v>1298917.3899999999</v>
      </c>
      <c r="D22" s="56">
        <v>2689128.46</v>
      </c>
      <c r="E22" s="56">
        <v>1805720.72</v>
      </c>
      <c r="F22" s="56">
        <v>10250831</v>
      </c>
      <c r="G22" s="57">
        <v>16055701.99</v>
      </c>
      <c r="H22" s="56">
        <v>13044792.731214562</v>
      </c>
      <c r="I22" s="58">
        <v>3010199.6587854396</v>
      </c>
      <c r="J22" s="107">
        <v>40663.950000001118</v>
      </c>
      <c r="K22" s="108">
        <v>475841.81000000238</v>
      </c>
    </row>
    <row r="23" spans="2:12" ht="14.1" hidden="1" customHeight="1">
      <c r="B23" s="59">
        <v>2002</v>
      </c>
      <c r="C23" s="55">
        <v>1302290.8500000001</v>
      </c>
      <c r="D23" s="56">
        <v>2691257.97</v>
      </c>
      <c r="E23" s="56">
        <v>1816636.86</v>
      </c>
      <c r="F23" s="56">
        <v>10286721.199999999</v>
      </c>
      <c r="G23" s="57">
        <v>16107854.069999998</v>
      </c>
      <c r="H23" s="56">
        <v>13092860.746249529</v>
      </c>
      <c r="I23" s="58">
        <v>3014648.6037504701</v>
      </c>
      <c r="J23" s="107">
        <v>52152.079999998212</v>
      </c>
      <c r="K23" s="108">
        <v>487626.55999999866</v>
      </c>
    </row>
    <row r="24" spans="2:12" ht="14.1" customHeight="1">
      <c r="B24" s="59">
        <v>2002</v>
      </c>
      <c r="C24" s="55">
        <v>1299854.29</v>
      </c>
      <c r="D24" s="56">
        <v>2691502.13</v>
      </c>
      <c r="E24" s="56">
        <v>1827857.1</v>
      </c>
      <c r="F24" s="56">
        <v>10325790.1</v>
      </c>
      <c r="G24" s="57">
        <v>16154996.999999996</v>
      </c>
      <c r="H24" s="56">
        <v>13135909.935445551</v>
      </c>
      <c r="I24" s="58">
        <v>3019204.5145544489</v>
      </c>
      <c r="J24" s="107">
        <v>47142.929999997839</v>
      </c>
      <c r="K24" s="108">
        <v>487578.79999999702</v>
      </c>
    </row>
    <row r="25" spans="2:12" ht="14.1" hidden="1" customHeight="1">
      <c r="B25" s="59">
        <v>2002</v>
      </c>
      <c r="C25" s="55">
        <v>1301139.25</v>
      </c>
      <c r="D25" s="56">
        <v>2690786.51</v>
      </c>
      <c r="E25" s="56">
        <v>1838454.64</v>
      </c>
      <c r="F25" s="56">
        <v>10364859.300000001</v>
      </c>
      <c r="G25" s="57">
        <v>16205739.465</v>
      </c>
      <c r="H25" s="56">
        <v>13181193.995750001</v>
      </c>
      <c r="I25" s="58">
        <v>3024927.2492499994</v>
      </c>
      <c r="J25" s="110">
        <v>50742.465000003576</v>
      </c>
      <c r="K25" s="111">
        <v>495343.59500000067</v>
      </c>
    </row>
    <row r="26" spans="2:12" ht="14.1" hidden="1" customHeight="1">
      <c r="B26" s="59">
        <v>2002</v>
      </c>
      <c r="C26" s="55">
        <v>1302506.03</v>
      </c>
      <c r="D26" s="56">
        <v>2689882.78</v>
      </c>
      <c r="E26" s="56">
        <v>1849250.23</v>
      </c>
      <c r="F26" s="56">
        <v>10397932.4</v>
      </c>
      <c r="G26" s="57">
        <v>16249513.1</v>
      </c>
      <c r="H26" s="56">
        <v>13220235.73251668</v>
      </c>
      <c r="I26" s="58">
        <v>3030287.6674833209</v>
      </c>
      <c r="J26" s="107">
        <v>43773.634999999776</v>
      </c>
      <c r="K26" s="108">
        <v>495387.62999999896</v>
      </c>
    </row>
    <row r="27" spans="2:12" ht="14.1" hidden="1" customHeight="1">
      <c r="B27" s="59">
        <v>2002</v>
      </c>
      <c r="C27" s="55">
        <v>1299364.72</v>
      </c>
      <c r="D27" s="56">
        <v>2689008.23</v>
      </c>
      <c r="E27" s="56">
        <v>1857848.2</v>
      </c>
      <c r="F27" s="56">
        <v>10431942.6</v>
      </c>
      <c r="G27" s="57">
        <v>16287786.18</v>
      </c>
      <c r="H27" s="56">
        <v>13253276.343221797</v>
      </c>
      <c r="I27" s="58">
        <v>3035490.2567782043</v>
      </c>
      <c r="J27" s="107">
        <v>38273.080000000075</v>
      </c>
      <c r="K27" s="108">
        <v>490861.04000000283</v>
      </c>
    </row>
    <row r="28" spans="2:12" ht="14.1" hidden="1" customHeight="1">
      <c r="B28" s="59">
        <v>2002</v>
      </c>
      <c r="C28" s="55">
        <v>1294648.1100000001</v>
      </c>
      <c r="D28" s="56">
        <v>2689474.47</v>
      </c>
      <c r="E28" s="56">
        <v>1866194.88</v>
      </c>
      <c r="F28" s="56">
        <v>10466722.100000001</v>
      </c>
      <c r="G28" s="57">
        <v>16330685.480000004</v>
      </c>
      <c r="H28" s="56">
        <v>13290533.942988586</v>
      </c>
      <c r="I28" s="58">
        <v>3040891.2970114169</v>
      </c>
      <c r="J28" s="107">
        <v>42899.30000000447</v>
      </c>
      <c r="K28" s="108">
        <v>494500.07000000402</v>
      </c>
    </row>
    <row r="29" spans="2:12" ht="14.1" hidden="1" customHeight="1">
      <c r="B29" s="59">
        <v>2002</v>
      </c>
      <c r="C29" s="55">
        <v>1306553.47</v>
      </c>
      <c r="D29" s="56">
        <v>2690936.46</v>
      </c>
      <c r="E29" s="56">
        <v>1873803.57</v>
      </c>
      <c r="F29" s="56">
        <v>10494975.1</v>
      </c>
      <c r="G29" s="57">
        <v>16374379.050000003</v>
      </c>
      <c r="H29" s="56">
        <v>13328802.895994129</v>
      </c>
      <c r="I29" s="58">
        <v>3045989.0440058727</v>
      </c>
      <c r="J29" s="107">
        <v>43693.569999998435</v>
      </c>
      <c r="K29" s="108">
        <v>494951.10000000522</v>
      </c>
    </row>
    <row r="30" spans="2:12" ht="14.1" hidden="1" customHeight="1">
      <c r="B30" s="59">
        <v>2002</v>
      </c>
      <c r="C30" s="55">
        <v>1316197.44</v>
      </c>
      <c r="D30" s="56">
        <v>2690106.51</v>
      </c>
      <c r="E30" s="56">
        <v>1876643.48</v>
      </c>
      <c r="F30" s="56">
        <v>10527515.699999999</v>
      </c>
      <c r="G30" s="57">
        <v>16418807.880000001</v>
      </c>
      <c r="H30" s="56">
        <v>13367940.430251479</v>
      </c>
      <c r="I30" s="58">
        <v>3050846.3397485181</v>
      </c>
      <c r="J30" s="107">
        <v>44428.829999998212</v>
      </c>
      <c r="K30" s="108">
        <v>494459.34999999963</v>
      </c>
      <c r="L30" s="112"/>
    </row>
    <row r="31" spans="2:12" ht="14.1" hidden="1" customHeight="1">
      <c r="B31" s="59">
        <v>2003</v>
      </c>
      <c r="C31" s="55"/>
      <c r="D31" s="56"/>
      <c r="E31" s="56"/>
      <c r="F31" s="56"/>
      <c r="G31" s="57"/>
      <c r="H31" s="56"/>
      <c r="I31" s="58"/>
      <c r="J31" s="55"/>
      <c r="K31" s="58"/>
    </row>
    <row r="32" spans="2:12" ht="14.1" hidden="1" customHeight="1">
      <c r="B32" s="59">
        <v>2003</v>
      </c>
      <c r="C32" s="55">
        <v>1323859.42</v>
      </c>
      <c r="D32" s="56">
        <v>2687587.98</v>
      </c>
      <c r="E32" s="56">
        <v>1882492.99</v>
      </c>
      <c r="F32" s="56">
        <v>10566936.199999999</v>
      </c>
      <c r="G32" s="57">
        <v>16469902.98</v>
      </c>
      <c r="H32" s="56">
        <v>13410783.285246834</v>
      </c>
      <c r="I32" s="58">
        <v>3057097.7047531642</v>
      </c>
      <c r="J32" s="107">
        <v>51095.099999999627</v>
      </c>
      <c r="K32" s="108">
        <v>512675.9000000041</v>
      </c>
    </row>
    <row r="33" spans="2:12" ht="14.1" hidden="1" customHeight="1">
      <c r="B33" s="59">
        <v>2003</v>
      </c>
      <c r="C33" s="55">
        <v>1324960.92</v>
      </c>
      <c r="D33" s="56">
        <v>2686063.3</v>
      </c>
      <c r="E33" s="56">
        <v>1893776.93</v>
      </c>
      <c r="F33" s="56">
        <v>10605145.800000001</v>
      </c>
      <c r="G33" s="57">
        <v>16514848.899999997</v>
      </c>
      <c r="H33" s="56">
        <v>13450815.567570178</v>
      </c>
      <c r="I33" s="58">
        <v>3063684.6524298191</v>
      </c>
      <c r="J33" s="107">
        <v>44945.9199999962</v>
      </c>
      <c r="K33" s="108">
        <v>527144.84999999776</v>
      </c>
    </row>
    <row r="34" spans="2:12" ht="14.1" hidden="1" customHeight="1">
      <c r="B34" s="59">
        <v>2003</v>
      </c>
      <c r="C34" s="55">
        <v>1325654.3999999999</v>
      </c>
      <c r="D34" s="56">
        <v>2684431.71</v>
      </c>
      <c r="E34" s="56">
        <v>1904427.67</v>
      </c>
      <c r="F34" s="56">
        <v>10642545.200000001</v>
      </c>
      <c r="G34" s="57">
        <v>16560649.449999997</v>
      </c>
      <c r="H34" s="56">
        <v>13490755.384989111</v>
      </c>
      <c r="I34" s="58">
        <v>3070297.1850108905</v>
      </c>
      <c r="J34" s="107">
        <v>45800.550000000745</v>
      </c>
      <c r="K34" s="108">
        <v>545611.40999999829</v>
      </c>
    </row>
    <row r="35" spans="2:12" ht="14.1" hidden="1" customHeight="1">
      <c r="B35" s="59">
        <v>2003</v>
      </c>
      <c r="C35" s="55">
        <v>1325068.4099999999</v>
      </c>
      <c r="D35" s="56">
        <v>2683072.6</v>
      </c>
      <c r="E35" s="56">
        <v>1913038.98</v>
      </c>
      <c r="F35" s="56">
        <v>10683365.4</v>
      </c>
      <c r="G35" s="57">
        <v>16608351.620000001</v>
      </c>
      <c r="H35" s="56">
        <v>13530805.255319733</v>
      </c>
      <c r="I35" s="58">
        <v>3078159.9146802681</v>
      </c>
      <c r="J35" s="107">
        <v>47702.170000003651</v>
      </c>
      <c r="K35" s="108">
        <v>552649.63000000082</v>
      </c>
    </row>
    <row r="36" spans="2:12" ht="14.1" hidden="1" customHeight="1">
      <c r="B36" s="59">
        <v>2003</v>
      </c>
      <c r="C36" s="55">
        <v>1322069.55</v>
      </c>
      <c r="D36" s="56">
        <v>2679412.98</v>
      </c>
      <c r="E36" s="56">
        <v>1914744.13</v>
      </c>
      <c r="F36" s="56">
        <v>10718516.699999999</v>
      </c>
      <c r="G36" s="57">
        <v>16642490.389999999</v>
      </c>
      <c r="H36" s="56">
        <v>13557707.986262968</v>
      </c>
      <c r="I36" s="58">
        <v>3085641.633737029</v>
      </c>
      <c r="J36" s="107">
        <v>34138.76999999769</v>
      </c>
      <c r="K36" s="108">
        <v>534636.3200000003</v>
      </c>
    </row>
    <row r="37" spans="2:12" ht="14.1" customHeight="1">
      <c r="B37" s="59">
        <v>2003</v>
      </c>
      <c r="C37" s="55">
        <v>1319453.8500000001</v>
      </c>
      <c r="D37" s="56">
        <v>2678532.31</v>
      </c>
      <c r="E37" s="56">
        <v>1917709.23</v>
      </c>
      <c r="F37" s="56">
        <v>10743175.4</v>
      </c>
      <c r="G37" s="57">
        <v>16669734.899999999</v>
      </c>
      <c r="H37" s="56">
        <v>13577569.925990494</v>
      </c>
      <c r="I37" s="58">
        <v>3092771.9040095038</v>
      </c>
      <c r="J37" s="107">
        <v>27244.509999999776</v>
      </c>
      <c r="K37" s="108">
        <v>514737.90000000224</v>
      </c>
    </row>
    <row r="38" spans="2:12" ht="14.1" hidden="1" customHeight="1">
      <c r="B38" s="59">
        <v>2003</v>
      </c>
      <c r="C38" s="55">
        <v>1316090.67</v>
      </c>
      <c r="D38" s="56">
        <v>2678805.7200000002</v>
      </c>
      <c r="E38" s="56">
        <v>1923567.97</v>
      </c>
      <c r="F38" s="56">
        <v>10768529.9</v>
      </c>
      <c r="G38" s="57">
        <v>16700724.259999996</v>
      </c>
      <c r="H38" s="56">
        <v>13601439.650755346</v>
      </c>
      <c r="I38" s="58">
        <v>3099838.8192446521</v>
      </c>
      <c r="J38" s="110">
        <v>30989.359999997541</v>
      </c>
      <c r="K38" s="111">
        <v>494984.7949999962</v>
      </c>
    </row>
    <row r="39" spans="2:12" ht="14.1" hidden="1" customHeight="1">
      <c r="B39" s="59">
        <v>2003</v>
      </c>
      <c r="C39" s="55">
        <v>1316492.3799999999</v>
      </c>
      <c r="D39" s="56">
        <v>2678301.33</v>
      </c>
      <c r="E39" s="56">
        <v>1929797.13</v>
      </c>
      <c r="F39" s="56">
        <v>10803386.300000001</v>
      </c>
      <c r="G39" s="57">
        <v>16743610.469999999</v>
      </c>
      <c r="H39" s="56">
        <v>13636939.073508736</v>
      </c>
      <c r="I39" s="58">
        <v>3107085.8464912619</v>
      </c>
      <c r="J39" s="107">
        <v>42886.210000002757</v>
      </c>
      <c r="K39" s="108">
        <v>494097.36999999918</v>
      </c>
    </row>
    <row r="40" spans="2:12" ht="14.1" hidden="1" customHeight="1">
      <c r="B40" s="59">
        <v>2003</v>
      </c>
      <c r="C40" s="55">
        <v>1316542.3500000001</v>
      </c>
      <c r="D40" s="56">
        <v>2676777.29</v>
      </c>
      <c r="E40" s="56">
        <v>1938099.65</v>
      </c>
      <c r="F40" s="56">
        <v>10837519.5</v>
      </c>
      <c r="G40" s="57">
        <v>16783246.509999998</v>
      </c>
      <c r="H40" s="56">
        <v>13668846.921900002</v>
      </c>
      <c r="I40" s="58">
        <v>3114498.0980999977</v>
      </c>
      <c r="J40" s="107">
        <v>39636.039999999106</v>
      </c>
      <c r="K40" s="108">
        <v>495460.32999999821</v>
      </c>
    </row>
    <row r="41" spans="2:12" ht="14.1" hidden="1" customHeight="1">
      <c r="B41" s="59">
        <v>2003</v>
      </c>
      <c r="C41" s="55">
        <v>1315437.0900000001</v>
      </c>
      <c r="D41" s="56">
        <v>2675057.2400000002</v>
      </c>
      <c r="E41" s="56">
        <v>1945685.35</v>
      </c>
      <c r="F41" s="56">
        <v>10870012</v>
      </c>
      <c r="G41" s="57">
        <v>16818458.75</v>
      </c>
      <c r="H41" s="56">
        <v>13696357.302900078</v>
      </c>
      <c r="I41" s="58">
        <v>3121836.4170999196</v>
      </c>
      <c r="J41" s="107">
        <v>35212.240000002086</v>
      </c>
      <c r="K41" s="108">
        <v>487773.26999999583</v>
      </c>
    </row>
    <row r="42" spans="2:12" ht="14.1" hidden="1" customHeight="1">
      <c r="B42" s="59">
        <v>2003</v>
      </c>
      <c r="C42" s="55">
        <v>1310501.75</v>
      </c>
      <c r="D42" s="56">
        <v>2672538.2200000002</v>
      </c>
      <c r="E42" s="56">
        <v>1950761.69</v>
      </c>
      <c r="F42" s="56">
        <v>10904764.6</v>
      </c>
      <c r="G42" s="57">
        <v>16850756.650000002</v>
      </c>
      <c r="H42" s="56">
        <v>13720822.438810693</v>
      </c>
      <c r="I42" s="58">
        <v>3129349.6611893098</v>
      </c>
      <c r="J42" s="107">
        <v>32297.900000002235</v>
      </c>
      <c r="K42" s="108">
        <v>476377.59999999963</v>
      </c>
    </row>
    <row r="43" spans="2:12" ht="14.1" hidden="1" customHeight="1">
      <c r="B43" s="59">
        <v>2003</v>
      </c>
      <c r="C43" s="55">
        <v>1308917.47</v>
      </c>
      <c r="D43" s="56">
        <v>2670567.0499999998</v>
      </c>
      <c r="E43" s="56">
        <v>1953441.35</v>
      </c>
      <c r="F43" s="56">
        <v>10934743.300000001</v>
      </c>
      <c r="G43" s="57">
        <v>16878443.919999998</v>
      </c>
      <c r="H43" s="56">
        <v>13739655.135658385</v>
      </c>
      <c r="I43" s="58">
        <v>3137512.4843416149</v>
      </c>
      <c r="J43" s="107">
        <v>27687.269999995828</v>
      </c>
      <c r="K43" s="108">
        <v>459636.03999999724</v>
      </c>
      <c r="L43" s="112"/>
    </row>
    <row r="44" spans="2:12" ht="14.1" hidden="1" customHeight="1">
      <c r="B44" s="59">
        <v>2004</v>
      </c>
      <c r="C44" s="55"/>
      <c r="D44" s="56"/>
      <c r="E44" s="56"/>
      <c r="F44" s="56"/>
      <c r="G44" s="57"/>
      <c r="H44" s="56"/>
      <c r="I44" s="58"/>
      <c r="J44" s="107"/>
      <c r="K44" s="108"/>
    </row>
    <row r="45" spans="2:12" ht="14.1" hidden="1" customHeight="1">
      <c r="B45" s="59">
        <v>2004</v>
      </c>
      <c r="C45" s="55">
        <v>1306047.1100000001</v>
      </c>
      <c r="D45" s="56">
        <v>2663769.16</v>
      </c>
      <c r="E45" s="56">
        <v>1960250.21</v>
      </c>
      <c r="F45" s="56">
        <v>10962841.800000001</v>
      </c>
      <c r="G45" s="57">
        <v>16907471.550000001</v>
      </c>
      <c r="H45" s="56">
        <v>13760201.37838744</v>
      </c>
      <c r="I45" s="58">
        <v>3146023.7616125601</v>
      </c>
      <c r="J45" s="107">
        <v>29027.630000002682</v>
      </c>
      <c r="K45" s="108">
        <v>437568.5700000003</v>
      </c>
    </row>
    <row r="46" spans="2:12" ht="14.1" hidden="1" customHeight="1">
      <c r="B46" s="59">
        <v>2004</v>
      </c>
      <c r="C46" s="55">
        <v>1300616.71</v>
      </c>
      <c r="D46" s="56">
        <v>2669344.36</v>
      </c>
      <c r="E46" s="56">
        <v>1987281.01</v>
      </c>
      <c r="F46" s="56">
        <v>11000599.800000001</v>
      </c>
      <c r="G46" s="57">
        <v>16962013.450000003</v>
      </c>
      <c r="H46" s="56">
        <v>13805320.695038173</v>
      </c>
      <c r="I46" s="58">
        <v>3156141.5449618278</v>
      </c>
      <c r="J46" s="107">
        <v>54541.900000002235</v>
      </c>
      <c r="K46" s="108">
        <v>447164.55000000633</v>
      </c>
    </row>
    <row r="47" spans="2:12" ht="14.1" hidden="1" customHeight="1">
      <c r="B47" s="59">
        <v>2004</v>
      </c>
      <c r="C47" s="55">
        <v>1301069.77</v>
      </c>
      <c r="D47" s="56">
        <v>2668207.4500000002</v>
      </c>
      <c r="E47" s="56">
        <v>1992473.33</v>
      </c>
      <c r="F47" s="56">
        <v>11039473.799999999</v>
      </c>
      <c r="G47" s="57">
        <v>17008120.699999996</v>
      </c>
      <c r="H47" s="56">
        <v>13841760.131481966</v>
      </c>
      <c r="I47" s="58">
        <v>3166290.8385180309</v>
      </c>
      <c r="J47" s="107">
        <v>46107.249999992549</v>
      </c>
      <c r="K47" s="108">
        <v>447471.24999999814</v>
      </c>
    </row>
    <row r="48" spans="2:12" ht="14.1" hidden="1" customHeight="1">
      <c r="B48" s="59">
        <v>2004</v>
      </c>
      <c r="C48" s="55">
        <v>1299086.31</v>
      </c>
      <c r="D48" s="56">
        <v>2667259.04</v>
      </c>
      <c r="E48" s="56">
        <v>1996982.76</v>
      </c>
      <c r="F48" s="56">
        <v>11074757.4</v>
      </c>
      <c r="G48" s="57">
        <v>17037945.849999998</v>
      </c>
      <c r="H48" s="56">
        <v>13863543.093471453</v>
      </c>
      <c r="I48" s="58">
        <v>3174936.0365285459</v>
      </c>
      <c r="J48" s="107">
        <v>29825.150000002235</v>
      </c>
      <c r="K48" s="108">
        <v>429594.22999999672</v>
      </c>
    </row>
    <row r="49" spans="2:12" ht="14.1" hidden="1" customHeight="1">
      <c r="B49" s="59">
        <v>2004</v>
      </c>
      <c r="C49" s="55">
        <v>1291774.69</v>
      </c>
      <c r="D49" s="56">
        <v>2668725.17</v>
      </c>
      <c r="E49" s="56">
        <v>2005063.76</v>
      </c>
      <c r="F49" s="56">
        <v>11111021.300000001</v>
      </c>
      <c r="G49" s="57">
        <v>17080074.900000002</v>
      </c>
      <c r="H49" s="56">
        <v>13897732.282356389</v>
      </c>
      <c r="I49" s="58">
        <v>3183174.2776436135</v>
      </c>
      <c r="J49" s="107">
        <v>42129.05000000447</v>
      </c>
      <c r="K49" s="108">
        <v>437584.5100000035</v>
      </c>
    </row>
    <row r="50" spans="2:12" ht="14.1" customHeight="1">
      <c r="B50" s="59">
        <v>2004</v>
      </c>
      <c r="C50" s="55">
        <v>1281786.58</v>
      </c>
      <c r="D50" s="56">
        <v>2667785.6</v>
      </c>
      <c r="E50" s="56">
        <v>2014986.34</v>
      </c>
      <c r="F50" s="56">
        <v>11152476.300000001</v>
      </c>
      <c r="G50" s="57">
        <v>17122163.679999992</v>
      </c>
      <c r="H50" s="56">
        <v>13931770.141013388</v>
      </c>
      <c r="I50" s="58">
        <v>3191589.9489866057</v>
      </c>
      <c r="J50" s="107">
        <v>42088.779999990016</v>
      </c>
      <c r="K50" s="108">
        <v>452428.77999999374</v>
      </c>
    </row>
    <row r="51" spans="2:12" ht="14.1" hidden="1" customHeight="1">
      <c r="B51" s="59">
        <v>2004</v>
      </c>
      <c r="C51" s="55">
        <v>1266993.3899999999</v>
      </c>
      <c r="D51" s="56">
        <v>2665072.1800000002</v>
      </c>
      <c r="E51" s="56">
        <v>2024403.19</v>
      </c>
      <c r="F51" s="56">
        <v>11197205.1</v>
      </c>
      <c r="G51" s="57">
        <v>17168006.309999999</v>
      </c>
      <c r="H51" s="56">
        <v>13969886.93598331</v>
      </c>
      <c r="I51" s="58">
        <v>3199330.0940166879</v>
      </c>
      <c r="J51" s="110">
        <v>45842.630000006407</v>
      </c>
      <c r="K51" s="111">
        <v>467282.05000000261</v>
      </c>
    </row>
    <row r="52" spans="2:12" ht="14.1" hidden="1" customHeight="1">
      <c r="B52" s="59">
        <v>2004</v>
      </c>
      <c r="C52" s="55">
        <v>1259312.2</v>
      </c>
      <c r="D52" s="56">
        <v>2662595.04</v>
      </c>
      <c r="E52" s="56">
        <v>2032323.59</v>
      </c>
      <c r="F52" s="56">
        <v>11237307.5</v>
      </c>
      <c r="G52" s="57">
        <v>17205918.099999998</v>
      </c>
      <c r="H52" s="56">
        <v>14000312.164087273</v>
      </c>
      <c r="I52" s="58">
        <v>3206574.0559127256</v>
      </c>
      <c r="J52" s="107">
        <v>37911.789999999106</v>
      </c>
      <c r="K52" s="108">
        <v>462307.62999999896</v>
      </c>
    </row>
    <row r="53" spans="2:12" ht="14.1" hidden="1" customHeight="1">
      <c r="B53" s="59">
        <v>2004</v>
      </c>
      <c r="C53" s="55">
        <v>1259439.82</v>
      </c>
      <c r="D53" s="56">
        <v>2661262.2799999998</v>
      </c>
      <c r="E53" s="56">
        <v>2040946.41</v>
      </c>
      <c r="F53" s="56">
        <v>11276187.200000001</v>
      </c>
      <c r="G53" s="57">
        <v>17252130.139999997</v>
      </c>
      <c r="H53" s="56">
        <v>14038963.416020883</v>
      </c>
      <c r="I53" s="58">
        <v>3213808.7439791108</v>
      </c>
      <c r="J53" s="107">
        <v>46212.039999999106</v>
      </c>
      <c r="K53" s="108">
        <v>468883.62999999896</v>
      </c>
    </row>
    <row r="54" spans="2:12" ht="14.1" hidden="1" customHeight="1">
      <c r="B54" s="59">
        <v>2004</v>
      </c>
      <c r="C54" s="55">
        <v>1263309.8799999999</v>
      </c>
      <c r="D54" s="56">
        <v>2659891.1800000002</v>
      </c>
      <c r="E54" s="56">
        <v>2051266.03</v>
      </c>
      <c r="F54" s="56">
        <v>11316369.9</v>
      </c>
      <c r="G54" s="57">
        <v>17300126.939999998</v>
      </c>
      <c r="H54" s="56">
        <v>14078921.906931395</v>
      </c>
      <c r="I54" s="58">
        <v>3221611.3530686041</v>
      </c>
      <c r="J54" s="107">
        <v>47996.800000000745</v>
      </c>
      <c r="K54" s="108">
        <v>481668.18999999762</v>
      </c>
    </row>
    <row r="55" spans="2:12" ht="14.1" hidden="1" customHeight="1">
      <c r="B55" s="59">
        <v>2004</v>
      </c>
      <c r="C55" s="55">
        <v>1257457.22</v>
      </c>
      <c r="D55" s="56">
        <v>2659185.42</v>
      </c>
      <c r="E55" s="56">
        <v>2064044.49</v>
      </c>
      <c r="F55" s="56">
        <v>11357125.6</v>
      </c>
      <c r="G55" s="57">
        <v>17346709.34</v>
      </c>
      <c r="H55" s="56">
        <v>14117085.435501503</v>
      </c>
      <c r="I55" s="58">
        <v>3229847.7944984958</v>
      </c>
      <c r="J55" s="107">
        <v>46582.400000002235</v>
      </c>
      <c r="K55" s="108">
        <v>495952.68999999762</v>
      </c>
    </row>
    <row r="56" spans="2:12" ht="14.1" hidden="1" customHeight="1">
      <c r="B56" s="59">
        <v>2004</v>
      </c>
      <c r="C56" s="55">
        <v>1251838.93</v>
      </c>
      <c r="D56" s="56">
        <v>2657517.75</v>
      </c>
      <c r="E56" s="56">
        <v>2077182.07</v>
      </c>
      <c r="F56" s="56">
        <v>11399274.199999999</v>
      </c>
      <c r="G56" s="57">
        <v>17390461.049999997</v>
      </c>
      <c r="H56" s="56">
        <v>14152457.52983922</v>
      </c>
      <c r="I56" s="58">
        <v>3237984.6801607795</v>
      </c>
      <c r="J56" s="107">
        <v>43751.709999997169</v>
      </c>
      <c r="K56" s="108">
        <v>512017.12999999896</v>
      </c>
      <c r="L56" s="112"/>
    </row>
    <row r="57" spans="2:12" ht="14.1" hidden="1" customHeight="1">
      <c r="B57" s="59">
        <v>2005</v>
      </c>
      <c r="C57" s="55"/>
      <c r="D57" s="56"/>
      <c r="E57" s="56"/>
      <c r="F57" s="56"/>
      <c r="G57" s="57"/>
      <c r="H57" s="56"/>
      <c r="I57" s="58"/>
      <c r="J57" s="107"/>
      <c r="K57" s="108"/>
    </row>
    <row r="58" spans="2:12" ht="14.1" hidden="1" customHeight="1">
      <c r="B58" s="59">
        <v>2005</v>
      </c>
      <c r="C58" s="55">
        <v>1232903.28</v>
      </c>
      <c r="D58" s="56">
        <v>2656543.9900000002</v>
      </c>
      <c r="E58" s="56">
        <v>2089912.04</v>
      </c>
      <c r="F58" s="56">
        <v>11442703.299999999</v>
      </c>
      <c r="G58" s="57">
        <v>17433663.399999999</v>
      </c>
      <c r="H58" s="56">
        <v>14187099.264072429</v>
      </c>
      <c r="I58" s="58">
        <v>3245894.8759275707</v>
      </c>
      <c r="J58" s="107">
        <v>43202.35000000149</v>
      </c>
      <c r="K58" s="108">
        <v>526191.84999999776</v>
      </c>
    </row>
    <row r="59" spans="2:12" ht="14.1" hidden="1" customHeight="1">
      <c r="B59" s="59">
        <v>2005</v>
      </c>
      <c r="C59" s="55">
        <v>1233903.3400000001</v>
      </c>
      <c r="D59" s="56">
        <v>2653909.73</v>
      </c>
      <c r="E59" s="56">
        <v>2100242.66</v>
      </c>
      <c r="F59" s="56">
        <v>11482565.6</v>
      </c>
      <c r="G59" s="57">
        <v>17471060.149999999</v>
      </c>
      <c r="H59" s="56">
        <v>14217023.567393262</v>
      </c>
      <c r="I59" s="58">
        <v>3253143.6526067401</v>
      </c>
      <c r="J59" s="107">
        <v>37396.75</v>
      </c>
      <c r="K59" s="108">
        <v>509046.69999999553</v>
      </c>
    </row>
    <row r="60" spans="2:12" ht="14.1" hidden="1" customHeight="1">
      <c r="B60" s="59">
        <v>2005</v>
      </c>
      <c r="C60" s="55">
        <v>1230111.95</v>
      </c>
      <c r="D60" s="56">
        <v>2650089.4700000002</v>
      </c>
      <c r="E60" s="56">
        <v>2110455.4700000002</v>
      </c>
      <c r="F60" s="56">
        <v>11522065.9</v>
      </c>
      <c r="G60" s="57">
        <v>17508409.719999999</v>
      </c>
      <c r="H60" s="56">
        <v>14246234.535307303</v>
      </c>
      <c r="I60" s="58">
        <v>3260792.6146926954</v>
      </c>
      <c r="J60" s="107">
        <v>37349.570000000298</v>
      </c>
      <c r="K60" s="108">
        <v>500289.02000000328</v>
      </c>
    </row>
    <row r="61" spans="2:12" ht="14.1" hidden="1" customHeight="1">
      <c r="B61" s="59">
        <v>2005</v>
      </c>
      <c r="C61" s="55">
        <v>1231896.57</v>
      </c>
      <c r="D61" s="56">
        <v>2646927.7999999998</v>
      </c>
      <c r="E61" s="56">
        <v>2128283.83</v>
      </c>
      <c r="F61" s="56">
        <v>11576327.300000001</v>
      </c>
      <c r="G61" s="57">
        <v>17584147.739999998</v>
      </c>
      <c r="H61" s="56">
        <v>14310568.139544122</v>
      </c>
      <c r="I61" s="58">
        <v>3272030.6404558751</v>
      </c>
      <c r="J61" s="107">
        <v>75738.019999999553</v>
      </c>
      <c r="K61" s="108">
        <v>546201.8900000006</v>
      </c>
    </row>
    <row r="62" spans="2:12" ht="14.1" hidden="1" customHeight="1">
      <c r="B62" s="59">
        <v>2005</v>
      </c>
      <c r="C62" s="55">
        <v>1238090.28</v>
      </c>
      <c r="D62" s="56">
        <v>2647038.0299999998</v>
      </c>
      <c r="E62" s="56">
        <v>2154357.88</v>
      </c>
      <c r="F62" s="56">
        <v>11660220.300000001</v>
      </c>
      <c r="G62" s="57">
        <v>17696351.579999998</v>
      </c>
      <c r="H62" s="56">
        <v>14406429.672858963</v>
      </c>
      <c r="I62" s="58">
        <v>3288999.0271410355</v>
      </c>
      <c r="J62" s="107">
        <v>112203.83999999985</v>
      </c>
      <c r="K62" s="108">
        <v>616276.67999999598</v>
      </c>
    </row>
    <row r="63" spans="2:12" ht="14.1" customHeight="1">
      <c r="B63" s="59">
        <v>2005</v>
      </c>
      <c r="C63" s="55">
        <v>1252798.6399999999</v>
      </c>
      <c r="D63" s="56">
        <v>2650275.1</v>
      </c>
      <c r="E63" s="56">
        <v>2183566.54</v>
      </c>
      <c r="F63" s="56">
        <v>11770496.800000001</v>
      </c>
      <c r="G63" s="57">
        <v>17857432.210000001</v>
      </c>
      <c r="H63" s="56">
        <v>14546421.898140302</v>
      </c>
      <c r="I63" s="58">
        <v>3310640.5618596962</v>
      </c>
      <c r="J63" s="107">
        <v>161080.63000000268</v>
      </c>
      <c r="K63" s="108">
        <v>735268.53000000864</v>
      </c>
    </row>
    <row r="64" spans="2:12" ht="14.1" hidden="1" customHeight="1">
      <c r="B64" s="59">
        <v>2005</v>
      </c>
      <c r="C64" s="55">
        <v>1262472.6000000001</v>
      </c>
      <c r="D64" s="56">
        <v>2653333.62</v>
      </c>
      <c r="E64" s="56">
        <v>2209479.19</v>
      </c>
      <c r="F64" s="56">
        <v>11878556.800000001</v>
      </c>
      <c r="G64" s="57">
        <v>18008562.820000004</v>
      </c>
      <c r="H64" s="56">
        <v>14676439.699350629</v>
      </c>
      <c r="I64" s="58">
        <v>3332259.4806493712</v>
      </c>
      <c r="J64" s="110">
        <v>151130.61000000313</v>
      </c>
      <c r="K64" s="111">
        <v>840556.51000000536</v>
      </c>
    </row>
    <row r="65" spans="2:12" ht="14.1" hidden="1" customHeight="1">
      <c r="B65" s="59">
        <v>2005</v>
      </c>
      <c r="C65" s="55">
        <v>1259610.1599999999</v>
      </c>
      <c r="D65" s="56">
        <v>2655652.4500000002</v>
      </c>
      <c r="E65" s="56">
        <v>2234264.48</v>
      </c>
      <c r="F65" s="56">
        <v>11966946</v>
      </c>
      <c r="G65" s="57">
        <v>18126752.809999991</v>
      </c>
      <c r="H65" s="56">
        <v>14776093.052985042</v>
      </c>
      <c r="I65" s="58">
        <v>3350924.9970149538</v>
      </c>
      <c r="J65" s="107">
        <v>118189.98999998719</v>
      </c>
      <c r="K65" s="108">
        <v>920834.70999999344</v>
      </c>
    </row>
    <row r="66" spans="2:12" ht="14.1" hidden="1" customHeight="1">
      <c r="B66" s="59">
        <v>2005</v>
      </c>
      <c r="C66" s="55">
        <v>1251444.8899999999</v>
      </c>
      <c r="D66" s="56">
        <v>2656397.54</v>
      </c>
      <c r="E66" s="56">
        <v>2256290.9500000002</v>
      </c>
      <c r="F66" s="56">
        <v>12038937.299999999</v>
      </c>
      <c r="G66" s="57">
        <v>18213712.249999996</v>
      </c>
      <c r="H66" s="56">
        <v>14847507.878822217</v>
      </c>
      <c r="I66" s="58">
        <v>3366732.041177778</v>
      </c>
      <c r="J66" s="107">
        <v>86959.440000005066</v>
      </c>
      <c r="K66" s="108">
        <v>961582.1099999994</v>
      </c>
    </row>
    <row r="67" spans="2:12" ht="14.1" hidden="1" customHeight="1">
      <c r="B67" s="59">
        <v>2005</v>
      </c>
      <c r="C67" s="55">
        <v>1246496.3999999999</v>
      </c>
      <c r="D67" s="56">
        <v>2654685.7400000002</v>
      </c>
      <c r="E67" s="56">
        <v>2276419.62</v>
      </c>
      <c r="F67" s="56">
        <v>12094758.5</v>
      </c>
      <c r="G67" s="57">
        <v>18283488.5</v>
      </c>
      <c r="H67" s="56">
        <v>14905416.475806681</v>
      </c>
      <c r="I67" s="58">
        <v>3379116.2341933222</v>
      </c>
      <c r="J67" s="107">
        <v>69776.250000003725</v>
      </c>
      <c r="K67" s="108">
        <v>983361.56000000238</v>
      </c>
    </row>
    <row r="68" spans="2:12" ht="14.1" hidden="1" customHeight="1">
      <c r="B68" s="59">
        <v>2005</v>
      </c>
      <c r="C68" s="55">
        <v>1243180.6499999999</v>
      </c>
      <c r="D68" s="56">
        <v>2651123.2999999998</v>
      </c>
      <c r="E68" s="56">
        <v>2291281.2400000002</v>
      </c>
      <c r="F68" s="56">
        <v>12134551.5</v>
      </c>
      <c r="G68" s="57">
        <v>18328142.780000001</v>
      </c>
      <c r="H68" s="56">
        <v>14940475.190657053</v>
      </c>
      <c r="I68" s="58">
        <v>3388980.8093429497</v>
      </c>
      <c r="J68" s="107">
        <v>44654.280000001192</v>
      </c>
      <c r="K68" s="108">
        <v>981433.44000000134</v>
      </c>
    </row>
    <row r="69" spans="2:12" ht="14.1" hidden="1" customHeight="1">
      <c r="B69" s="59">
        <v>2005</v>
      </c>
      <c r="C69" s="55">
        <v>1237997.2</v>
      </c>
      <c r="D69" s="56">
        <v>2647480.0099999998</v>
      </c>
      <c r="E69" s="56">
        <v>2301446.0699999998</v>
      </c>
      <c r="F69" s="56">
        <v>12171719.9</v>
      </c>
      <c r="G69" s="57">
        <v>18362246.949999999</v>
      </c>
      <c r="H69" s="56">
        <v>14967567.550446734</v>
      </c>
      <c r="I69" s="58">
        <v>3396238.7895532642</v>
      </c>
      <c r="J69" s="107">
        <v>34104.169999998063</v>
      </c>
      <c r="K69" s="108">
        <v>971785.90000000224</v>
      </c>
      <c r="L69" s="112"/>
    </row>
    <row r="70" spans="2:12" ht="14.1" hidden="1" customHeight="1">
      <c r="B70" s="59">
        <v>2006</v>
      </c>
      <c r="C70" s="55"/>
      <c r="D70" s="56"/>
      <c r="E70" s="56"/>
      <c r="F70" s="56"/>
      <c r="G70" s="57"/>
      <c r="H70" s="56"/>
      <c r="I70" s="58"/>
      <c r="J70" s="107"/>
      <c r="K70" s="108"/>
    </row>
    <row r="71" spans="2:12" ht="14.1" hidden="1" customHeight="1">
      <c r="B71" s="59">
        <v>2006</v>
      </c>
      <c r="C71" s="55">
        <v>1230373.32</v>
      </c>
      <c r="D71" s="56">
        <v>2643385.2400000002</v>
      </c>
      <c r="E71" s="56">
        <v>2312591.06</v>
      </c>
      <c r="F71" s="56">
        <v>12204930.6</v>
      </c>
      <c r="G71" s="57">
        <v>18394839.34</v>
      </c>
      <c r="H71" s="56">
        <v>14995265.229796208</v>
      </c>
      <c r="I71" s="58">
        <v>3401109.4902037918</v>
      </c>
      <c r="J71" s="107">
        <v>32592.390000000596</v>
      </c>
      <c r="K71" s="108">
        <v>961175.94000000134</v>
      </c>
    </row>
    <row r="72" spans="2:12" ht="14.1" hidden="1" customHeight="1">
      <c r="B72" s="59">
        <v>2006</v>
      </c>
      <c r="C72" s="55">
        <v>1225063.96</v>
      </c>
      <c r="D72" s="56">
        <v>2641207.79</v>
      </c>
      <c r="E72" s="56">
        <v>2326672.87</v>
      </c>
      <c r="F72" s="56">
        <v>12241346.199999999</v>
      </c>
      <c r="G72" s="57">
        <v>18437411.149999999</v>
      </c>
      <c r="H72" s="56">
        <v>15032032.919393927</v>
      </c>
      <c r="I72" s="58">
        <v>3406311.960606073</v>
      </c>
      <c r="J72" s="107">
        <v>42571.809999998659</v>
      </c>
      <c r="K72" s="108">
        <v>966351</v>
      </c>
    </row>
    <row r="73" spans="2:12" ht="14.1" hidden="1" customHeight="1">
      <c r="B73" s="59">
        <v>2006</v>
      </c>
      <c r="C73" s="55">
        <v>1220707.07</v>
      </c>
      <c r="D73" s="56">
        <v>2643289.67</v>
      </c>
      <c r="E73" s="56">
        <v>2340488</v>
      </c>
      <c r="F73" s="56">
        <v>12283772.800000001</v>
      </c>
      <c r="G73" s="57">
        <v>18487163.479999997</v>
      </c>
      <c r="H73" s="56">
        <v>15077598.970967544</v>
      </c>
      <c r="I73" s="58">
        <v>3409745.2490324541</v>
      </c>
      <c r="J73" s="107">
        <v>49752.329999998212</v>
      </c>
      <c r="K73" s="108">
        <v>978753.75999999791</v>
      </c>
    </row>
    <row r="74" spans="2:12" ht="14.1" hidden="1" customHeight="1">
      <c r="B74" s="59">
        <v>2006</v>
      </c>
      <c r="C74" s="55">
        <v>1217579.49</v>
      </c>
      <c r="D74" s="56">
        <v>2647120.5699999998</v>
      </c>
      <c r="E74" s="56">
        <v>2355215.4700000002</v>
      </c>
      <c r="F74" s="56">
        <v>12332801.5</v>
      </c>
      <c r="G74" s="57">
        <v>18546720.709999997</v>
      </c>
      <c r="H74" s="56">
        <v>15131533.34029565</v>
      </c>
      <c r="I74" s="58">
        <v>3414989.5197043484</v>
      </c>
      <c r="J74" s="107">
        <v>59557.230000000447</v>
      </c>
      <c r="K74" s="108">
        <v>962572.96999999881</v>
      </c>
    </row>
    <row r="75" spans="2:12" ht="14.1" hidden="1" customHeight="1">
      <c r="B75" s="59">
        <v>2006</v>
      </c>
      <c r="C75" s="55">
        <v>1212560.2</v>
      </c>
      <c r="D75" s="56">
        <v>2648519.91</v>
      </c>
      <c r="E75" s="56">
        <v>2369184.31</v>
      </c>
      <c r="F75" s="56">
        <v>12377256.9</v>
      </c>
      <c r="G75" s="57">
        <v>18601500.449999999</v>
      </c>
      <c r="H75" s="56">
        <v>15180453.949999999</v>
      </c>
      <c r="I75" s="58">
        <v>3420716.8399999971</v>
      </c>
      <c r="J75" s="107">
        <v>54779.740000002086</v>
      </c>
      <c r="K75" s="108">
        <v>905148.87000000104</v>
      </c>
    </row>
    <row r="76" spans="2:12" ht="14.1" customHeight="1">
      <c r="B76" s="59">
        <v>2006</v>
      </c>
      <c r="C76" s="55">
        <v>1206961.24</v>
      </c>
      <c r="D76" s="56">
        <v>2649424.3199999998</v>
      </c>
      <c r="E76" s="56">
        <v>2382391.61</v>
      </c>
      <c r="F76" s="56">
        <v>12420967.5</v>
      </c>
      <c r="G76" s="57">
        <v>18656937.549999993</v>
      </c>
      <c r="H76" s="56">
        <v>15232096.721581182</v>
      </c>
      <c r="I76" s="58">
        <v>3424371.088418812</v>
      </c>
      <c r="J76" s="107">
        <v>55437.09999999404</v>
      </c>
      <c r="K76" s="108">
        <v>799505.3399999924</v>
      </c>
    </row>
    <row r="77" spans="2:12" ht="14.1" hidden="1" customHeight="1">
      <c r="B77" s="59">
        <v>2006</v>
      </c>
      <c r="C77" s="55">
        <v>1200102.3</v>
      </c>
      <c r="D77" s="56">
        <v>2651114.2400000002</v>
      </c>
      <c r="E77" s="56">
        <v>2394333.0299999998</v>
      </c>
      <c r="F77" s="56">
        <v>12461755.800000001</v>
      </c>
      <c r="G77" s="57">
        <v>18707705.800000004</v>
      </c>
      <c r="H77" s="56">
        <v>15279882.980896775</v>
      </c>
      <c r="I77" s="58">
        <v>3426830.4591032257</v>
      </c>
      <c r="J77" s="110">
        <v>50768.250000011176</v>
      </c>
      <c r="K77" s="111">
        <v>699142.98000000045</v>
      </c>
    </row>
    <row r="78" spans="2:12" ht="14.1" hidden="1" customHeight="1">
      <c r="B78" s="59">
        <v>2006</v>
      </c>
      <c r="C78" s="55">
        <v>1197772.02</v>
      </c>
      <c r="D78" s="56">
        <v>2651609.9</v>
      </c>
      <c r="E78" s="56">
        <v>2402960.0099999998</v>
      </c>
      <c r="F78" s="56">
        <v>12497116.700000001</v>
      </c>
      <c r="G78" s="57">
        <v>18748902.479999993</v>
      </c>
      <c r="H78" s="56">
        <v>15319166.390901707</v>
      </c>
      <c r="I78" s="58">
        <v>3428520.4590982874</v>
      </c>
      <c r="J78" s="107">
        <v>41196.679999988526</v>
      </c>
      <c r="K78" s="108">
        <v>622149.67000000179</v>
      </c>
    </row>
    <row r="79" spans="2:12" ht="14.1" hidden="1" customHeight="1">
      <c r="B79" s="59">
        <v>2006</v>
      </c>
      <c r="C79" s="55">
        <v>1197463.71</v>
      </c>
      <c r="D79" s="56">
        <v>2652241.6800000002</v>
      </c>
      <c r="E79" s="56">
        <v>2417594.35</v>
      </c>
      <c r="F79" s="56">
        <v>12534689.300000001</v>
      </c>
      <c r="G79" s="57">
        <v>18806283.439999994</v>
      </c>
      <c r="H79" s="56">
        <v>15373552.110000001</v>
      </c>
      <c r="I79" s="58">
        <v>3431949.0899999952</v>
      </c>
      <c r="J79" s="107">
        <v>57380.960000000894</v>
      </c>
      <c r="K79" s="108">
        <v>592571.18999999762</v>
      </c>
    </row>
    <row r="80" spans="2:12" ht="14.1" hidden="1" customHeight="1">
      <c r="B80" s="59">
        <v>2006</v>
      </c>
      <c r="C80" s="55">
        <v>1193412.02</v>
      </c>
      <c r="D80" s="56">
        <v>2653332.42</v>
      </c>
      <c r="E80" s="56">
        <v>2431436.16</v>
      </c>
      <c r="F80" s="56">
        <v>12573308.300000001</v>
      </c>
      <c r="G80" s="57">
        <v>18857500.380000003</v>
      </c>
      <c r="H80" s="56">
        <v>15421730.98076787</v>
      </c>
      <c r="I80" s="58">
        <v>3435862.1592321312</v>
      </c>
      <c r="J80" s="107">
        <v>51216.940000008792</v>
      </c>
      <c r="K80" s="108">
        <v>574011.88000000268</v>
      </c>
    </row>
    <row r="81" spans="2:12" ht="14.1" hidden="1" customHeight="1">
      <c r="B81" s="59">
        <v>2006</v>
      </c>
      <c r="C81" s="55">
        <v>1193506.6499999999</v>
      </c>
      <c r="D81" s="56">
        <v>2656428.86</v>
      </c>
      <c r="E81" s="56">
        <v>2443882.11</v>
      </c>
      <c r="F81" s="56">
        <v>12611903.800000001</v>
      </c>
      <c r="G81" s="57">
        <v>18914683.180000003</v>
      </c>
      <c r="H81" s="56">
        <v>15476083.67077305</v>
      </c>
      <c r="I81" s="58">
        <v>3439403.3592269518</v>
      </c>
      <c r="J81" s="107">
        <v>57182.800000000745</v>
      </c>
      <c r="K81" s="108">
        <v>586540.40000000224</v>
      </c>
    </row>
    <row r="82" spans="2:12" ht="14.1" hidden="1" customHeight="1">
      <c r="B82" s="59">
        <v>2006</v>
      </c>
      <c r="C82" s="55">
        <v>1196888.97</v>
      </c>
      <c r="D82" s="56">
        <v>2658899.11</v>
      </c>
      <c r="E82" s="56">
        <v>2455822.2200000002</v>
      </c>
      <c r="F82" s="56">
        <v>12644846</v>
      </c>
      <c r="G82" s="57">
        <v>18958121.929999996</v>
      </c>
      <c r="H82" s="56">
        <v>15516105.880785704</v>
      </c>
      <c r="I82" s="58">
        <v>3443008.6892142957</v>
      </c>
      <c r="J82" s="107">
        <v>43438.749999992549</v>
      </c>
      <c r="K82" s="108">
        <v>595874.97999999672</v>
      </c>
      <c r="L82" s="112"/>
    </row>
    <row r="83" spans="2:12" ht="14.1" hidden="1" customHeight="1">
      <c r="B83" s="59">
        <v>2007</v>
      </c>
      <c r="C83" s="55"/>
      <c r="D83" s="56"/>
      <c r="E83" s="56"/>
      <c r="F83" s="56"/>
      <c r="G83" s="57"/>
      <c r="H83" s="56"/>
      <c r="I83" s="58"/>
      <c r="J83" s="107"/>
      <c r="K83" s="108"/>
    </row>
    <row r="84" spans="2:12" ht="14.1" hidden="1" customHeight="1">
      <c r="B84" s="59">
        <v>2007</v>
      </c>
      <c r="C84" s="55">
        <v>1197677.69</v>
      </c>
      <c r="D84" s="56">
        <v>2663080.91</v>
      </c>
      <c r="E84" s="56">
        <v>2471257.9500000002</v>
      </c>
      <c r="F84" s="56">
        <v>12671486.300000001</v>
      </c>
      <c r="G84" s="57">
        <v>19001770.799999993</v>
      </c>
      <c r="H84" s="56">
        <v>15555490.48</v>
      </c>
      <c r="I84" s="58">
        <v>3447460.7399999956</v>
      </c>
      <c r="J84" s="107">
        <v>43648.869999997318</v>
      </c>
      <c r="K84" s="108">
        <v>606931.45999999344</v>
      </c>
    </row>
    <row r="85" spans="2:12" ht="14.1" hidden="1" customHeight="1">
      <c r="B85" s="59">
        <v>2007</v>
      </c>
      <c r="C85" s="55">
        <v>1199514.8999999999</v>
      </c>
      <c r="D85" s="56">
        <v>2690631.43</v>
      </c>
      <c r="E85" s="56">
        <v>2459558.89</v>
      </c>
      <c r="F85" s="56">
        <v>12705801.799999999</v>
      </c>
      <c r="G85" s="57">
        <v>19055167.399999999</v>
      </c>
      <c r="H85" s="56">
        <v>15602024.5</v>
      </c>
      <c r="I85" s="58">
        <v>3454108.379999998</v>
      </c>
      <c r="J85" s="107">
        <v>53396.600000005215</v>
      </c>
      <c r="K85" s="108">
        <v>617756.25</v>
      </c>
    </row>
    <row r="86" spans="2:12" ht="14.1" hidden="1" customHeight="1">
      <c r="B86" s="59">
        <v>2007</v>
      </c>
      <c r="C86" s="55">
        <v>1197946.52</v>
      </c>
      <c r="D86" s="56">
        <v>2705235.11</v>
      </c>
      <c r="E86" s="56">
        <v>2467056.66</v>
      </c>
      <c r="F86" s="56">
        <v>12740554.5</v>
      </c>
      <c r="G86" s="57">
        <v>19111197.209999993</v>
      </c>
      <c r="H86" s="56">
        <v>15651497.879998246</v>
      </c>
      <c r="I86" s="58">
        <v>3460067.0200017495</v>
      </c>
      <c r="J86" s="107">
        <v>56029.809999994934</v>
      </c>
      <c r="K86" s="108">
        <v>624033.72999999672</v>
      </c>
    </row>
    <row r="87" spans="2:12" ht="14.1" hidden="1" customHeight="1">
      <c r="B87" s="59">
        <v>2007</v>
      </c>
      <c r="C87" s="55">
        <v>1195950.6100000001</v>
      </c>
      <c r="D87" s="56">
        <v>2711575.48</v>
      </c>
      <c r="E87" s="56">
        <v>2472631.9300000002</v>
      </c>
      <c r="F87" s="56">
        <v>12776529.800000001</v>
      </c>
      <c r="G87" s="57">
        <v>19146907.069999993</v>
      </c>
      <c r="H87" s="56">
        <v>15679751.179998241</v>
      </c>
      <c r="I87" s="58">
        <v>3466727.3500017524</v>
      </c>
      <c r="J87" s="107">
        <v>35709.859999999404</v>
      </c>
      <c r="K87" s="108">
        <v>600186.35999999568</v>
      </c>
    </row>
    <row r="88" spans="2:12" ht="14.1" hidden="1" customHeight="1">
      <c r="B88" s="59">
        <v>2007</v>
      </c>
      <c r="C88" s="55">
        <v>1194161.8799999999</v>
      </c>
      <c r="D88" s="56">
        <v>2717182.49</v>
      </c>
      <c r="E88" s="56">
        <v>2475423.89</v>
      </c>
      <c r="F88" s="56">
        <v>12814018.1</v>
      </c>
      <c r="G88" s="57">
        <v>19194992.979999993</v>
      </c>
      <c r="H88" s="56">
        <v>15720067.08</v>
      </c>
      <c r="I88" s="58">
        <v>3473464.309999994</v>
      </c>
      <c r="J88" s="107">
        <v>48085.910000000149</v>
      </c>
      <c r="K88" s="108">
        <v>593492.52999999374</v>
      </c>
    </row>
    <row r="89" spans="2:12" ht="14.1" customHeight="1">
      <c r="B89" s="59">
        <v>2007</v>
      </c>
      <c r="C89" s="55">
        <v>1191940.8799999999</v>
      </c>
      <c r="D89" s="56">
        <v>2719979.92</v>
      </c>
      <c r="E89" s="56">
        <v>2477242.08</v>
      </c>
      <c r="F89" s="56">
        <v>12847728.4</v>
      </c>
      <c r="G89" s="57">
        <v>19236340.260000002</v>
      </c>
      <c r="H89" s="56">
        <v>15753619.890000001</v>
      </c>
      <c r="I89" s="58">
        <v>3480177.97</v>
      </c>
      <c r="J89" s="107">
        <v>41347.280000008643</v>
      </c>
      <c r="K89" s="108">
        <v>579402.71000000834</v>
      </c>
    </row>
    <row r="90" spans="2:12" ht="14.1" hidden="1" customHeight="1">
      <c r="B90" s="59">
        <v>2007</v>
      </c>
      <c r="C90" s="55">
        <v>1190806.56</v>
      </c>
      <c r="D90" s="56">
        <v>2720152.74</v>
      </c>
      <c r="E90" s="56">
        <v>2474061.06</v>
      </c>
      <c r="F90" s="56">
        <v>12877867.800000001</v>
      </c>
      <c r="G90" s="57">
        <v>19265155.389999993</v>
      </c>
      <c r="H90" s="56">
        <v>15774222.800000001</v>
      </c>
      <c r="I90" s="58">
        <v>3486953.9999999963</v>
      </c>
      <c r="J90" s="110">
        <v>28815.129999991506</v>
      </c>
      <c r="K90" s="111">
        <v>557449.58999998868</v>
      </c>
    </row>
    <row r="91" spans="2:12" ht="14.1" hidden="1" customHeight="1">
      <c r="B91" s="59">
        <v>2007</v>
      </c>
      <c r="C91" s="55">
        <v>1190819.78</v>
      </c>
      <c r="D91" s="56">
        <v>2720456.04</v>
      </c>
      <c r="E91" s="56">
        <v>2469715.9700000002</v>
      </c>
      <c r="F91" s="56">
        <v>12909797.800000001</v>
      </c>
      <c r="G91" s="57">
        <v>19294712.789999995</v>
      </c>
      <c r="H91" s="56">
        <v>15800075.180000002</v>
      </c>
      <c r="I91" s="58">
        <v>3492631.8599999938</v>
      </c>
      <c r="J91" s="107">
        <v>29557.400000002235</v>
      </c>
      <c r="K91" s="108">
        <v>545810.31000000238</v>
      </c>
    </row>
    <row r="92" spans="2:12" ht="14.1" hidden="1" customHeight="1">
      <c r="B92" s="59">
        <v>2007</v>
      </c>
      <c r="C92" s="55">
        <v>1190682.04</v>
      </c>
      <c r="D92" s="56">
        <v>2722347.62</v>
      </c>
      <c r="E92" s="56">
        <v>2471352.5</v>
      </c>
      <c r="F92" s="56">
        <v>12944728.800000001</v>
      </c>
      <c r="G92" s="57">
        <v>19331904.200000003</v>
      </c>
      <c r="H92" s="56">
        <v>15831256.6</v>
      </c>
      <c r="I92" s="58">
        <v>3499730.4300000016</v>
      </c>
      <c r="J92" s="107">
        <v>37191.4100000076</v>
      </c>
      <c r="K92" s="108">
        <v>525620.76000000909</v>
      </c>
    </row>
    <row r="93" spans="2:12" ht="14.1" hidden="1" customHeight="1">
      <c r="B93" s="59">
        <v>2007</v>
      </c>
      <c r="C93" s="55">
        <v>1188402.52</v>
      </c>
      <c r="D93" s="56">
        <v>2725298.33</v>
      </c>
      <c r="E93" s="56">
        <v>2475183.5499999998</v>
      </c>
      <c r="F93" s="56">
        <v>12979341.399999999</v>
      </c>
      <c r="G93" s="57">
        <v>19368654.419999991</v>
      </c>
      <c r="H93" s="56">
        <v>15863445.579998037</v>
      </c>
      <c r="I93" s="58">
        <v>3507979.2800019542</v>
      </c>
      <c r="J93" s="107">
        <v>36750.219999987632</v>
      </c>
      <c r="K93" s="108">
        <v>511154.03999998793</v>
      </c>
    </row>
    <row r="94" spans="2:12" ht="14.1" hidden="1" customHeight="1">
      <c r="B94" s="59">
        <v>2007</v>
      </c>
      <c r="C94" s="55">
        <v>1186069.8600000001</v>
      </c>
      <c r="D94" s="56">
        <v>2726208.69</v>
      </c>
      <c r="E94" s="56">
        <v>2474101.33</v>
      </c>
      <c r="F94" s="56">
        <v>13010975.200000001</v>
      </c>
      <c r="G94" s="57">
        <v>19400003.780000001</v>
      </c>
      <c r="H94" s="56">
        <v>15889454.069997057</v>
      </c>
      <c r="I94" s="58">
        <v>3514644.7200029464</v>
      </c>
      <c r="J94" s="107">
        <v>31349.36000001058</v>
      </c>
      <c r="K94" s="108">
        <v>485320.59999999776</v>
      </c>
    </row>
    <row r="95" spans="2:12" ht="14.1" hidden="1" customHeight="1">
      <c r="B95" s="59">
        <v>2007</v>
      </c>
      <c r="C95" s="55">
        <v>1183667.8500000001</v>
      </c>
      <c r="D95" s="56">
        <v>2725212.14</v>
      </c>
      <c r="E95" s="56">
        <v>2463876.33</v>
      </c>
      <c r="F95" s="56">
        <v>13037907.4</v>
      </c>
      <c r="G95" s="57">
        <v>19411358.68</v>
      </c>
      <c r="H95" s="56">
        <v>15896491.579998039</v>
      </c>
      <c r="I95" s="58">
        <v>3518799.4400019627</v>
      </c>
      <c r="J95" s="107">
        <v>11354.89999999851</v>
      </c>
      <c r="K95" s="108">
        <v>453236.75000000373</v>
      </c>
      <c r="L95" s="112"/>
    </row>
    <row r="96" spans="2:12" ht="14.1" hidden="1" customHeight="1">
      <c r="B96" s="59">
        <v>2008</v>
      </c>
      <c r="C96" s="55"/>
      <c r="D96" s="56"/>
      <c r="E96" s="56"/>
      <c r="F96" s="56"/>
      <c r="G96" s="57"/>
      <c r="H96" s="56"/>
      <c r="I96" s="58"/>
      <c r="J96" s="107"/>
      <c r="K96" s="108"/>
    </row>
    <row r="97" spans="2:15" ht="14.1" hidden="1" customHeight="1">
      <c r="B97" s="59">
        <v>2008</v>
      </c>
      <c r="C97" s="55">
        <v>1196703.33</v>
      </c>
      <c r="D97" s="56">
        <v>2719967.47</v>
      </c>
      <c r="E97" s="56">
        <v>2444355.62</v>
      </c>
      <c r="F97" s="56">
        <v>13058766</v>
      </c>
      <c r="G97" s="57">
        <v>19407834.700000003</v>
      </c>
      <c r="H97" s="56">
        <v>15890665.579994116</v>
      </c>
      <c r="I97" s="58">
        <v>3520895.1000058842</v>
      </c>
      <c r="J97" s="107">
        <v>-3523.9799999967217</v>
      </c>
      <c r="K97" s="108">
        <v>406063.90000000969</v>
      </c>
    </row>
    <row r="98" spans="2:15" ht="14.1" hidden="1" customHeight="1">
      <c r="B98" s="59">
        <v>2008</v>
      </c>
      <c r="C98" s="55">
        <v>1198031.77</v>
      </c>
      <c r="D98" s="56">
        <v>2712732.77</v>
      </c>
      <c r="E98" s="56">
        <v>2415018.33</v>
      </c>
      <c r="F98" s="56">
        <v>13076074.199999999</v>
      </c>
      <c r="G98" s="57">
        <v>19396319.899999999</v>
      </c>
      <c r="H98" s="56">
        <v>15877779.279994117</v>
      </c>
      <c r="I98" s="58">
        <v>3521706.090005883</v>
      </c>
      <c r="J98" s="107">
        <v>-11514.80000000447</v>
      </c>
      <c r="K98" s="108">
        <v>341152.5</v>
      </c>
    </row>
    <row r="99" spans="2:15" ht="14.1" hidden="1" customHeight="1">
      <c r="B99" s="59">
        <v>2008</v>
      </c>
      <c r="C99" s="55">
        <v>1200979.3799999999</v>
      </c>
      <c r="D99" s="56">
        <v>2705332.03</v>
      </c>
      <c r="E99" s="56">
        <v>2379859.1800000002</v>
      </c>
      <c r="F99" s="56">
        <v>13088770.5</v>
      </c>
      <c r="G99" s="57">
        <v>19368469.720000006</v>
      </c>
      <c r="H99" s="56">
        <v>15849489.890000001</v>
      </c>
      <c r="I99" s="58">
        <v>3521071.4500000058</v>
      </c>
      <c r="J99" s="107">
        <v>-27850.179999992251</v>
      </c>
      <c r="K99" s="108">
        <v>257272.51000001281</v>
      </c>
    </row>
    <row r="100" spans="2:15" ht="14.1" hidden="1" customHeight="1">
      <c r="B100" s="59">
        <v>2008</v>
      </c>
      <c r="C100" s="55">
        <v>1200568.97</v>
      </c>
      <c r="D100" s="56">
        <v>2697318.24</v>
      </c>
      <c r="E100" s="56">
        <v>2342531.81</v>
      </c>
      <c r="F100" s="56">
        <v>13093213.9</v>
      </c>
      <c r="G100" s="57">
        <v>19337318.049999997</v>
      </c>
      <c r="H100" s="56">
        <v>15820365.59</v>
      </c>
      <c r="I100" s="58">
        <v>3516874.149999998</v>
      </c>
      <c r="J100" s="107">
        <v>-31151.670000009239</v>
      </c>
      <c r="K100" s="108">
        <v>190410.98000000417</v>
      </c>
    </row>
    <row r="101" spans="2:15" ht="14.1" hidden="1" customHeight="1">
      <c r="B101" s="59">
        <v>2008</v>
      </c>
      <c r="C101" s="55">
        <v>1203316.23</v>
      </c>
      <c r="D101" s="56">
        <v>2684992.32</v>
      </c>
      <c r="E101" s="56">
        <v>2300363.81</v>
      </c>
      <c r="F101" s="56">
        <v>13090405.9</v>
      </c>
      <c r="G101" s="57">
        <v>19283253.799999997</v>
      </c>
      <c r="H101" s="56">
        <v>15769979.710139066</v>
      </c>
      <c r="I101" s="58">
        <v>3510479.8698609304</v>
      </c>
      <c r="J101" s="107">
        <v>-54064.25</v>
      </c>
      <c r="K101" s="108">
        <v>88260.820000004023</v>
      </c>
    </row>
    <row r="102" spans="2:15" ht="14.1" customHeight="1">
      <c r="B102" s="59">
        <v>2008</v>
      </c>
      <c r="C102" s="55">
        <v>1202551.06</v>
      </c>
      <c r="D102" s="56">
        <v>2670191.5</v>
      </c>
      <c r="E102" s="56">
        <v>2253200.52</v>
      </c>
      <c r="F102" s="56">
        <v>13081172.5</v>
      </c>
      <c r="G102" s="57">
        <v>19210186.610000003</v>
      </c>
      <c r="H102" s="56">
        <v>15700868.110030603</v>
      </c>
      <c r="I102" s="58">
        <v>3503931.899969398</v>
      </c>
      <c r="J102" s="107">
        <v>-73067.189999993891</v>
      </c>
      <c r="K102" s="108">
        <v>-26153.64999999851</v>
      </c>
    </row>
    <row r="103" spans="2:15" ht="14.1" customHeight="1">
      <c r="B103" s="59">
        <v>2008</v>
      </c>
      <c r="C103" s="55">
        <v>1207709.1299999999</v>
      </c>
      <c r="D103" s="56">
        <v>2653425.5</v>
      </c>
      <c r="E103" s="56">
        <v>2204398.65</v>
      </c>
      <c r="F103" s="56">
        <v>13067764.800000001</v>
      </c>
      <c r="G103" s="57">
        <v>19135708.489999998</v>
      </c>
      <c r="H103" s="56">
        <v>15632075.399999999</v>
      </c>
      <c r="I103" s="58">
        <v>3495507.3599999994</v>
      </c>
      <c r="J103" s="110">
        <v>-74478.120000004768</v>
      </c>
      <c r="K103" s="111">
        <v>-129446.89999999478</v>
      </c>
    </row>
    <row r="104" spans="2:15" ht="14.1" customHeight="1">
      <c r="B104" s="59">
        <v>2008</v>
      </c>
      <c r="C104" s="55">
        <v>1209474.05</v>
      </c>
      <c r="D104" s="56">
        <v>2647921.85</v>
      </c>
      <c r="E104" s="56">
        <v>2168132.7000000002</v>
      </c>
      <c r="F104" s="56">
        <v>13083015.9</v>
      </c>
      <c r="G104" s="57">
        <v>19124115.449999999</v>
      </c>
      <c r="H104" s="56">
        <v>15635955.700000001</v>
      </c>
      <c r="I104" s="58">
        <v>3485391.4299999974</v>
      </c>
      <c r="J104" s="107">
        <v>-11593.039999999106</v>
      </c>
      <c r="K104" s="108">
        <v>-170597.33999999613</v>
      </c>
    </row>
    <row r="105" spans="2:15" ht="14.1" customHeight="1">
      <c r="B105" s="54">
        <v>2008</v>
      </c>
      <c r="C105" s="55">
        <v>1212575.97</v>
      </c>
      <c r="D105" s="56">
        <v>2629319.36</v>
      </c>
      <c r="E105" s="56">
        <v>2117234.29</v>
      </c>
      <c r="F105" s="56">
        <v>13072579.9</v>
      </c>
      <c r="G105" s="57">
        <v>19041178.619999994</v>
      </c>
      <c r="H105" s="56">
        <v>15559647.890000001</v>
      </c>
      <c r="I105" s="58">
        <v>3478479.3299999945</v>
      </c>
      <c r="J105" s="107">
        <v>-82936.830000005662</v>
      </c>
      <c r="K105" s="108">
        <v>-290725.58000000939</v>
      </c>
    </row>
    <row r="106" spans="2:15" ht="14.1" customHeight="1">
      <c r="B106" s="54">
        <v>2008</v>
      </c>
      <c r="C106" s="55">
        <v>1220067.75</v>
      </c>
      <c r="D106" s="56">
        <v>2602788.39</v>
      </c>
      <c r="E106" s="56">
        <v>2054577.56</v>
      </c>
      <c r="F106" s="56">
        <v>13023044.6</v>
      </c>
      <c r="G106" s="57">
        <v>18902655.719999999</v>
      </c>
      <c r="H106" s="56">
        <v>15442550.779997924</v>
      </c>
      <c r="I106" s="58">
        <v>3464874.570002073</v>
      </c>
      <c r="J106" s="107">
        <v>-138522.89999999478</v>
      </c>
      <c r="K106" s="108">
        <v>-465998.6999999918</v>
      </c>
    </row>
    <row r="107" spans="2:15" ht="14.1" customHeight="1">
      <c r="B107" s="54">
        <v>2008</v>
      </c>
      <c r="C107" s="66">
        <v>1219279.58</v>
      </c>
      <c r="D107" s="67">
        <v>2571787.9300000002</v>
      </c>
      <c r="E107" s="67">
        <v>1987979.27</v>
      </c>
      <c r="F107" s="67">
        <v>12964248.6</v>
      </c>
      <c r="G107" s="68">
        <v>18741278.349999998</v>
      </c>
      <c r="H107" s="67">
        <v>15298256.800000001</v>
      </c>
      <c r="I107" s="69">
        <v>3448629.6499999985</v>
      </c>
      <c r="J107" s="107">
        <v>-161377.37000000104</v>
      </c>
      <c r="K107" s="108">
        <v>-658725.43000000343</v>
      </c>
    </row>
    <row r="108" spans="2:15" ht="14.1" hidden="1" customHeight="1">
      <c r="B108" s="54">
        <v>2008</v>
      </c>
      <c r="C108" s="55">
        <v>1219568.1299999999</v>
      </c>
      <c r="D108" s="56">
        <v>2538457.38</v>
      </c>
      <c r="E108" s="56">
        <v>1920573.88</v>
      </c>
      <c r="F108" s="56">
        <v>12900472</v>
      </c>
      <c r="G108" s="57">
        <v>18580741.150000006</v>
      </c>
      <c r="H108" s="56">
        <v>15152907.87999155</v>
      </c>
      <c r="I108" s="58">
        <v>3431954.7800084571</v>
      </c>
      <c r="J108" s="107">
        <v>-160537.1999999918</v>
      </c>
      <c r="K108" s="108">
        <v>-830617.52999999374</v>
      </c>
      <c r="L108" s="112"/>
    </row>
    <row r="109" spans="2:15" ht="14.1" customHeight="1">
      <c r="B109" s="865" t="s">
        <v>323</v>
      </c>
      <c r="C109" s="866"/>
      <c r="D109" s="866"/>
      <c r="E109" s="866"/>
      <c r="F109" s="866"/>
      <c r="G109" s="866"/>
      <c r="H109" s="866"/>
      <c r="I109" s="867"/>
      <c r="J109" s="113"/>
      <c r="K109" s="114"/>
      <c r="O109" s="869"/>
    </row>
    <row r="110" spans="2:15" ht="14.1" hidden="1" customHeight="1">
      <c r="B110" s="865"/>
      <c r="C110" s="866"/>
      <c r="D110" s="866"/>
      <c r="E110" s="866"/>
      <c r="F110" s="866"/>
      <c r="G110" s="866"/>
      <c r="H110" s="866"/>
      <c r="I110" s="867"/>
      <c r="J110" s="115"/>
      <c r="K110" s="114"/>
    </row>
    <row r="111" spans="2:15" ht="14.1" hidden="1" customHeight="1">
      <c r="B111" s="64">
        <v>2008</v>
      </c>
      <c r="C111" s="116"/>
      <c r="D111" s="117"/>
      <c r="E111" s="117"/>
      <c r="F111" s="117"/>
      <c r="G111" s="118"/>
      <c r="H111" s="117"/>
      <c r="I111" s="119"/>
      <c r="J111" s="115"/>
      <c r="K111" s="114"/>
    </row>
    <row r="112" spans="2:15" ht="14.1" hidden="1" customHeight="1">
      <c r="B112" s="54">
        <v>2008</v>
      </c>
      <c r="C112" s="55">
        <v>1139616.05</v>
      </c>
      <c r="D112" s="56">
        <v>2763366.53</v>
      </c>
      <c r="E112" s="56">
        <v>2585760.77</v>
      </c>
      <c r="F112" s="56">
        <v>12940714.4</v>
      </c>
      <c r="G112" s="57">
        <v>19429801.200000003</v>
      </c>
      <c r="H112" s="56">
        <v>15908744.200000001</v>
      </c>
      <c r="I112" s="58">
        <v>3521346.48</v>
      </c>
      <c r="J112" s="107">
        <v>18442.520000003278</v>
      </c>
      <c r="K112" s="108">
        <v>428030.40000000969</v>
      </c>
    </row>
    <row r="113" spans="2:15" ht="13.7" hidden="1" customHeight="1">
      <c r="B113" s="54">
        <v>2008</v>
      </c>
      <c r="C113" s="66">
        <v>1141604.5099999998</v>
      </c>
      <c r="D113" s="67">
        <v>2759612.3699999996</v>
      </c>
      <c r="E113" s="67">
        <v>2566603.73</v>
      </c>
      <c r="F113" s="67">
        <v>12969633</v>
      </c>
      <c r="G113" s="68">
        <v>19442308.800000001</v>
      </c>
      <c r="H113" s="67">
        <v>15916811.899999999</v>
      </c>
      <c r="I113" s="69">
        <v>3525506.07</v>
      </c>
      <c r="J113" s="107">
        <v>12507.599999997765</v>
      </c>
      <c r="K113" s="108">
        <v>387141.40000000224</v>
      </c>
      <c r="O113" s="869"/>
    </row>
    <row r="114" spans="2:15" ht="14.1" hidden="1" customHeight="1">
      <c r="B114" s="54">
        <v>2008</v>
      </c>
      <c r="C114" s="55">
        <v>1148897.25</v>
      </c>
      <c r="D114" s="56">
        <v>2753766.27</v>
      </c>
      <c r="E114" s="56">
        <v>2532252.75</v>
      </c>
      <c r="F114" s="56">
        <v>12989233.1</v>
      </c>
      <c r="G114" s="57">
        <v>19430139.400000002</v>
      </c>
      <c r="H114" s="56">
        <v>15903879.4</v>
      </c>
      <c r="I114" s="58">
        <v>3526050.32</v>
      </c>
      <c r="J114" s="107">
        <v>-12169.39999999851</v>
      </c>
      <c r="K114" s="108">
        <v>318942.19000000879</v>
      </c>
      <c r="O114" s="869"/>
    </row>
    <row r="115" spans="2:15" ht="14.1" hidden="1" customHeight="1">
      <c r="B115" s="54">
        <v>2008</v>
      </c>
      <c r="C115" s="66">
        <v>1152266.57</v>
      </c>
      <c r="D115" s="67">
        <v>2747516.06</v>
      </c>
      <c r="E115" s="67">
        <v>2488835.9099999997</v>
      </c>
      <c r="F115" s="67">
        <v>13000145</v>
      </c>
      <c r="G115" s="68">
        <v>19394756.700000003</v>
      </c>
      <c r="H115" s="67">
        <v>15873475.800000001</v>
      </c>
      <c r="I115" s="69">
        <v>3520628.54</v>
      </c>
      <c r="J115" s="107">
        <v>-35382.699999999255</v>
      </c>
      <c r="K115" s="108">
        <v>247849.63000001013</v>
      </c>
      <c r="O115" s="869"/>
    </row>
    <row r="116" spans="2:15" ht="14.1" hidden="1" customHeight="1">
      <c r="B116" s="54">
        <v>2008</v>
      </c>
      <c r="C116" s="55">
        <v>1153843.5</v>
      </c>
      <c r="D116" s="56">
        <v>2732647.64</v>
      </c>
      <c r="E116" s="56">
        <v>2434197.69</v>
      </c>
      <c r="F116" s="56">
        <v>12994274.889999999</v>
      </c>
      <c r="G116" s="57">
        <v>19317908.289999999</v>
      </c>
      <c r="H116" s="56">
        <v>15805255.189999999</v>
      </c>
      <c r="I116" s="58">
        <v>3512052.87</v>
      </c>
      <c r="J116" s="107">
        <v>-76848.410000003874</v>
      </c>
      <c r="K116" s="108">
        <v>122915.31000000611</v>
      </c>
      <c r="O116" s="869"/>
    </row>
    <row r="117" spans="2:15" ht="14.1" hidden="1" customHeight="1">
      <c r="B117" s="54">
        <v>2008</v>
      </c>
      <c r="C117" s="55">
        <v>1148009.3600000001</v>
      </c>
      <c r="D117" s="56">
        <v>2715817.97</v>
      </c>
      <c r="E117" s="56">
        <v>2372866.41</v>
      </c>
      <c r="F117" s="56">
        <v>12981956.610000001</v>
      </c>
      <c r="G117" s="57">
        <v>19220984.309999999</v>
      </c>
      <c r="H117" s="56">
        <v>15716784.310000001</v>
      </c>
      <c r="I117" s="58">
        <v>3503989.48</v>
      </c>
      <c r="J117" s="107">
        <v>-96923.980000000447</v>
      </c>
      <c r="K117" s="108">
        <v>-15355.95000000298</v>
      </c>
      <c r="O117" s="869"/>
    </row>
    <row r="118" spans="2:15" ht="14.1" hidden="1" customHeight="1">
      <c r="B118" s="54">
        <v>2008</v>
      </c>
      <c r="C118" s="55">
        <v>1152325.07</v>
      </c>
      <c r="D118" s="56">
        <v>2700860.17</v>
      </c>
      <c r="E118" s="56">
        <v>2319249.91</v>
      </c>
      <c r="F118" s="56">
        <v>12969760.890000001</v>
      </c>
      <c r="G118" s="57">
        <v>19144714.190000001</v>
      </c>
      <c r="H118" s="56">
        <v>15648783.389999999</v>
      </c>
      <c r="I118" s="58">
        <v>3495154.83</v>
      </c>
      <c r="J118" s="110">
        <v>-76270.119999997318</v>
      </c>
      <c r="K118" s="111">
        <v>-120441.1999999918</v>
      </c>
      <c r="O118" s="869"/>
    </row>
    <row r="119" spans="2:15" ht="14.1" hidden="1" customHeight="1">
      <c r="B119" s="54">
        <v>2008</v>
      </c>
      <c r="C119" s="55">
        <v>1155373.4400000002</v>
      </c>
      <c r="D119" s="56">
        <v>2688335.5</v>
      </c>
      <c r="E119" s="56">
        <v>2268091.88</v>
      </c>
      <c r="F119" s="56">
        <v>12954183.199999999</v>
      </c>
      <c r="G119" s="57">
        <v>19067401</v>
      </c>
      <c r="H119" s="56">
        <v>15581240.1</v>
      </c>
      <c r="I119" s="58">
        <v>3485886.73</v>
      </c>
      <c r="J119" s="107">
        <v>-77313.190000001341</v>
      </c>
      <c r="K119" s="108">
        <v>-227311.78999999538</v>
      </c>
      <c r="O119" s="869"/>
    </row>
    <row r="120" spans="2:15" ht="14.1" hidden="1" customHeight="1">
      <c r="B120" s="54">
        <v>2008</v>
      </c>
      <c r="C120" s="55">
        <v>1153262.8</v>
      </c>
      <c r="D120" s="56">
        <v>2668679.65</v>
      </c>
      <c r="E120" s="56">
        <v>2216239.75</v>
      </c>
      <c r="F120" s="56">
        <v>12936418.369999999</v>
      </c>
      <c r="G120" s="57">
        <v>18979101.869999997</v>
      </c>
      <c r="H120" s="56">
        <v>15503219.469999999</v>
      </c>
      <c r="I120" s="58">
        <v>3475378.5</v>
      </c>
      <c r="J120" s="107">
        <v>-88299.130000002682</v>
      </c>
      <c r="K120" s="108">
        <v>-352802.33000000566</v>
      </c>
      <c r="O120" s="869"/>
    </row>
    <row r="121" spans="2:15" ht="14.1" hidden="1" customHeight="1">
      <c r="B121" s="54">
        <v>2008</v>
      </c>
      <c r="C121" s="55">
        <v>1166942.0900000001</v>
      </c>
      <c r="D121" s="56">
        <v>2640754.02</v>
      </c>
      <c r="E121" s="56">
        <v>2152852.27</v>
      </c>
      <c r="F121" s="56">
        <v>12894979.300000001</v>
      </c>
      <c r="G121" s="57">
        <v>18859906.900000002</v>
      </c>
      <c r="H121" s="56">
        <v>15398617.200000001</v>
      </c>
      <c r="I121" s="58">
        <v>3460810.3000000003</v>
      </c>
      <c r="J121" s="107">
        <v>-119194.96999999508</v>
      </c>
      <c r="K121" s="108">
        <v>-508747.51999998838</v>
      </c>
      <c r="O121" s="869"/>
    </row>
    <row r="122" spans="2:15" ht="14.1" hidden="1" customHeight="1">
      <c r="B122" s="54">
        <v>2008</v>
      </c>
      <c r="C122" s="55">
        <v>1165816.95</v>
      </c>
      <c r="D122" s="56">
        <v>2607562.77</v>
      </c>
      <c r="E122" s="56">
        <v>2087826.38</v>
      </c>
      <c r="F122" s="56">
        <v>12839248.549999999</v>
      </c>
      <c r="G122" s="57">
        <v>18704147.949999999</v>
      </c>
      <c r="H122" s="56">
        <v>15259591.65</v>
      </c>
      <c r="I122" s="58">
        <v>3444691.9</v>
      </c>
      <c r="J122" s="107">
        <v>-155758.95000000298</v>
      </c>
      <c r="K122" s="108">
        <v>-695855.83000000194</v>
      </c>
      <c r="O122" s="869"/>
    </row>
    <row r="123" spans="2:15" ht="14.1" hidden="1" customHeight="1">
      <c r="B123" s="54">
        <v>2008</v>
      </c>
      <c r="C123" s="55">
        <v>1160558.6299999999</v>
      </c>
      <c r="D123" s="56">
        <v>2576526.38</v>
      </c>
      <c r="E123" s="56">
        <v>2030655.24</v>
      </c>
      <c r="F123" s="56">
        <v>12786103.610000001</v>
      </c>
      <c r="G123" s="57">
        <v>18551304.309999999</v>
      </c>
      <c r="H123" s="56">
        <v>15124179.210000001</v>
      </c>
      <c r="I123" s="58">
        <v>3427767.07</v>
      </c>
      <c r="J123" s="107">
        <v>-152843.6400000006</v>
      </c>
      <c r="K123" s="108">
        <v>-860054.37000000104</v>
      </c>
      <c r="L123" s="112"/>
      <c r="O123" s="869"/>
    </row>
    <row r="124" spans="2:15" ht="14.1" hidden="1" customHeight="1">
      <c r="B124" s="54">
        <v>2009</v>
      </c>
      <c r="C124" s="55"/>
      <c r="D124" s="56"/>
      <c r="E124" s="56"/>
      <c r="F124" s="56"/>
      <c r="G124" s="57"/>
      <c r="H124" s="56"/>
      <c r="I124" s="58"/>
      <c r="J124" s="107"/>
      <c r="K124" s="120"/>
      <c r="O124" s="869"/>
    </row>
    <row r="125" spans="2:15" ht="14.1" hidden="1" customHeight="1">
      <c r="B125" s="54">
        <v>2009</v>
      </c>
      <c r="C125" s="55">
        <v>1164694.07</v>
      </c>
      <c r="D125" s="56">
        <v>2538973.64</v>
      </c>
      <c r="E125" s="56">
        <v>1973581.59</v>
      </c>
      <c r="F125" s="56">
        <v>12747367</v>
      </c>
      <c r="G125" s="57">
        <v>18424150.800000001</v>
      </c>
      <c r="H125" s="56">
        <v>15016759.699999999</v>
      </c>
      <c r="I125" s="58">
        <v>3407642.35</v>
      </c>
      <c r="J125" s="107">
        <v>-127153.50999999791</v>
      </c>
      <c r="K125" s="108">
        <v>-1005650.4000000022</v>
      </c>
      <c r="O125" s="869"/>
    </row>
    <row r="126" spans="2:15" ht="14.1" hidden="1" customHeight="1">
      <c r="B126" s="54">
        <v>2009</v>
      </c>
      <c r="C126" s="55">
        <v>1174807.6100000001</v>
      </c>
      <c r="D126" s="56">
        <v>2502886.38</v>
      </c>
      <c r="E126" s="56">
        <v>1923188.3900000001</v>
      </c>
      <c r="F126" s="56">
        <v>12703403.9</v>
      </c>
      <c r="G126" s="57">
        <v>18302708.900000002</v>
      </c>
      <c r="H126" s="56">
        <v>14915741.800000001</v>
      </c>
      <c r="I126" s="58">
        <v>3387361.11</v>
      </c>
      <c r="J126" s="107">
        <v>-121441.89999999851</v>
      </c>
      <c r="K126" s="108">
        <v>-1139599.8999999985</v>
      </c>
      <c r="O126" s="869"/>
    </row>
    <row r="127" spans="2:15" ht="14.1" hidden="1" customHeight="1">
      <c r="B127" s="54">
        <v>2009</v>
      </c>
      <c r="C127" s="55">
        <v>1183752.1099999999</v>
      </c>
      <c r="D127" s="56">
        <v>2467548.46</v>
      </c>
      <c r="E127" s="56">
        <v>1879899.7999999998</v>
      </c>
      <c r="F127" s="56">
        <v>12659585.4</v>
      </c>
      <c r="G127" s="57">
        <v>18187026.300000001</v>
      </c>
      <c r="H127" s="56">
        <v>14819768.300000001</v>
      </c>
      <c r="I127" s="58">
        <v>3368073.7600000002</v>
      </c>
      <c r="J127" s="107">
        <v>-115682.60000000149</v>
      </c>
      <c r="K127" s="108">
        <v>-1243113.1000000015</v>
      </c>
      <c r="O127" s="869"/>
    </row>
    <row r="128" spans="2:15" ht="14.1" hidden="1" customHeight="1">
      <c r="B128" s="54">
        <v>2009</v>
      </c>
      <c r="C128" s="55">
        <v>1192170.08</v>
      </c>
      <c r="D128" s="56">
        <v>2439448.5100000002</v>
      </c>
      <c r="E128" s="56">
        <v>1842461.75</v>
      </c>
      <c r="F128" s="56">
        <v>12622451.299999999</v>
      </c>
      <c r="G128" s="57">
        <v>18090136.099999998</v>
      </c>
      <c r="H128" s="56">
        <v>14740848.5</v>
      </c>
      <c r="I128" s="58">
        <v>3350066.21</v>
      </c>
      <c r="J128" s="107">
        <v>-96890.20000000298</v>
      </c>
      <c r="K128" s="108">
        <v>-1304620.6000000052</v>
      </c>
      <c r="O128" s="869"/>
    </row>
    <row r="129" spans="2:15" ht="14.1" hidden="1" customHeight="1">
      <c r="B129" s="54">
        <v>2009</v>
      </c>
      <c r="C129" s="55">
        <v>1200190.19</v>
      </c>
      <c r="D129" s="56">
        <v>2418134.5900000003</v>
      </c>
      <c r="E129" s="56">
        <v>1818731.65</v>
      </c>
      <c r="F129" s="56">
        <v>12597582.75</v>
      </c>
      <c r="G129" s="57">
        <v>18026705.950000003</v>
      </c>
      <c r="H129" s="56">
        <v>14693129.449999999</v>
      </c>
      <c r="I129" s="58">
        <v>3334196</v>
      </c>
      <c r="J129" s="107">
        <v>-63430.149999994785</v>
      </c>
      <c r="K129" s="108">
        <v>-1291202.3399999961</v>
      </c>
      <c r="O129" s="869"/>
    </row>
    <row r="130" spans="2:15" ht="14.1" customHeight="1">
      <c r="B130" s="54">
        <v>2009</v>
      </c>
      <c r="C130" s="55">
        <v>1206009.1000000001</v>
      </c>
      <c r="D130" s="56">
        <v>2398946.92</v>
      </c>
      <c r="E130" s="56">
        <v>1800594.83</v>
      </c>
      <c r="F130" s="56">
        <v>12579461.359999999</v>
      </c>
      <c r="G130" s="57">
        <v>17975549.259999998</v>
      </c>
      <c r="H130" s="56">
        <v>14655472.859999999</v>
      </c>
      <c r="I130" s="58">
        <v>3320673.1100000003</v>
      </c>
      <c r="J130" s="107">
        <v>-51156.690000005066</v>
      </c>
      <c r="K130" s="108">
        <v>-1245435.0500000007</v>
      </c>
      <c r="O130" s="869"/>
    </row>
    <row r="131" spans="2:15" ht="14.1" hidden="1" customHeight="1">
      <c r="B131" s="54">
        <v>2009</v>
      </c>
      <c r="C131" s="55">
        <v>1205377.4100000001</v>
      </c>
      <c r="D131" s="56">
        <v>2382598.1700000004</v>
      </c>
      <c r="E131" s="56">
        <v>1782734.3599999999</v>
      </c>
      <c r="F131" s="56">
        <v>12568827.700000001</v>
      </c>
      <c r="G131" s="57">
        <v>17936270.200000003</v>
      </c>
      <c r="H131" s="56">
        <v>14627145.500000002</v>
      </c>
      <c r="I131" s="58">
        <v>3309106.44</v>
      </c>
      <c r="J131" s="110">
        <v>-39279.059999994934</v>
      </c>
      <c r="K131" s="111">
        <v>-1208443.9899999984</v>
      </c>
      <c r="O131" s="869"/>
    </row>
    <row r="132" spans="2:15" ht="14.1" hidden="1" customHeight="1">
      <c r="B132" s="54">
        <v>2009</v>
      </c>
      <c r="C132" s="55">
        <v>1206185.69</v>
      </c>
      <c r="D132" s="56">
        <v>2378685.02</v>
      </c>
      <c r="E132" s="56">
        <v>1764451.5799999998</v>
      </c>
      <c r="F132" s="56">
        <v>12573167.370000001</v>
      </c>
      <c r="G132" s="57">
        <v>17921639.07</v>
      </c>
      <c r="H132" s="56">
        <v>14619118.57</v>
      </c>
      <c r="I132" s="58">
        <v>3301124.89</v>
      </c>
      <c r="J132" s="107">
        <v>-14631.130000002682</v>
      </c>
      <c r="K132" s="108">
        <v>-1145761.9299999997</v>
      </c>
      <c r="O132" s="869"/>
    </row>
    <row r="133" spans="2:15" ht="14.1" hidden="1" customHeight="1">
      <c r="B133" s="54">
        <v>2009</v>
      </c>
      <c r="C133" s="55">
        <v>1215849.9300000002</v>
      </c>
      <c r="D133" s="56">
        <v>2367617.0299999998</v>
      </c>
      <c r="E133" s="56">
        <v>1739479.14</v>
      </c>
      <c r="F133" s="56">
        <v>12559296.43</v>
      </c>
      <c r="G133" s="57">
        <v>17884860.23</v>
      </c>
      <c r="H133" s="56">
        <v>14590172.83</v>
      </c>
      <c r="I133" s="58">
        <v>3293530.22</v>
      </c>
      <c r="J133" s="107">
        <v>-36778.839999999851</v>
      </c>
      <c r="K133" s="108">
        <v>-1094241.6399999969</v>
      </c>
      <c r="O133" s="869"/>
    </row>
    <row r="134" spans="2:15" ht="14.1" hidden="1" customHeight="1">
      <c r="B134" s="54">
        <v>2009</v>
      </c>
      <c r="C134" s="55">
        <v>1213224.6099999999</v>
      </c>
      <c r="D134" s="56">
        <v>2354376.8199999998</v>
      </c>
      <c r="E134" s="56">
        <v>1715526.4</v>
      </c>
      <c r="F134" s="56">
        <v>12562658.74</v>
      </c>
      <c r="G134" s="57">
        <v>17850047.840000004</v>
      </c>
      <c r="H134" s="56">
        <v>14565715.74</v>
      </c>
      <c r="I134" s="58">
        <v>3283679.18</v>
      </c>
      <c r="J134" s="107">
        <v>-34812.389999996871</v>
      </c>
      <c r="K134" s="108">
        <v>-1009859.0599999987</v>
      </c>
      <c r="O134" s="869"/>
    </row>
    <row r="135" spans="2:15" ht="14.1" hidden="1" customHeight="1">
      <c r="B135" s="54">
        <v>2009</v>
      </c>
      <c r="C135" s="55">
        <v>1211270.4100000001</v>
      </c>
      <c r="D135" s="56">
        <v>2345747.36</v>
      </c>
      <c r="E135" s="56">
        <v>1694299.4000000001</v>
      </c>
      <c r="F135" s="56">
        <v>12574165.91</v>
      </c>
      <c r="G135" s="57">
        <v>17829862.41</v>
      </c>
      <c r="H135" s="56">
        <v>14554275.709999999</v>
      </c>
      <c r="I135" s="58">
        <v>3274988.4299999997</v>
      </c>
      <c r="J135" s="107">
        <v>-20185.430000003427</v>
      </c>
      <c r="K135" s="108">
        <v>-874285.53999999911</v>
      </c>
      <c r="O135" s="869"/>
    </row>
    <row r="136" spans="2:15" ht="14.1" hidden="1" customHeight="1">
      <c r="B136" s="54">
        <v>2009</v>
      </c>
      <c r="C136" s="55">
        <v>1215432.79</v>
      </c>
      <c r="D136" s="56">
        <v>2340227.09</v>
      </c>
      <c r="E136" s="56">
        <v>1670776.49</v>
      </c>
      <c r="F136" s="56">
        <v>12578019.51</v>
      </c>
      <c r="G136" s="57">
        <v>17805924.010000002</v>
      </c>
      <c r="H136" s="56">
        <v>14536426.51</v>
      </c>
      <c r="I136" s="58">
        <v>3269303.14</v>
      </c>
      <c r="J136" s="107">
        <v>-23938.39999999851</v>
      </c>
      <c r="K136" s="108">
        <v>-745380.29999999702</v>
      </c>
      <c r="L136" s="112"/>
      <c r="O136" s="869"/>
    </row>
    <row r="137" spans="2:15" ht="14.1" hidden="1" customHeight="1">
      <c r="B137" s="54">
        <v>2010</v>
      </c>
      <c r="C137" s="55"/>
      <c r="D137" s="56"/>
      <c r="E137" s="56"/>
      <c r="F137" s="56"/>
      <c r="G137" s="57"/>
      <c r="H137" s="56"/>
      <c r="I137" s="58"/>
      <c r="J137" s="107"/>
      <c r="K137" s="120"/>
      <c r="O137" s="869"/>
    </row>
    <row r="138" spans="2:15" ht="14.1" hidden="1" customHeight="1">
      <c r="B138" s="54">
        <v>2010</v>
      </c>
      <c r="C138" s="55">
        <v>1218288.6200000001</v>
      </c>
      <c r="D138" s="56">
        <v>2330977.98</v>
      </c>
      <c r="E138" s="56">
        <v>1626224.54</v>
      </c>
      <c r="F138" s="56">
        <v>12583589</v>
      </c>
      <c r="G138" s="57">
        <v>17773387.5</v>
      </c>
      <c r="H138" s="56">
        <v>14507919.1</v>
      </c>
      <c r="I138" s="58">
        <v>3265037.9699999997</v>
      </c>
      <c r="J138" s="107">
        <v>-32536.510000001639</v>
      </c>
      <c r="K138" s="108">
        <v>-650763.30000000075</v>
      </c>
      <c r="O138" s="869"/>
    </row>
    <row r="139" spans="2:15" ht="14.1" hidden="1" customHeight="1">
      <c r="B139" s="54">
        <v>2010</v>
      </c>
      <c r="C139" s="55">
        <v>1222985.98</v>
      </c>
      <c r="D139" s="56">
        <v>2323384.14</v>
      </c>
      <c r="E139" s="56">
        <v>1612715.34</v>
      </c>
      <c r="F139" s="56">
        <v>12595414.9</v>
      </c>
      <c r="G139" s="57">
        <v>17759368.100000001</v>
      </c>
      <c r="H139" s="56">
        <v>14501322.4</v>
      </c>
      <c r="I139" s="58">
        <v>3258351.7</v>
      </c>
      <c r="J139" s="107">
        <v>-14019.39999999851</v>
      </c>
      <c r="K139" s="108">
        <v>-543340.80000000075</v>
      </c>
      <c r="O139" s="869"/>
    </row>
    <row r="140" spans="2:15" ht="14.1" hidden="1" customHeight="1">
      <c r="B140" s="54">
        <v>2010</v>
      </c>
      <c r="C140" s="55">
        <v>1217021.7</v>
      </c>
      <c r="D140" s="56">
        <v>2313412.3800000004</v>
      </c>
      <c r="E140" s="56">
        <v>1596469.08</v>
      </c>
      <c r="F140" s="56">
        <v>12599383.550000001</v>
      </c>
      <c r="G140" s="57">
        <v>17728808.550000001</v>
      </c>
      <c r="H140" s="56">
        <v>14478630.25</v>
      </c>
      <c r="I140" s="58">
        <v>3251271.21</v>
      </c>
      <c r="J140" s="107">
        <v>-30559.550000000745</v>
      </c>
      <c r="K140" s="108">
        <v>-458217.75</v>
      </c>
      <c r="O140" s="869"/>
    </row>
    <row r="141" spans="2:15" ht="14.1" hidden="1" customHeight="1">
      <c r="B141" s="54">
        <v>2010</v>
      </c>
      <c r="C141" s="55">
        <v>1205749.8</v>
      </c>
      <c r="D141" s="56">
        <v>2306189.19</v>
      </c>
      <c r="E141" s="56">
        <v>1590849.6199999999</v>
      </c>
      <c r="F141" s="56">
        <v>12601915.950000001</v>
      </c>
      <c r="G141" s="57">
        <v>17703398.150000002</v>
      </c>
      <c r="H141" s="56">
        <v>14459402.35</v>
      </c>
      <c r="I141" s="58">
        <v>3245090.59</v>
      </c>
      <c r="J141" s="107">
        <v>-25410.39999999851</v>
      </c>
      <c r="K141" s="108">
        <v>-386737.94999999553</v>
      </c>
      <c r="O141" s="869"/>
    </row>
    <row r="142" spans="2:15" ht="14.1" hidden="1" customHeight="1">
      <c r="B142" s="54">
        <v>2010</v>
      </c>
      <c r="C142" s="55">
        <v>1196683.1299999999</v>
      </c>
      <c r="D142" s="56">
        <v>2300832.4</v>
      </c>
      <c r="E142" s="56">
        <v>1583327.74</v>
      </c>
      <c r="F142" s="56">
        <v>12604964.9</v>
      </c>
      <c r="G142" s="57">
        <v>17682715.399999999</v>
      </c>
      <c r="H142" s="56">
        <v>14443531.600000001</v>
      </c>
      <c r="I142" s="58">
        <v>3240376.6300000004</v>
      </c>
      <c r="J142" s="107">
        <v>-20682.750000003725</v>
      </c>
      <c r="K142" s="108">
        <v>-343990.55000000447</v>
      </c>
      <c r="O142" s="869"/>
    </row>
    <row r="143" spans="2:15" ht="14.1" customHeight="1">
      <c r="B143" s="54">
        <v>2010</v>
      </c>
      <c r="C143" s="55">
        <v>1197993.8799999999</v>
      </c>
      <c r="D143" s="56">
        <v>2292725.02</v>
      </c>
      <c r="E143" s="56">
        <v>1571177.53</v>
      </c>
      <c r="F143" s="56">
        <v>12608520.030000001</v>
      </c>
      <c r="G143" s="57">
        <v>17663374.830000002</v>
      </c>
      <c r="H143" s="56">
        <v>14427962.73</v>
      </c>
      <c r="I143" s="58">
        <v>3236601.99</v>
      </c>
      <c r="J143" s="107">
        <v>-19340.569999996573</v>
      </c>
      <c r="K143" s="108">
        <v>-312174.42999999598</v>
      </c>
      <c r="O143" s="869"/>
    </row>
    <row r="144" spans="2:15" ht="14.1" hidden="1" customHeight="1">
      <c r="B144" s="54">
        <v>2010</v>
      </c>
      <c r="C144" s="55">
        <v>1195794.3399999999</v>
      </c>
      <c r="D144" s="56">
        <v>2286867.5100000002</v>
      </c>
      <c r="E144" s="56">
        <v>1557384.54</v>
      </c>
      <c r="F144" s="56">
        <v>12610842.820000002</v>
      </c>
      <c r="G144" s="57">
        <v>17647355.219999999</v>
      </c>
      <c r="H144" s="56">
        <v>14414503.220000001</v>
      </c>
      <c r="I144" s="58">
        <v>3232362.52</v>
      </c>
      <c r="J144" s="110">
        <v>-16019.610000003129</v>
      </c>
      <c r="K144" s="111">
        <v>-288914.98000000417</v>
      </c>
      <c r="O144" s="869"/>
    </row>
    <row r="145" spans="2:15" ht="14.1" hidden="1" customHeight="1">
      <c r="B145" s="54">
        <v>2010</v>
      </c>
      <c r="C145" s="55">
        <v>1194535.05</v>
      </c>
      <c r="D145" s="56">
        <v>2286211.73</v>
      </c>
      <c r="E145" s="56">
        <v>1542815.81</v>
      </c>
      <c r="F145" s="56">
        <v>12611649.799999999</v>
      </c>
      <c r="G145" s="57">
        <v>17635334.800000001</v>
      </c>
      <c r="H145" s="56">
        <v>14406036.300000001</v>
      </c>
      <c r="I145" s="58">
        <v>3227603.26</v>
      </c>
      <c r="J145" s="107">
        <v>-12020.419999998063</v>
      </c>
      <c r="K145" s="108">
        <v>-286304.26999999955</v>
      </c>
      <c r="O145" s="869"/>
    </row>
    <row r="146" spans="2:15" ht="14.1" hidden="1" customHeight="1">
      <c r="B146" s="54">
        <v>2010</v>
      </c>
      <c r="C146" s="55">
        <v>1196526.27</v>
      </c>
      <c r="D146" s="56">
        <v>2280516.2200000002</v>
      </c>
      <c r="E146" s="56">
        <v>1526668.4</v>
      </c>
      <c r="F146" s="56">
        <v>12615091.369999999</v>
      </c>
      <c r="G146" s="57">
        <v>17619423.07</v>
      </c>
      <c r="H146" s="56">
        <v>14395561.470000001</v>
      </c>
      <c r="I146" s="58">
        <v>3222721.31</v>
      </c>
      <c r="J146" s="107">
        <v>-15911.730000000447</v>
      </c>
      <c r="K146" s="108">
        <v>-265437.16000000015</v>
      </c>
      <c r="O146" s="869"/>
    </row>
    <row r="147" spans="2:15" ht="14.1" hidden="1" customHeight="1">
      <c r="B147" s="54">
        <v>2010</v>
      </c>
      <c r="C147" s="55">
        <v>1206768.3199999998</v>
      </c>
      <c r="D147" s="56">
        <v>2275829.71</v>
      </c>
      <c r="E147" s="56">
        <v>1513475.3599999999</v>
      </c>
      <c r="F147" s="56">
        <v>12618310.25</v>
      </c>
      <c r="G147" s="57">
        <v>17612817.75</v>
      </c>
      <c r="H147" s="56">
        <v>14394286.350000001</v>
      </c>
      <c r="I147" s="58">
        <v>3218377.97</v>
      </c>
      <c r="J147" s="107">
        <v>-6605.320000000298</v>
      </c>
      <c r="K147" s="108">
        <v>-237230.09000000358</v>
      </c>
      <c r="O147" s="869"/>
    </row>
    <row r="148" spans="2:15" ht="14.1" hidden="1" customHeight="1">
      <c r="B148" s="54">
        <v>2010</v>
      </c>
      <c r="C148" s="55">
        <v>1199148.68</v>
      </c>
      <c r="D148" s="56">
        <v>2272081.3199999998</v>
      </c>
      <c r="E148" s="56">
        <v>1503390.22</v>
      </c>
      <c r="F148" s="56">
        <v>12631467.640000001</v>
      </c>
      <c r="G148" s="57">
        <v>17604611.040000003</v>
      </c>
      <c r="H148" s="56">
        <v>14390534.74</v>
      </c>
      <c r="I148" s="58">
        <v>3213873.52</v>
      </c>
      <c r="J148" s="107">
        <v>-8206.7099999971688</v>
      </c>
      <c r="K148" s="108">
        <v>-225251.36999999732</v>
      </c>
      <c r="O148" s="869"/>
    </row>
    <row r="149" spans="2:15" ht="14.1" hidden="1" customHeight="1">
      <c r="B149" s="54">
        <v>2010</v>
      </c>
      <c r="C149" s="55">
        <v>1198752.2</v>
      </c>
      <c r="D149" s="56">
        <v>2266820.9299999997</v>
      </c>
      <c r="E149" s="56">
        <v>1484440.15</v>
      </c>
      <c r="F149" s="56">
        <v>12633752.339999998</v>
      </c>
      <c r="G149" s="57">
        <v>17586306.940000001</v>
      </c>
      <c r="H149" s="56">
        <v>14377295.539999999</v>
      </c>
      <c r="I149" s="58">
        <v>3209238.33</v>
      </c>
      <c r="J149" s="107">
        <v>-18304.10000000149</v>
      </c>
      <c r="K149" s="108">
        <v>-219617.0700000003</v>
      </c>
      <c r="L149" s="112"/>
      <c r="O149" s="869"/>
    </row>
    <row r="150" spans="2:15" ht="14.1" hidden="1" customHeight="1">
      <c r="B150" s="54">
        <v>2011</v>
      </c>
      <c r="C150" s="55"/>
      <c r="D150" s="56"/>
      <c r="E150" s="56"/>
      <c r="F150" s="56"/>
      <c r="G150" s="57"/>
      <c r="H150" s="56"/>
      <c r="I150" s="58"/>
      <c r="J150" s="121"/>
      <c r="K150" s="120"/>
      <c r="O150" s="869"/>
    </row>
    <row r="151" spans="2:15" ht="14.1" hidden="1" customHeight="1">
      <c r="B151" s="54">
        <v>2011</v>
      </c>
      <c r="C151" s="55">
        <v>1205976.6299999999</v>
      </c>
      <c r="D151" s="56">
        <v>2263078.64</v>
      </c>
      <c r="E151" s="56">
        <v>1468750.2</v>
      </c>
      <c r="F151" s="56">
        <v>12637062.700000001</v>
      </c>
      <c r="G151" s="57">
        <v>17577842.699999999</v>
      </c>
      <c r="H151" s="56">
        <v>14369297.5</v>
      </c>
      <c r="I151" s="58">
        <v>3206867.87</v>
      </c>
      <c r="J151" s="107">
        <v>-8464.2400000020862</v>
      </c>
      <c r="K151" s="108">
        <v>-195544.80000000075</v>
      </c>
      <c r="O151" s="869"/>
    </row>
    <row r="152" spans="2:15" ht="14.1" hidden="1" customHeight="1">
      <c r="B152" s="54">
        <v>2011</v>
      </c>
      <c r="C152" s="55">
        <v>1195644.73</v>
      </c>
      <c r="D152" s="56">
        <v>2257739.2199999997</v>
      </c>
      <c r="E152" s="56">
        <v>1456996.52</v>
      </c>
      <c r="F152" s="56">
        <v>12634271.75</v>
      </c>
      <c r="G152" s="57">
        <v>17545504.850000001</v>
      </c>
      <c r="H152" s="56">
        <v>14343606.750000002</v>
      </c>
      <c r="I152" s="58">
        <v>3202847.05</v>
      </c>
      <c r="J152" s="107">
        <v>-32337.849999997765</v>
      </c>
      <c r="K152" s="108">
        <v>-213863.25</v>
      </c>
      <c r="O152" s="869"/>
    </row>
    <row r="153" spans="2:15" ht="14.1" hidden="1" customHeight="1">
      <c r="B153" s="54">
        <v>2011</v>
      </c>
      <c r="C153" s="55">
        <v>1188993.05</v>
      </c>
      <c r="D153" s="56">
        <v>2254004.25</v>
      </c>
      <c r="E153" s="56">
        <v>1443142.71</v>
      </c>
      <c r="F153" s="56">
        <v>12645715.73</v>
      </c>
      <c r="G153" s="57">
        <v>17529899.729999997</v>
      </c>
      <c r="H153" s="56">
        <v>14330811.23</v>
      </c>
      <c r="I153" s="58">
        <v>3200338.19</v>
      </c>
      <c r="J153" s="107">
        <v>-15605.120000004768</v>
      </c>
      <c r="K153" s="108">
        <v>-198908.82000000402</v>
      </c>
      <c r="O153" s="869"/>
    </row>
    <row r="154" spans="2:15" ht="14.1" hidden="1" customHeight="1">
      <c r="B154" s="54">
        <v>2011</v>
      </c>
      <c r="C154" s="55">
        <v>1193305.8400000001</v>
      </c>
      <c r="D154" s="56">
        <v>2250322.0900000003</v>
      </c>
      <c r="E154" s="56">
        <v>1424213.16</v>
      </c>
      <c r="F154" s="56">
        <v>12660796.359999999</v>
      </c>
      <c r="G154" s="57">
        <v>17526590.060000002</v>
      </c>
      <c r="H154" s="56">
        <v>14329284.26</v>
      </c>
      <c r="I154" s="58">
        <v>3198795.42</v>
      </c>
      <c r="J154" s="107">
        <v>-3309.6699999943376</v>
      </c>
      <c r="K154" s="108">
        <v>-176808.08999999985</v>
      </c>
      <c r="O154" s="869"/>
    </row>
    <row r="155" spans="2:15" ht="14.1" hidden="1" customHeight="1">
      <c r="B155" s="54">
        <v>2011</v>
      </c>
      <c r="C155" s="55">
        <v>1193575.1700000002</v>
      </c>
      <c r="D155" s="56">
        <v>2244234.73</v>
      </c>
      <c r="E155" s="56">
        <v>1400942.82</v>
      </c>
      <c r="F155" s="56">
        <v>12669012.200000001</v>
      </c>
      <c r="G155" s="57">
        <v>17503926.800000001</v>
      </c>
      <c r="H155" s="56">
        <v>14308859.9</v>
      </c>
      <c r="I155" s="58">
        <v>3196666.03</v>
      </c>
      <c r="J155" s="107">
        <v>-22663.260000001639</v>
      </c>
      <c r="K155" s="108">
        <v>-178788.59999999776</v>
      </c>
      <c r="O155" s="869"/>
    </row>
    <row r="156" spans="2:15" ht="14.1" customHeight="1">
      <c r="B156" s="54">
        <v>2011</v>
      </c>
      <c r="C156" s="55">
        <v>1192756.3</v>
      </c>
      <c r="D156" s="56">
        <v>2238170.52</v>
      </c>
      <c r="E156" s="56">
        <v>1380213.6</v>
      </c>
      <c r="F156" s="56">
        <v>12647481.239999998</v>
      </c>
      <c r="G156" s="57">
        <v>17459254.539999999</v>
      </c>
      <c r="H156" s="56">
        <v>14267430.439999999</v>
      </c>
      <c r="I156" s="58">
        <v>3193374.22</v>
      </c>
      <c r="J156" s="107">
        <v>-44672.260000001639</v>
      </c>
      <c r="K156" s="108">
        <v>-204120.29000000283</v>
      </c>
      <c r="O156" s="869"/>
    </row>
    <row r="157" spans="2:15" ht="14.1" hidden="1" customHeight="1">
      <c r="B157" s="54">
        <v>2011</v>
      </c>
      <c r="C157" s="55">
        <v>1189716.24</v>
      </c>
      <c r="D157" s="56">
        <v>2233142.54</v>
      </c>
      <c r="E157" s="56">
        <v>1360225.9</v>
      </c>
      <c r="F157" s="56">
        <v>12654673.060000001</v>
      </c>
      <c r="G157" s="57">
        <v>17438054.060000002</v>
      </c>
      <c r="H157" s="56">
        <v>14246018.66</v>
      </c>
      <c r="I157" s="58">
        <v>3190555.9699999997</v>
      </c>
      <c r="J157" s="110">
        <v>-21200.479999996722</v>
      </c>
      <c r="K157" s="111">
        <v>-209301.15999999642</v>
      </c>
      <c r="O157" s="869"/>
    </row>
    <row r="158" spans="2:15" ht="14.1" hidden="1" customHeight="1">
      <c r="B158" s="54">
        <v>2011</v>
      </c>
      <c r="C158" s="55">
        <v>1189923.6499999999</v>
      </c>
      <c r="D158" s="56">
        <v>2231158.83</v>
      </c>
      <c r="E158" s="56">
        <v>1343517.54</v>
      </c>
      <c r="F158" s="56">
        <v>12645515.49</v>
      </c>
      <c r="G158" s="57">
        <v>17417098.890000001</v>
      </c>
      <c r="H158" s="56">
        <v>14224815.189999999</v>
      </c>
      <c r="I158" s="58">
        <v>3189246.53</v>
      </c>
      <c r="J158" s="107">
        <v>-20955.170000001788</v>
      </c>
      <c r="K158" s="108">
        <v>-218235.91000000015</v>
      </c>
      <c r="O158" s="869"/>
    </row>
    <row r="159" spans="2:15" ht="14.1" hidden="1" customHeight="1">
      <c r="B159" s="54">
        <v>2011</v>
      </c>
      <c r="C159" s="55">
        <v>1194160.5899999999</v>
      </c>
      <c r="D159" s="56">
        <v>2220918.21</v>
      </c>
      <c r="E159" s="56">
        <v>1323397.97</v>
      </c>
      <c r="F159" s="56">
        <v>12635211.949999999</v>
      </c>
      <c r="G159" s="57">
        <v>17378463.350000001</v>
      </c>
      <c r="H159" s="56">
        <v>14189556.349999998</v>
      </c>
      <c r="I159" s="58">
        <v>3186613.91</v>
      </c>
      <c r="J159" s="107">
        <v>-38635.539999999106</v>
      </c>
      <c r="K159" s="108">
        <v>-240959.71999999881</v>
      </c>
      <c r="O159" s="869"/>
    </row>
    <row r="160" spans="2:15" ht="14.1" hidden="1" customHeight="1">
      <c r="B160" s="54">
        <v>2011</v>
      </c>
      <c r="C160" s="55">
        <v>1185929.73</v>
      </c>
      <c r="D160" s="56">
        <v>2206972.0299999998</v>
      </c>
      <c r="E160" s="56">
        <v>1301308.3600000001</v>
      </c>
      <c r="F160" s="56">
        <v>12614843.250000002</v>
      </c>
      <c r="G160" s="57">
        <v>17311697.150000002</v>
      </c>
      <c r="H160" s="56">
        <v>14129233.85</v>
      </c>
      <c r="I160" s="58">
        <v>3182360.49</v>
      </c>
      <c r="J160" s="107">
        <v>-66766.199999999255</v>
      </c>
      <c r="K160" s="108">
        <v>-301120.59999999776</v>
      </c>
      <c r="O160" s="869"/>
    </row>
    <row r="161" spans="2:15" ht="14.1" hidden="1" customHeight="1">
      <c r="B161" s="54">
        <v>2011</v>
      </c>
      <c r="C161" s="55">
        <v>1190471.73</v>
      </c>
      <c r="D161" s="56">
        <v>2196072.9700000002</v>
      </c>
      <c r="E161" s="56">
        <v>1276116.17</v>
      </c>
      <c r="F161" s="56">
        <v>12591109.98</v>
      </c>
      <c r="G161" s="57">
        <v>17253916.48</v>
      </c>
      <c r="H161" s="56">
        <v>14077194.180000002</v>
      </c>
      <c r="I161" s="58">
        <v>3177129</v>
      </c>
      <c r="J161" s="107">
        <v>-57780.670000001788</v>
      </c>
      <c r="K161" s="108">
        <v>-350694.56000000238</v>
      </c>
      <c r="O161" s="869"/>
    </row>
    <row r="162" spans="2:15" ht="14.1" hidden="1" customHeight="1">
      <c r="B162" s="54">
        <v>2011</v>
      </c>
      <c r="C162" s="55">
        <v>1197871.8699999999</v>
      </c>
      <c r="D162" s="56">
        <v>2187497.71</v>
      </c>
      <c r="E162" s="56">
        <v>1254837.8800000001</v>
      </c>
      <c r="F162" s="56">
        <v>12581584.4</v>
      </c>
      <c r="G162" s="57">
        <v>17223039.099999998</v>
      </c>
      <c r="H162" s="56">
        <v>14053597.000000002</v>
      </c>
      <c r="I162" s="58">
        <v>3170740</v>
      </c>
      <c r="J162" s="107">
        <v>-30877.380000002682</v>
      </c>
      <c r="K162" s="108">
        <v>-363267.84000000358</v>
      </c>
      <c r="L162" s="112"/>
      <c r="O162" s="869"/>
    </row>
    <row r="163" spans="2:15" ht="14.1" hidden="1" customHeight="1">
      <c r="B163" s="54">
        <v>2012</v>
      </c>
      <c r="C163" s="55"/>
      <c r="D163" s="56"/>
      <c r="E163" s="56"/>
      <c r="F163" s="56"/>
      <c r="G163" s="57"/>
      <c r="H163" s="56"/>
      <c r="I163" s="58"/>
      <c r="J163" s="121"/>
      <c r="K163" s="120"/>
      <c r="O163" s="869"/>
    </row>
    <row r="164" spans="2:15" ht="14.1" hidden="1" customHeight="1">
      <c r="B164" s="54">
        <v>2012</v>
      </c>
      <c r="C164" s="55">
        <v>1192990.8</v>
      </c>
      <c r="D164" s="56">
        <v>2178230.42</v>
      </c>
      <c r="E164" s="56">
        <v>1238068.75</v>
      </c>
      <c r="F164" s="56">
        <v>12556471.609999999</v>
      </c>
      <c r="G164" s="57">
        <v>17171359.609999999</v>
      </c>
      <c r="H164" s="56">
        <v>14016026.41</v>
      </c>
      <c r="I164" s="58">
        <v>3151798.8099999996</v>
      </c>
      <c r="J164" s="107">
        <v>-51679.489999998361</v>
      </c>
      <c r="K164" s="108">
        <v>-406483.08999999985</v>
      </c>
      <c r="O164" s="869"/>
    </row>
    <row r="165" spans="2:15" ht="14.1" hidden="1" customHeight="1">
      <c r="B165" s="54">
        <v>2012</v>
      </c>
      <c r="C165" s="55">
        <v>1187465.26</v>
      </c>
      <c r="D165" s="56">
        <v>2163095.2400000002</v>
      </c>
      <c r="E165" s="56">
        <v>1215587.6399999999</v>
      </c>
      <c r="F165" s="56">
        <v>12533067.280000001</v>
      </c>
      <c r="G165" s="57">
        <v>17098094.18</v>
      </c>
      <c r="H165" s="56">
        <v>13948429.98</v>
      </c>
      <c r="I165" s="58">
        <v>3152093.8000000003</v>
      </c>
      <c r="J165" s="107">
        <v>-73265.429999999702</v>
      </c>
      <c r="K165" s="108">
        <v>-447410.67000000179</v>
      </c>
      <c r="O165" s="869"/>
    </row>
    <row r="166" spans="2:15" ht="14.1" hidden="1" customHeight="1">
      <c r="B166" s="54">
        <v>2012</v>
      </c>
      <c r="C166" s="55">
        <v>1183893.1299999999</v>
      </c>
      <c r="D166" s="56">
        <v>2150221.25</v>
      </c>
      <c r="E166" s="56">
        <v>1197386.73</v>
      </c>
      <c r="F166" s="56">
        <v>12512240.469999999</v>
      </c>
      <c r="G166" s="57">
        <v>17036670.169999998</v>
      </c>
      <c r="H166" s="56">
        <v>13896987.07</v>
      </c>
      <c r="I166" s="58">
        <v>3140928.4</v>
      </c>
      <c r="J166" s="107">
        <v>-61424.010000001639</v>
      </c>
      <c r="K166" s="108">
        <v>-493229.55999999866</v>
      </c>
      <c r="O166" s="869"/>
    </row>
    <row r="167" spans="2:15" ht="14.1" hidden="1" customHeight="1">
      <c r="B167" s="54">
        <v>2012</v>
      </c>
      <c r="C167" s="55">
        <v>1178342.29</v>
      </c>
      <c r="D167" s="56">
        <v>2138852.61</v>
      </c>
      <c r="E167" s="56">
        <v>1178146.1300000001</v>
      </c>
      <c r="F167" s="56">
        <v>12480761.120000001</v>
      </c>
      <c r="G167" s="57">
        <v>16967987.420000002</v>
      </c>
      <c r="H167" s="56">
        <v>13839734.32</v>
      </c>
      <c r="I167" s="58">
        <v>3130502.5500000003</v>
      </c>
      <c r="J167" s="107">
        <v>-68682.749999996275</v>
      </c>
      <c r="K167" s="108">
        <v>-558602.6400000006</v>
      </c>
      <c r="O167" s="869"/>
    </row>
    <row r="168" spans="2:15" ht="14.1" hidden="1" customHeight="1">
      <c r="B168" s="54">
        <v>2012</v>
      </c>
      <c r="C168" s="55">
        <v>1175760.18</v>
      </c>
      <c r="D168" s="56">
        <v>2129039.91</v>
      </c>
      <c r="E168" s="56">
        <v>1158577.3799999999</v>
      </c>
      <c r="F168" s="56">
        <v>12449723.120000001</v>
      </c>
      <c r="G168" s="57">
        <v>16908772.52</v>
      </c>
      <c r="H168" s="56">
        <v>13791515.420000002</v>
      </c>
      <c r="I168" s="58">
        <v>3119558.72</v>
      </c>
      <c r="J168" s="107">
        <v>-59214.900000002235</v>
      </c>
      <c r="K168" s="108">
        <v>-595154.28000000119</v>
      </c>
      <c r="O168" s="869"/>
    </row>
    <row r="169" spans="2:15" ht="14.1" customHeight="1">
      <c r="B169" s="54">
        <v>2012</v>
      </c>
      <c r="C169" s="55">
        <v>1184939.92</v>
      </c>
      <c r="D169" s="56">
        <v>2116131.1300000004</v>
      </c>
      <c r="E169" s="56">
        <v>1140184.8800000001</v>
      </c>
      <c r="F169" s="56">
        <v>12453665.16</v>
      </c>
      <c r="G169" s="57">
        <v>16888327.459999997</v>
      </c>
      <c r="H169" s="56">
        <v>13785972.359999999</v>
      </c>
      <c r="I169" s="58">
        <v>3105830.9899999998</v>
      </c>
      <c r="J169" s="107">
        <v>-20445.060000002384</v>
      </c>
      <c r="K169" s="108">
        <v>-570927.08000000194</v>
      </c>
      <c r="O169" s="869"/>
    </row>
    <row r="170" spans="2:15" ht="14.1" hidden="1" customHeight="1">
      <c r="B170" s="54">
        <v>2012</v>
      </c>
      <c r="C170" s="55">
        <v>1185661.95</v>
      </c>
      <c r="D170" s="56">
        <v>2103139.7400000002</v>
      </c>
      <c r="E170" s="56">
        <v>1120974.3800000001</v>
      </c>
      <c r="F170" s="56">
        <v>12434336.779999999</v>
      </c>
      <c r="G170" s="57">
        <v>16846197.48</v>
      </c>
      <c r="H170" s="56">
        <v>13767286.879999999</v>
      </c>
      <c r="I170" s="58">
        <v>3075865.9899999998</v>
      </c>
      <c r="J170" s="110">
        <v>-42129.979999996722</v>
      </c>
      <c r="K170" s="111">
        <v>-591856.58000000194</v>
      </c>
      <c r="O170" s="869"/>
    </row>
    <row r="171" spans="2:15" ht="14.1" hidden="1" customHeight="1">
      <c r="B171" s="54">
        <v>2012</v>
      </c>
      <c r="C171" s="55">
        <v>1188100.32</v>
      </c>
      <c r="D171" s="56">
        <v>2098475.34</v>
      </c>
      <c r="E171" s="56">
        <v>1105409.5900000001</v>
      </c>
      <c r="F171" s="56">
        <v>12419077.189999999</v>
      </c>
      <c r="G171" s="57">
        <v>16816362.690000001</v>
      </c>
      <c r="H171" s="56">
        <v>13747605.189999999</v>
      </c>
      <c r="I171" s="58">
        <v>3065767.31</v>
      </c>
      <c r="J171" s="107">
        <v>-29834.789999999106</v>
      </c>
      <c r="K171" s="108">
        <v>-600736.19999999925</v>
      </c>
      <c r="O171" s="869"/>
    </row>
    <row r="172" spans="2:15" ht="14.1" hidden="1" customHeight="1">
      <c r="B172" s="54">
        <v>2012</v>
      </c>
      <c r="C172" s="55">
        <v>1172742.2200000002</v>
      </c>
      <c r="D172" s="56">
        <v>2088342.2099999997</v>
      </c>
      <c r="E172" s="56">
        <v>1091111.82</v>
      </c>
      <c r="F172" s="56">
        <v>12399964.25</v>
      </c>
      <c r="G172" s="57">
        <v>16761193.549999999</v>
      </c>
      <c r="H172" s="56">
        <v>13699204.450000001</v>
      </c>
      <c r="I172" s="58">
        <v>3059203.56</v>
      </c>
      <c r="J172" s="107">
        <v>-55169.140000002459</v>
      </c>
      <c r="K172" s="108">
        <v>-617269.80000000261</v>
      </c>
      <c r="O172" s="869"/>
    </row>
    <row r="173" spans="2:15" ht="14.1" hidden="1" customHeight="1">
      <c r="B173" s="54">
        <v>2012</v>
      </c>
      <c r="C173" s="55">
        <v>1167826.44</v>
      </c>
      <c r="D173" s="56">
        <v>2075287.5600000003</v>
      </c>
      <c r="E173" s="56">
        <v>1075243.3699999999</v>
      </c>
      <c r="F173" s="56">
        <v>12370766.59</v>
      </c>
      <c r="G173" s="57">
        <v>16693899.59</v>
      </c>
      <c r="H173" s="56">
        <v>13640776.689999999</v>
      </c>
      <c r="I173" s="58">
        <v>3052822.3200000003</v>
      </c>
      <c r="J173" s="107">
        <v>-67293.959999999031</v>
      </c>
      <c r="K173" s="108">
        <v>-617797.56000000238</v>
      </c>
      <c r="O173" s="869"/>
    </row>
    <row r="174" spans="2:15" ht="14.1" hidden="1" customHeight="1">
      <c r="B174" s="54">
        <v>2012</v>
      </c>
      <c r="C174" s="55">
        <v>1156691.3600000001</v>
      </c>
      <c r="D174" s="56">
        <v>2064996.5000000002</v>
      </c>
      <c r="E174" s="56">
        <v>1059560.08</v>
      </c>
      <c r="F174" s="56">
        <v>12261602.749999998</v>
      </c>
      <c r="G174" s="57">
        <v>16542847.35</v>
      </c>
      <c r="H174" s="56">
        <v>13497253.549999999</v>
      </c>
      <c r="I174" s="58">
        <v>3045960.53</v>
      </c>
      <c r="J174" s="107">
        <v>-151052.24000000022</v>
      </c>
      <c r="K174" s="108">
        <v>-711069.13000000082</v>
      </c>
      <c r="O174" s="869"/>
    </row>
    <row r="175" spans="2:15" ht="14.1" hidden="1" customHeight="1">
      <c r="B175" s="54">
        <v>2012</v>
      </c>
      <c r="C175" s="55">
        <v>1139676.02</v>
      </c>
      <c r="D175" s="56">
        <v>2058871.02</v>
      </c>
      <c r="E175" s="56">
        <v>1051952.6900000002</v>
      </c>
      <c r="F175" s="56">
        <v>12180493.099999998</v>
      </c>
      <c r="G175" s="57">
        <v>16433850.199999997</v>
      </c>
      <c r="H175" s="56">
        <v>13391450.299999999</v>
      </c>
      <c r="I175" s="58">
        <v>3041911.81</v>
      </c>
      <c r="J175" s="107">
        <v>-108997.15000000224</v>
      </c>
      <c r="K175" s="108">
        <v>-789188.90000000037</v>
      </c>
      <c r="L175" s="112"/>
      <c r="O175" s="869"/>
    </row>
    <row r="176" spans="2:15" ht="14.1" hidden="1" customHeight="1">
      <c r="B176" s="122">
        <v>2013</v>
      </c>
      <c r="C176" s="77"/>
      <c r="D176" s="871"/>
      <c r="E176" s="871"/>
      <c r="F176" s="871"/>
      <c r="G176" s="78"/>
      <c r="H176" s="871"/>
      <c r="I176" s="79"/>
      <c r="J176" s="123"/>
      <c r="K176" s="124"/>
      <c r="O176" s="869"/>
    </row>
    <row r="177" spans="2:15" ht="14.1" hidden="1" customHeight="1">
      <c r="B177" s="54">
        <v>2013</v>
      </c>
      <c r="C177" s="60">
        <v>1120505.33</v>
      </c>
      <c r="D177" s="61">
        <v>2048534.67</v>
      </c>
      <c r="E177" s="61">
        <v>1040274.1000000001</v>
      </c>
      <c r="F177" s="61">
        <v>12171937.18</v>
      </c>
      <c r="G177" s="62">
        <v>16387181.879999999</v>
      </c>
      <c r="H177" s="61">
        <v>13346871.880000001</v>
      </c>
      <c r="I177" s="63">
        <v>3038460.23</v>
      </c>
      <c r="J177" s="110">
        <v>-46668.319999998435</v>
      </c>
      <c r="K177" s="111">
        <v>-784177.73000000045</v>
      </c>
      <c r="O177" s="869"/>
    </row>
    <row r="178" spans="2:15" ht="14.1" hidden="1" customHeight="1">
      <c r="B178" s="54">
        <v>2013</v>
      </c>
      <c r="C178" s="66">
        <v>1119159.48</v>
      </c>
      <c r="D178" s="67">
        <v>2039514.28</v>
      </c>
      <c r="E178" s="67">
        <v>1026145.15</v>
      </c>
      <c r="F178" s="67">
        <v>12159435.000000002</v>
      </c>
      <c r="G178" s="68">
        <v>16344224.500000002</v>
      </c>
      <c r="H178" s="67">
        <v>13312344.4</v>
      </c>
      <c r="I178" s="69">
        <v>3032080.5300000003</v>
      </c>
      <c r="J178" s="107">
        <v>-42957.379999997094</v>
      </c>
      <c r="K178" s="108">
        <v>-753869.67999999784</v>
      </c>
      <c r="O178" s="869"/>
    </row>
    <row r="179" spans="2:15" ht="14.1" hidden="1" customHeight="1">
      <c r="B179" s="54">
        <v>2013</v>
      </c>
      <c r="C179" s="55">
        <v>1120731.6100000001</v>
      </c>
      <c r="D179" s="56">
        <v>2031830.53</v>
      </c>
      <c r="E179" s="56">
        <v>1012091.89</v>
      </c>
      <c r="F179" s="56">
        <v>12146867.970000001</v>
      </c>
      <c r="G179" s="57">
        <v>16308125.570000002</v>
      </c>
      <c r="H179" s="56">
        <v>13279612.370000001</v>
      </c>
      <c r="I179" s="58">
        <v>3029085.14</v>
      </c>
      <c r="J179" s="107">
        <v>-36098.929999999702</v>
      </c>
      <c r="K179" s="108">
        <v>-728544.5999999959</v>
      </c>
      <c r="O179" s="869"/>
    </row>
    <row r="180" spans="2:15" ht="14.1" hidden="1" customHeight="1">
      <c r="B180" s="54">
        <v>2013</v>
      </c>
      <c r="C180" s="55">
        <v>1118277.25</v>
      </c>
      <c r="D180" s="56">
        <v>2021637.01</v>
      </c>
      <c r="E180" s="56">
        <v>1001855.25</v>
      </c>
      <c r="F180" s="56">
        <v>12137549.300000001</v>
      </c>
      <c r="G180" s="57">
        <v>16273737.299999999</v>
      </c>
      <c r="H180" s="56">
        <v>13245865.199999999</v>
      </c>
      <c r="I180" s="58">
        <v>3029533.7399999998</v>
      </c>
      <c r="J180" s="107">
        <v>-34388.270000003278</v>
      </c>
      <c r="K180" s="108">
        <v>-694250.12000000291</v>
      </c>
      <c r="O180" s="869"/>
    </row>
    <row r="181" spans="2:15" ht="14.1" hidden="1" customHeight="1">
      <c r="B181" s="54">
        <v>2013</v>
      </c>
      <c r="C181" s="60">
        <v>1115026.3899999999</v>
      </c>
      <c r="D181" s="61">
        <v>2017693.34</v>
      </c>
      <c r="E181" s="61">
        <v>997426.76600000006</v>
      </c>
      <c r="F181" s="61">
        <v>12137670.209999999</v>
      </c>
      <c r="G181" s="62">
        <v>16261884.309999999</v>
      </c>
      <c r="H181" s="61">
        <v>13232152.91</v>
      </c>
      <c r="I181" s="63">
        <v>3031743.1</v>
      </c>
      <c r="J181" s="110">
        <v>-11852.990000000224</v>
      </c>
      <c r="K181" s="108">
        <v>-646888.21000000089</v>
      </c>
      <c r="O181" s="869"/>
    </row>
    <row r="182" spans="2:15" ht="14.1" customHeight="1">
      <c r="B182" s="54">
        <v>2013</v>
      </c>
      <c r="C182" s="55">
        <v>1101673.1299999999</v>
      </c>
      <c r="D182" s="56">
        <v>2015276.04</v>
      </c>
      <c r="E182" s="56">
        <v>993210.54100000008</v>
      </c>
      <c r="F182" s="56">
        <v>12145940.549999999</v>
      </c>
      <c r="G182" s="57">
        <v>16251909.149999999</v>
      </c>
      <c r="H182" s="56">
        <v>13216791.550000001</v>
      </c>
      <c r="I182" s="58">
        <v>3037217.58</v>
      </c>
      <c r="J182" s="107">
        <v>-9975.160000000149</v>
      </c>
      <c r="K182" s="108">
        <v>-636418.30999999866</v>
      </c>
      <c r="O182" s="869"/>
    </row>
    <row r="183" spans="2:15" ht="14.1" hidden="1" customHeight="1">
      <c r="B183" s="54">
        <v>2013</v>
      </c>
      <c r="C183" s="55">
        <v>1101045.26</v>
      </c>
      <c r="D183" s="56">
        <v>2014306.01</v>
      </c>
      <c r="E183" s="56">
        <v>990472.67700000003</v>
      </c>
      <c r="F183" s="56">
        <v>12144306.310000001</v>
      </c>
      <c r="G183" s="57">
        <v>16245792.91</v>
      </c>
      <c r="H183" s="56">
        <v>13202316.610000001</v>
      </c>
      <c r="I183" s="58">
        <v>3043480.53</v>
      </c>
      <c r="J183" s="110">
        <v>-6116.2399999983609</v>
      </c>
      <c r="K183" s="111">
        <v>-600404.5700000003</v>
      </c>
      <c r="O183" s="869"/>
    </row>
    <row r="184" spans="2:15" ht="14.1" hidden="1" customHeight="1">
      <c r="B184" s="54">
        <v>2013</v>
      </c>
      <c r="C184" s="66">
        <v>1095102.03</v>
      </c>
      <c r="D184" s="67">
        <v>2015350.6400000001</v>
      </c>
      <c r="E184" s="67">
        <v>986653.74599999993</v>
      </c>
      <c r="F184" s="67">
        <v>12166615.039999999</v>
      </c>
      <c r="G184" s="68">
        <v>16263155.539999999</v>
      </c>
      <c r="H184" s="67">
        <v>13216036.139999999</v>
      </c>
      <c r="I184" s="69">
        <v>3045368.25</v>
      </c>
      <c r="J184" s="107">
        <v>17362.629999998957</v>
      </c>
      <c r="K184" s="125">
        <v>-553207.15000000224</v>
      </c>
      <c r="O184" s="869"/>
    </row>
    <row r="185" spans="2:15" ht="14.1" hidden="1" customHeight="1">
      <c r="B185" s="54">
        <v>2013</v>
      </c>
      <c r="C185" s="55">
        <v>1094705.06</v>
      </c>
      <c r="D185" s="56">
        <v>2014164.3099999998</v>
      </c>
      <c r="E185" s="56">
        <v>983443.40099999995</v>
      </c>
      <c r="F185" s="56">
        <v>12178809.379999999</v>
      </c>
      <c r="G185" s="57">
        <v>16271428.18</v>
      </c>
      <c r="H185" s="56">
        <v>13222692.779999999</v>
      </c>
      <c r="I185" s="58">
        <v>3046890.16</v>
      </c>
      <c r="J185" s="107">
        <v>8272.640000000596</v>
      </c>
      <c r="K185" s="108">
        <v>-489765.36999999918</v>
      </c>
      <c r="O185" s="869"/>
    </row>
    <row r="186" spans="2:15" ht="14.1" hidden="1" customHeight="1">
      <c r="B186" s="54">
        <v>2013</v>
      </c>
      <c r="C186" s="55">
        <v>1125735.3700000001</v>
      </c>
      <c r="D186" s="56">
        <v>2015435.07</v>
      </c>
      <c r="E186" s="56">
        <v>980761.53599999996</v>
      </c>
      <c r="F186" s="56">
        <v>12208503.24</v>
      </c>
      <c r="G186" s="57">
        <v>16329558.540000001</v>
      </c>
      <c r="H186" s="56">
        <v>13280519.34</v>
      </c>
      <c r="I186" s="58">
        <v>3051140.4299999997</v>
      </c>
      <c r="J186" s="107">
        <v>58130.360000001267</v>
      </c>
      <c r="K186" s="108">
        <v>-364341.04999999888</v>
      </c>
      <c r="O186" s="869"/>
    </row>
    <row r="187" spans="2:15" ht="14.1" hidden="1" customHeight="1">
      <c r="B187" s="54">
        <v>2013</v>
      </c>
      <c r="C187" s="55">
        <v>1095436.6700000002</v>
      </c>
      <c r="D187" s="56">
        <v>2013106.75</v>
      </c>
      <c r="E187" s="56">
        <v>978442.304</v>
      </c>
      <c r="F187" s="56">
        <v>12228773.85</v>
      </c>
      <c r="G187" s="57">
        <v>16312486.449999999</v>
      </c>
      <c r="H187" s="56">
        <v>13254759.649999999</v>
      </c>
      <c r="I187" s="58">
        <v>3058444.62</v>
      </c>
      <c r="J187" s="107">
        <v>-17072.090000001714</v>
      </c>
      <c r="K187" s="108">
        <v>-230360.90000000037</v>
      </c>
      <c r="L187" s="36" t="s">
        <v>311</v>
      </c>
      <c r="M187" s="36" t="s">
        <v>312</v>
      </c>
      <c r="O187" s="869"/>
    </row>
    <row r="188" spans="2:15" ht="14.1" hidden="1" customHeight="1">
      <c r="B188" s="54">
        <v>2013</v>
      </c>
      <c r="C188" s="55">
        <v>1109443.8899999999</v>
      </c>
      <c r="D188" s="56">
        <v>2013884.64</v>
      </c>
      <c r="E188" s="56">
        <v>975541.58399999992</v>
      </c>
      <c r="F188" s="56">
        <v>12249849.43</v>
      </c>
      <c r="G188" s="57">
        <v>16351616.029999999</v>
      </c>
      <c r="H188" s="56">
        <v>13285508.630000001</v>
      </c>
      <c r="I188" s="58">
        <v>3065753.65</v>
      </c>
      <c r="J188" s="107">
        <v>39129.580000000075</v>
      </c>
      <c r="K188" s="108">
        <v>-82234.169999998063</v>
      </c>
      <c r="L188" s="112">
        <v>1</v>
      </c>
      <c r="O188" s="869"/>
    </row>
    <row r="189" spans="2:15" ht="14.1" hidden="1" customHeight="1">
      <c r="B189" s="54">
        <v>2014</v>
      </c>
      <c r="C189" s="49"/>
      <c r="D189" s="50"/>
      <c r="E189" s="50"/>
      <c r="F189" s="50"/>
      <c r="G189" s="76"/>
      <c r="H189" s="50"/>
      <c r="I189" s="53"/>
      <c r="J189" s="126"/>
      <c r="K189" s="124"/>
      <c r="O189" s="869"/>
    </row>
    <row r="190" spans="2:15" ht="14.1" hidden="1" customHeight="1">
      <c r="B190" s="54">
        <v>2014</v>
      </c>
      <c r="C190" s="60">
        <v>1118428.1100000001</v>
      </c>
      <c r="D190" s="61">
        <v>2012845.46</v>
      </c>
      <c r="E190" s="61">
        <v>970799.42100000009</v>
      </c>
      <c r="F190" s="61">
        <v>12271923.92</v>
      </c>
      <c r="G190" s="62">
        <v>16385741.520000001</v>
      </c>
      <c r="H190" s="61">
        <v>13314128.82</v>
      </c>
      <c r="I190" s="63">
        <v>3070370.5</v>
      </c>
      <c r="J190" s="110">
        <v>34125.490000002086</v>
      </c>
      <c r="K190" s="111">
        <v>-1440.3599999975413</v>
      </c>
      <c r="L190" s="36">
        <v>2</v>
      </c>
      <c r="O190" s="869"/>
    </row>
    <row r="191" spans="2:15" ht="14.1" hidden="1" customHeight="1">
      <c r="B191" s="54">
        <v>2014</v>
      </c>
      <c r="C191" s="55">
        <v>1122727.0900000001</v>
      </c>
      <c r="D191" s="56">
        <v>2013305</v>
      </c>
      <c r="E191" s="56">
        <v>967836.28299999994</v>
      </c>
      <c r="F191" s="56">
        <v>12294914.300000001</v>
      </c>
      <c r="G191" s="57">
        <v>16405138.799999999</v>
      </c>
      <c r="H191" s="56">
        <v>13327845.600000001</v>
      </c>
      <c r="I191" s="58">
        <v>3075924.96</v>
      </c>
      <c r="J191" s="107">
        <v>19397.279999997467</v>
      </c>
      <c r="K191" s="108">
        <v>60914.29999999702</v>
      </c>
      <c r="L191" s="36">
        <v>3</v>
      </c>
      <c r="M191" s="36">
        <v>1</v>
      </c>
      <c r="O191" s="869"/>
    </row>
    <row r="192" spans="2:15" ht="14.1" hidden="1" customHeight="1">
      <c r="B192" s="54">
        <v>2014</v>
      </c>
      <c r="C192" s="55">
        <v>1113921.54</v>
      </c>
      <c r="D192" s="56">
        <v>2014631.4</v>
      </c>
      <c r="E192" s="56">
        <v>970376.54599999997</v>
      </c>
      <c r="F192" s="56">
        <v>12315933.709999999</v>
      </c>
      <c r="G192" s="57">
        <v>16418265.91</v>
      </c>
      <c r="H192" s="56">
        <v>13334699.609999999</v>
      </c>
      <c r="I192" s="58">
        <v>3082900.47</v>
      </c>
      <c r="J192" s="107">
        <v>13127.110000001267</v>
      </c>
      <c r="K192" s="108">
        <v>110140.33999999799</v>
      </c>
      <c r="L192" s="36">
        <v>4</v>
      </c>
      <c r="M192" s="36">
        <v>2</v>
      </c>
      <c r="O192" s="869"/>
    </row>
    <row r="193" spans="2:15" ht="14.1" hidden="1" customHeight="1">
      <c r="B193" s="54">
        <v>2014</v>
      </c>
      <c r="C193" s="66">
        <v>1106192.83</v>
      </c>
      <c r="D193" s="67">
        <v>2016508.66</v>
      </c>
      <c r="E193" s="67">
        <v>972773.43400000001</v>
      </c>
      <c r="F193" s="67">
        <v>12352998.5</v>
      </c>
      <c r="G193" s="68">
        <v>16452568</v>
      </c>
      <c r="H193" s="67">
        <v>13360702.299999999</v>
      </c>
      <c r="I193" s="69">
        <v>3091625.11</v>
      </c>
      <c r="J193" s="107">
        <v>34302.089999999851</v>
      </c>
      <c r="K193" s="108">
        <v>178830.70000000112</v>
      </c>
      <c r="L193" s="36">
        <v>5</v>
      </c>
      <c r="M193" s="36">
        <v>3</v>
      </c>
      <c r="O193" s="869"/>
    </row>
    <row r="194" spans="2:15" ht="14.1" hidden="1" customHeight="1">
      <c r="B194" s="54">
        <v>2014</v>
      </c>
      <c r="C194" s="60">
        <v>1110772.24</v>
      </c>
      <c r="D194" s="61">
        <v>2018442.71</v>
      </c>
      <c r="E194" s="61">
        <v>973477.77399999998</v>
      </c>
      <c r="F194" s="61">
        <v>12392521.609999999</v>
      </c>
      <c r="G194" s="62">
        <v>16497628.210000001</v>
      </c>
      <c r="H194" s="61">
        <v>13397911.409999998</v>
      </c>
      <c r="I194" s="63">
        <v>3099877.62</v>
      </c>
      <c r="J194" s="110">
        <v>45060.210000000894</v>
      </c>
      <c r="K194" s="110">
        <v>235743.90000000224</v>
      </c>
      <c r="L194" s="36">
        <v>6</v>
      </c>
      <c r="M194" s="36">
        <v>4</v>
      </c>
      <c r="O194" s="869"/>
    </row>
    <row r="195" spans="2:15" ht="14.1" customHeight="1">
      <c r="B195" s="54">
        <v>2014</v>
      </c>
      <c r="C195" s="55">
        <v>1105905.23</v>
      </c>
      <c r="D195" s="56">
        <v>2021301.94</v>
      </c>
      <c r="E195" s="56">
        <v>976931.26600000006</v>
      </c>
      <c r="F195" s="56">
        <v>12423232.76</v>
      </c>
      <c r="G195" s="57">
        <v>16526918.459999999</v>
      </c>
      <c r="H195" s="56">
        <v>13420444.060000001</v>
      </c>
      <c r="I195" s="58">
        <v>3107537.6500000004</v>
      </c>
      <c r="J195" s="107">
        <v>29290.249999998137</v>
      </c>
      <c r="K195" s="108">
        <v>275009.31000000052</v>
      </c>
      <c r="L195" s="36">
        <v>7</v>
      </c>
      <c r="M195" s="36">
        <v>5</v>
      </c>
      <c r="O195" s="869"/>
    </row>
    <row r="196" spans="2:15" ht="14.1" hidden="1" customHeight="1">
      <c r="B196" s="54">
        <v>2014</v>
      </c>
      <c r="C196" s="55">
        <v>1105769.72</v>
      </c>
      <c r="D196" s="56">
        <v>2025023.26</v>
      </c>
      <c r="E196" s="56">
        <v>980590.90500000003</v>
      </c>
      <c r="F196" s="56">
        <v>12451788.300000001</v>
      </c>
      <c r="G196" s="57">
        <v>16557613.5</v>
      </c>
      <c r="H196" s="56">
        <v>13443103.700000001</v>
      </c>
      <c r="I196" s="58">
        <v>3114882.12</v>
      </c>
      <c r="J196" s="110">
        <v>30695.040000000969</v>
      </c>
      <c r="K196" s="111">
        <v>311820.58999999985</v>
      </c>
      <c r="L196" s="36">
        <v>8</v>
      </c>
      <c r="M196" s="36">
        <v>6</v>
      </c>
      <c r="O196" s="869"/>
    </row>
    <row r="197" spans="2:15" ht="14.1" hidden="1" customHeight="1">
      <c r="B197" s="54">
        <v>2014</v>
      </c>
      <c r="C197" s="55">
        <v>1106440.28</v>
      </c>
      <c r="D197" s="56">
        <v>2026861.83</v>
      </c>
      <c r="E197" s="56">
        <v>984543.14799999993</v>
      </c>
      <c r="F197" s="56">
        <v>12486003.85</v>
      </c>
      <c r="G197" s="57">
        <v>16600409.549999997</v>
      </c>
      <c r="H197" s="56">
        <v>13478880.349999998</v>
      </c>
      <c r="I197" s="58">
        <v>3120535.46</v>
      </c>
      <c r="J197" s="107">
        <v>42796.04999999702</v>
      </c>
      <c r="K197" s="108">
        <v>337254.00999999791</v>
      </c>
      <c r="L197" s="36">
        <v>9</v>
      </c>
      <c r="M197" s="36">
        <v>7</v>
      </c>
      <c r="O197" s="869"/>
    </row>
    <row r="198" spans="2:15" ht="14.1" hidden="1" customHeight="1">
      <c r="B198" s="54">
        <v>2014</v>
      </c>
      <c r="C198" s="55">
        <v>1115041.8700000001</v>
      </c>
      <c r="D198" s="56">
        <v>2028183.02</v>
      </c>
      <c r="E198" s="56">
        <v>985442.04500000004</v>
      </c>
      <c r="F198" s="56">
        <v>12519107.289999999</v>
      </c>
      <c r="G198" s="57">
        <v>16640725.99</v>
      </c>
      <c r="H198" s="56">
        <v>13514278.59</v>
      </c>
      <c r="I198" s="58">
        <v>3125741.17</v>
      </c>
      <c r="J198" s="107">
        <v>40316.440000003204</v>
      </c>
      <c r="K198" s="108">
        <v>369297.81000000052</v>
      </c>
      <c r="L198" s="36">
        <v>10</v>
      </c>
      <c r="M198" s="36">
        <v>8</v>
      </c>
      <c r="O198" s="869"/>
    </row>
    <row r="199" spans="2:15" ht="14.1" hidden="1" customHeight="1">
      <c r="B199" s="54">
        <v>2014</v>
      </c>
      <c r="C199" s="55">
        <v>1114060.9300000002</v>
      </c>
      <c r="D199" s="56">
        <v>2028879.27</v>
      </c>
      <c r="E199" s="56">
        <v>988848.71</v>
      </c>
      <c r="F199" s="56">
        <v>12547719.01</v>
      </c>
      <c r="G199" s="57">
        <v>16671330.109999999</v>
      </c>
      <c r="H199" s="56">
        <v>13543720.41</v>
      </c>
      <c r="I199" s="58">
        <v>3131268</v>
      </c>
      <c r="J199" s="107">
        <v>30604.11999999918</v>
      </c>
      <c r="K199" s="108">
        <v>341771.56999999844</v>
      </c>
      <c r="L199" s="36">
        <v>11</v>
      </c>
      <c r="M199" s="36">
        <v>9</v>
      </c>
      <c r="O199" s="869"/>
    </row>
    <row r="200" spans="2:15" ht="14.1" hidden="1" customHeight="1">
      <c r="B200" s="54">
        <v>2014</v>
      </c>
      <c r="C200" s="55">
        <v>1115431.99</v>
      </c>
      <c r="D200" s="56">
        <v>2032262.0899999999</v>
      </c>
      <c r="E200" s="56">
        <v>995134.41999999993</v>
      </c>
      <c r="F200" s="56">
        <v>12590097</v>
      </c>
      <c r="G200" s="57">
        <v>16724131.599999998</v>
      </c>
      <c r="H200" s="56">
        <v>13590345.4</v>
      </c>
      <c r="I200" s="58">
        <v>3136252.8400000003</v>
      </c>
      <c r="J200" s="107">
        <v>52801.489999998361</v>
      </c>
      <c r="K200" s="108">
        <v>411645.14999999851</v>
      </c>
      <c r="L200" s="36">
        <v>12</v>
      </c>
      <c r="M200" s="36">
        <v>10</v>
      </c>
      <c r="O200" s="869"/>
    </row>
    <row r="201" spans="2:15" ht="14.1" hidden="1" customHeight="1">
      <c r="B201" s="54">
        <v>2014</v>
      </c>
      <c r="C201" s="55">
        <v>1112554.7200000002</v>
      </c>
      <c r="D201" s="56">
        <v>2036041.53</v>
      </c>
      <c r="E201" s="56">
        <v>1001056.15</v>
      </c>
      <c r="F201" s="56">
        <v>12628757.85</v>
      </c>
      <c r="G201" s="57">
        <v>16773394.449999999</v>
      </c>
      <c r="H201" s="56">
        <v>13631534.850000001</v>
      </c>
      <c r="I201" s="58">
        <v>3142077.94</v>
      </c>
      <c r="J201" s="107">
        <v>49262.85000000149</v>
      </c>
      <c r="K201" s="108">
        <v>421778.41999999993</v>
      </c>
      <c r="L201" s="36">
        <v>13</v>
      </c>
      <c r="M201" s="36">
        <v>11</v>
      </c>
      <c r="O201" s="869"/>
    </row>
    <row r="202" spans="2:15" ht="14.1" hidden="1" customHeight="1">
      <c r="B202" s="54">
        <v>2015</v>
      </c>
      <c r="C202" s="55"/>
      <c r="D202" s="56"/>
      <c r="E202" s="56"/>
      <c r="F202" s="56"/>
      <c r="G202" s="57"/>
      <c r="H202" s="56"/>
      <c r="I202" s="58"/>
      <c r="J202" s="121"/>
      <c r="K202" s="120"/>
      <c r="O202" s="869"/>
    </row>
    <row r="203" spans="2:15" ht="14.1" hidden="1" customHeight="1">
      <c r="B203" s="54">
        <v>2015</v>
      </c>
      <c r="C203" s="55">
        <v>1080704.2</v>
      </c>
      <c r="D203" s="56">
        <v>2036669.8699999999</v>
      </c>
      <c r="E203" s="56">
        <v>1004903.5599999999</v>
      </c>
      <c r="F203" s="56">
        <v>12674667.75</v>
      </c>
      <c r="G203" s="57">
        <v>16805751.849999998</v>
      </c>
      <c r="H203" s="56">
        <v>13658262.85</v>
      </c>
      <c r="I203" s="58">
        <v>3146652.5900000003</v>
      </c>
      <c r="J203" s="107">
        <v>32357.39999999851</v>
      </c>
      <c r="K203" s="108">
        <v>420010.32999999635</v>
      </c>
      <c r="L203" s="36">
        <v>14</v>
      </c>
      <c r="M203" s="36">
        <v>12</v>
      </c>
      <c r="O203" s="869"/>
    </row>
    <row r="204" spans="2:15" ht="14.1" hidden="1" customHeight="1">
      <c r="B204" s="54">
        <v>2014.5384615384601</v>
      </c>
      <c r="C204" s="55">
        <v>1091241.76</v>
      </c>
      <c r="D204" s="56">
        <v>2043385.26</v>
      </c>
      <c r="E204" s="56">
        <v>1014235.39</v>
      </c>
      <c r="F204" s="56">
        <v>12720591.4</v>
      </c>
      <c r="G204" s="57">
        <v>16874788.5</v>
      </c>
      <c r="H204" s="56">
        <v>13724562.6</v>
      </c>
      <c r="I204" s="58">
        <v>3149005.97</v>
      </c>
      <c r="J204" s="107">
        <v>69036.650000002235</v>
      </c>
      <c r="K204" s="108">
        <v>469649.70000000112</v>
      </c>
      <c r="L204" s="36">
        <v>15</v>
      </c>
      <c r="M204" s="36">
        <v>13</v>
      </c>
      <c r="O204" s="869"/>
    </row>
    <row r="205" spans="2:15" ht="14.1" hidden="1" customHeight="1">
      <c r="B205" s="54">
        <v>2014.59120879121</v>
      </c>
      <c r="C205" s="55">
        <v>1105921.07</v>
      </c>
      <c r="D205" s="56">
        <v>2050078.0599999998</v>
      </c>
      <c r="E205" s="56">
        <v>1020809.38</v>
      </c>
      <c r="F205" s="56">
        <v>12767506.549999999</v>
      </c>
      <c r="G205" s="57">
        <v>16951327.449999999</v>
      </c>
      <c r="H205" s="56">
        <v>13795967.65</v>
      </c>
      <c r="I205" s="58">
        <v>3153841.46</v>
      </c>
      <c r="J205" s="107">
        <v>76538.949999999255</v>
      </c>
      <c r="K205" s="108">
        <v>533061.53999999911</v>
      </c>
      <c r="L205" s="36">
        <v>16</v>
      </c>
      <c r="M205" s="36">
        <v>14</v>
      </c>
      <c r="O205" s="869"/>
    </row>
    <row r="206" spans="2:15" ht="14.1" hidden="1" customHeight="1">
      <c r="B206" s="54">
        <v>2014.6439560439601</v>
      </c>
      <c r="C206" s="55">
        <v>1116540.46</v>
      </c>
      <c r="D206" s="56">
        <v>2056370.93</v>
      </c>
      <c r="E206" s="56">
        <v>1024776.55</v>
      </c>
      <c r="F206" s="56">
        <v>12807352.050000001</v>
      </c>
      <c r="G206" s="57">
        <v>17016550.149999999</v>
      </c>
      <c r="H206" s="56">
        <v>13854578.65</v>
      </c>
      <c r="I206" s="58">
        <v>3160676.37</v>
      </c>
      <c r="J206" s="107">
        <v>65222.699999999255</v>
      </c>
      <c r="K206" s="108">
        <v>563982.14999999851</v>
      </c>
      <c r="L206" s="36">
        <v>17</v>
      </c>
      <c r="M206" s="36">
        <v>15</v>
      </c>
      <c r="O206" s="869"/>
    </row>
    <row r="207" spans="2:15" ht="14.1" hidden="1" customHeight="1">
      <c r="B207" s="54">
        <v>2014.6967032967</v>
      </c>
      <c r="C207" s="55">
        <v>1122635.0999999999</v>
      </c>
      <c r="D207" s="56">
        <v>2063397.43</v>
      </c>
      <c r="E207" s="56">
        <v>1028929.23</v>
      </c>
      <c r="F207" s="56">
        <v>12843207.199999999</v>
      </c>
      <c r="G207" s="57">
        <v>17066490.400000002</v>
      </c>
      <c r="H207" s="56">
        <v>13898992.199999999</v>
      </c>
      <c r="I207" s="58">
        <v>3166287.37</v>
      </c>
      <c r="J207" s="107">
        <v>49940.250000003725</v>
      </c>
      <c r="K207" s="108">
        <v>568862.19000000134</v>
      </c>
      <c r="L207" s="36">
        <v>18</v>
      </c>
      <c r="M207" s="36">
        <v>16</v>
      </c>
      <c r="O207" s="869"/>
    </row>
    <row r="208" spans="2:15" ht="14.1" customHeight="1">
      <c r="B208" s="54">
        <v>2014.7494505494501</v>
      </c>
      <c r="C208" s="55">
        <v>1120829.01</v>
      </c>
      <c r="D208" s="56">
        <v>2068122.5</v>
      </c>
      <c r="E208" s="56">
        <v>1027854.0800000001</v>
      </c>
      <c r="F208" s="56">
        <v>12857738.979999999</v>
      </c>
      <c r="G208" s="57">
        <v>17079898.379999999</v>
      </c>
      <c r="H208" s="56">
        <v>13909072.379999999</v>
      </c>
      <c r="I208" s="58">
        <v>3170568.0900000003</v>
      </c>
      <c r="J208" s="107">
        <v>13407.979999996722</v>
      </c>
      <c r="K208" s="108">
        <v>552979.91999999993</v>
      </c>
      <c r="L208" s="36">
        <v>19</v>
      </c>
      <c r="M208" s="36">
        <v>17</v>
      </c>
      <c r="O208" s="869"/>
    </row>
    <row r="209" spans="2:15" ht="15" hidden="1" customHeight="1">
      <c r="B209" s="54">
        <v>2014.8021978022</v>
      </c>
      <c r="C209" s="55">
        <v>1117553.68</v>
      </c>
      <c r="D209" s="56">
        <v>2073018.15</v>
      </c>
      <c r="E209" s="56">
        <v>1028330.8300000001</v>
      </c>
      <c r="F209" s="56">
        <v>12892143.799999999</v>
      </c>
      <c r="G209" s="57">
        <v>17109691.600000001</v>
      </c>
      <c r="H209" s="56">
        <v>13935565.1</v>
      </c>
      <c r="I209" s="58">
        <v>3173252.48</v>
      </c>
      <c r="J209" s="110">
        <v>29793.220000002533</v>
      </c>
      <c r="K209" s="111">
        <v>552078.10000000149</v>
      </c>
      <c r="L209" s="36">
        <v>20</v>
      </c>
      <c r="M209" s="36">
        <v>18</v>
      </c>
      <c r="O209" s="869"/>
    </row>
    <row r="210" spans="2:15" ht="14.1" hidden="1" customHeight="1">
      <c r="B210" s="54">
        <v>2014.8549450549399</v>
      </c>
      <c r="C210" s="55">
        <v>1119630.0900000001</v>
      </c>
      <c r="D210" s="56">
        <v>2075029.4</v>
      </c>
      <c r="E210" s="56">
        <v>1030649.7799999999</v>
      </c>
      <c r="F210" s="56">
        <v>12919752.580000002</v>
      </c>
      <c r="G210" s="57">
        <v>17143387.179999996</v>
      </c>
      <c r="H210" s="56">
        <v>13966289.580000002</v>
      </c>
      <c r="I210" s="58">
        <v>3175454.26</v>
      </c>
      <c r="J210" s="107">
        <v>33695.579999994487</v>
      </c>
      <c r="K210" s="108">
        <v>542977.62999999896</v>
      </c>
      <c r="L210" s="36">
        <v>21</v>
      </c>
      <c r="M210" s="36">
        <v>19</v>
      </c>
      <c r="O210" s="869"/>
    </row>
    <row r="211" spans="2:15" ht="14.1" hidden="1" customHeight="1">
      <c r="B211" s="54">
        <v>2014.90769230769</v>
      </c>
      <c r="C211" s="55">
        <v>1125999.5</v>
      </c>
      <c r="D211" s="56">
        <v>2077356.8599999999</v>
      </c>
      <c r="E211" s="56">
        <v>1031902.39</v>
      </c>
      <c r="F211" s="56">
        <v>12951118.07</v>
      </c>
      <c r="G211" s="57">
        <v>17179334.57</v>
      </c>
      <c r="H211" s="56">
        <v>14001363.17</v>
      </c>
      <c r="I211" s="58">
        <v>3176792.2800000003</v>
      </c>
      <c r="J211" s="107">
        <v>35947.390000004321</v>
      </c>
      <c r="K211" s="108">
        <v>538608.58000000007</v>
      </c>
      <c r="L211" s="36">
        <v>22</v>
      </c>
      <c r="M211" s="36">
        <v>20</v>
      </c>
      <c r="O211" s="869"/>
    </row>
    <row r="212" spans="2:15" ht="14.1" hidden="1" customHeight="1">
      <c r="B212" s="54">
        <v>2014.9604395604399</v>
      </c>
      <c r="C212" s="55">
        <v>1123346.1199999999</v>
      </c>
      <c r="D212" s="56">
        <v>2081407.6700000002</v>
      </c>
      <c r="E212" s="56">
        <v>1033184.3200000001</v>
      </c>
      <c r="F212" s="56">
        <v>12975809.930000002</v>
      </c>
      <c r="G212" s="57">
        <v>17202831.129999999</v>
      </c>
      <c r="H212" s="56">
        <v>14031083.73</v>
      </c>
      <c r="I212" s="58">
        <v>3178179.3</v>
      </c>
      <c r="J212" s="107">
        <v>23496.559999998659</v>
      </c>
      <c r="K212" s="108">
        <v>531501.01999999955</v>
      </c>
      <c r="L212" s="36">
        <v>23</v>
      </c>
      <c r="M212" s="36">
        <v>21</v>
      </c>
      <c r="O212" s="869"/>
    </row>
    <row r="213" spans="2:15" ht="14.1" hidden="1" customHeight="1">
      <c r="B213" s="54">
        <v>2015.01318681319</v>
      </c>
      <c r="C213" s="55">
        <v>1129477.1599999999</v>
      </c>
      <c r="D213" s="56">
        <v>2088186.85</v>
      </c>
      <c r="E213" s="56">
        <v>1037140.0900000001</v>
      </c>
      <c r="F213" s="56">
        <v>13010681.100000001</v>
      </c>
      <c r="G213" s="57">
        <v>17257277.400000002</v>
      </c>
      <c r="H213" s="56">
        <v>14079482.199999999</v>
      </c>
      <c r="I213" s="58">
        <v>3182107.34</v>
      </c>
      <c r="J213" s="107">
        <v>54446.270000003278</v>
      </c>
      <c r="K213" s="108">
        <v>533145.80000000447</v>
      </c>
      <c r="L213" s="36">
        <v>24</v>
      </c>
      <c r="M213" s="36">
        <v>22</v>
      </c>
      <c r="O213" s="869"/>
    </row>
    <row r="214" spans="2:15" ht="11.85" hidden="1" customHeight="1">
      <c r="B214" s="54">
        <v>2015.0659340659299</v>
      </c>
      <c r="C214" s="55">
        <v>1128347.45</v>
      </c>
      <c r="D214" s="56">
        <v>2094281.2800000003</v>
      </c>
      <c r="E214" s="56">
        <v>1039653.3999999999</v>
      </c>
      <c r="F214" s="56">
        <v>13056442.95736842</v>
      </c>
      <c r="G214" s="57">
        <v>17314261.357368421</v>
      </c>
      <c r="H214" s="56">
        <v>14130740.357368419</v>
      </c>
      <c r="I214" s="58">
        <v>3184388</v>
      </c>
      <c r="J214" s="107">
        <v>56983.957368418574</v>
      </c>
      <c r="K214" s="108">
        <v>540866.90736842155</v>
      </c>
      <c r="L214" s="36">
        <v>25</v>
      </c>
      <c r="M214" s="36">
        <v>23</v>
      </c>
      <c r="O214" s="869"/>
    </row>
    <row r="215" spans="2:15" ht="14.1" hidden="1" customHeight="1">
      <c r="B215" s="54">
        <v>2015.11868131868</v>
      </c>
      <c r="C215" s="77"/>
      <c r="D215" s="871"/>
      <c r="E215" s="871"/>
      <c r="F215" s="871"/>
      <c r="G215" s="78"/>
      <c r="H215" s="871"/>
      <c r="I215" s="79"/>
      <c r="J215" s="123"/>
      <c r="K215" s="124"/>
      <c r="O215" s="869"/>
    </row>
    <row r="216" spans="2:15" ht="14.1" hidden="1" customHeight="1">
      <c r="B216" s="54">
        <v>2016</v>
      </c>
      <c r="C216" s="60">
        <v>1121098.74</v>
      </c>
      <c r="D216" s="61">
        <v>2096893.84</v>
      </c>
      <c r="E216" s="61">
        <v>1037466.75</v>
      </c>
      <c r="F216" s="61">
        <v>13087479.68</v>
      </c>
      <c r="G216" s="62">
        <v>17346103.780000001</v>
      </c>
      <c r="H216" s="61">
        <v>14161037.68</v>
      </c>
      <c r="I216" s="63">
        <v>3184918.62</v>
      </c>
      <c r="J216" s="110">
        <v>31842.422631580383</v>
      </c>
      <c r="K216" s="111">
        <v>540351.93000000343</v>
      </c>
      <c r="L216" s="36">
        <v>26</v>
      </c>
      <c r="M216" s="36">
        <v>24</v>
      </c>
      <c r="O216" s="869"/>
    </row>
    <row r="217" spans="2:15" ht="14.1" hidden="1" customHeight="1">
      <c r="B217" s="54">
        <v>2016</v>
      </c>
      <c r="C217" s="66">
        <v>1116703.4200000002</v>
      </c>
      <c r="D217" s="67">
        <v>2102595.2600000002</v>
      </c>
      <c r="E217" s="67">
        <v>1039721.3400000001</v>
      </c>
      <c r="F217" s="67">
        <v>13121618.630000001</v>
      </c>
      <c r="G217" s="68">
        <v>17382813.23</v>
      </c>
      <c r="H217" s="67">
        <v>14192928.330000002</v>
      </c>
      <c r="I217" s="69">
        <v>3188824.3000000003</v>
      </c>
      <c r="J217" s="107">
        <v>36709.449999999255</v>
      </c>
      <c r="K217" s="108">
        <v>508024.73000000045</v>
      </c>
      <c r="L217" s="36">
        <v>27</v>
      </c>
      <c r="M217" s="36">
        <v>25</v>
      </c>
      <c r="O217" s="869"/>
    </row>
    <row r="218" spans="2:15" ht="14.1" hidden="1" customHeight="1">
      <c r="B218" s="54">
        <v>2016</v>
      </c>
      <c r="C218" s="55">
        <v>1118440.68</v>
      </c>
      <c r="D218" s="56">
        <v>2105883.9300000002</v>
      </c>
      <c r="E218" s="56">
        <v>1040807.72</v>
      </c>
      <c r="F218" s="56">
        <v>13156822.420000002</v>
      </c>
      <c r="G218" s="57">
        <v>17426169.32</v>
      </c>
      <c r="H218" s="56">
        <v>14231645.220000001</v>
      </c>
      <c r="I218" s="58">
        <v>3192815.92</v>
      </c>
      <c r="J218" s="107">
        <v>43356.089999999851</v>
      </c>
      <c r="K218" s="108">
        <v>474841.87000000104</v>
      </c>
      <c r="L218" s="36">
        <v>28</v>
      </c>
      <c r="M218" s="36">
        <v>26</v>
      </c>
      <c r="O218" s="869"/>
    </row>
    <row r="219" spans="2:15" ht="14.1" hidden="1" customHeight="1">
      <c r="B219" s="54">
        <v>2016</v>
      </c>
      <c r="C219" s="55">
        <v>1119645.17</v>
      </c>
      <c r="D219" s="56">
        <v>2112535.6</v>
      </c>
      <c r="E219" s="56">
        <v>1042548.0800000001</v>
      </c>
      <c r="F219" s="56">
        <v>13183320.760000002</v>
      </c>
      <c r="G219" s="57">
        <v>17461515.259999998</v>
      </c>
      <c r="H219" s="56">
        <v>14264828.960000001</v>
      </c>
      <c r="I219" s="58">
        <v>3194758.1300000004</v>
      </c>
      <c r="J219" s="107">
        <v>35345.939999997616</v>
      </c>
      <c r="K219" s="108">
        <v>444965.1099999994</v>
      </c>
      <c r="L219" s="36">
        <v>29</v>
      </c>
      <c r="M219" s="36">
        <v>27</v>
      </c>
      <c r="O219" s="869"/>
    </row>
    <row r="220" spans="2:15" ht="14.1" hidden="1" customHeight="1">
      <c r="B220" s="54">
        <v>2016</v>
      </c>
      <c r="C220" s="60">
        <v>1113449.1599999999</v>
      </c>
      <c r="D220" s="61">
        <v>2117277.5499999998</v>
      </c>
      <c r="E220" s="61">
        <v>1045985.45</v>
      </c>
      <c r="F220" s="61">
        <v>13216531.57</v>
      </c>
      <c r="G220" s="62">
        <v>17499250.670000002</v>
      </c>
      <c r="H220" s="61">
        <v>14300597.67</v>
      </c>
      <c r="I220" s="63">
        <v>3196898.97</v>
      </c>
      <c r="J220" s="110">
        <v>37735.410000003874</v>
      </c>
      <c r="K220" s="108">
        <v>432760.26999999955</v>
      </c>
      <c r="L220" s="36">
        <v>30</v>
      </c>
      <c r="M220" s="36">
        <v>28</v>
      </c>
      <c r="O220" s="869"/>
    </row>
    <row r="221" spans="2:15" ht="14.1" customHeight="1">
      <c r="B221" s="54">
        <v>2016</v>
      </c>
      <c r="C221" s="55">
        <v>1122701.93</v>
      </c>
      <c r="D221" s="56">
        <v>2123105.41</v>
      </c>
      <c r="E221" s="56">
        <v>1051756.53</v>
      </c>
      <c r="F221" s="56">
        <v>13262662.359999999</v>
      </c>
      <c r="G221" s="57">
        <v>17563573.359999999</v>
      </c>
      <c r="H221" s="56">
        <v>14362085.059999999</v>
      </c>
      <c r="I221" s="58">
        <v>3199636.77</v>
      </c>
      <c r="J221" s="107">
        <v>64322.689999997616</v>
      </c>
      <c r="K221" s="108">
        <v>483674.98000000045</v>
      </c>
      <c r="L221" s="36">
        <v>31</v>
      </c>
      <c r="M221" s="36">
        <v>29</v>
      </c>
      <c r="O221" s="869"/>
    </row>
    <row r="222" spans="2:15" ht="14.1" hidden="1" customHeight="1">
      <c r="B222" s="54">
        <v>2016</v>
      </c>
      <c r="C222" s="55">
        <v>1131175.4800000002</v>
      </c>
      <c r="D222" s="56">
        <v>2128912.8199999998</v>
      </c>
      <c r="E222" s="56">
        <v>1055110.8099999998</v>
      </c>
      <c r="F222" s="56">
        <v>13309924.24</v>
      </c>
      <c r="G222" s="57">
        <v>17628251.040000003</v>
      </c>
      <c r="H222" s="56">
        <v>14423756.040000001</v>
      </c>
      <c r="I222" s="58">
        <v>3202424.41</v>
      </c>
      <c r="J222" s="110">
        <v>64677.680000003427</v>
      </c>
      <c r="K222" s="111">
        <v>518559.44000000134</v>
      </c>
      <c r="L222" s="36">
        <v>32</v>
      </c>
      <c r="M222" s="36">
        <v>30</v>
      </c>
      <c r="O222" s="869"/>
    </row>
    <row r="223" spans="2:15" ht="14.1" hidden="1" customHeight="1">
      <c r="B223" s="54">
        <v>2016</v>
      </c>
      <c r="C223" s="55">
        <v>1131335.6300000001</v>
      </c>
      <c r="D223" s="56">
        <v>2131934.83</v>
      </c>
      <c r="E223" s="56">
        <v>1060141.5</v>
      </c>
      <c r="F223" s="56">
        <v>13349892.649999999</v>
      </c>
      <c r="G223" s="57">
        <v>17673449.049999997</v>
      </c>
      <c r="H223" s="56">
        <v>14466916.149999999</v>
      </c>
      <c r="I223" s="58">
        <v>3205179.42</v>
      </c>
      <c r="J223" s="107">
        <v>45198.009999994189</v>
      </c>
      <c r="K223" s="108">
        <v>530061.87000000104</v>
      </c>
      <c r="L223" s="36">
        <v>33</v>
      </c>
      <c r="M223" s="36">
        <v>31</v>
      </c>
      <c r="O223" s="869"/>
    </row>
    <row r="224" spans="2:15" ht="14.1" hidden="1" customHeight="1">
      <c r="B224" s="54">
        <v>2016</v>
      </c>
      <c r="C224" s="55">
        <v>1130854.1199999999</v>
      </c>
      <c r="D224" s="56">
        <v>2135907.9499999997</v>
      </c>
      <c r="E224" s="56">
        <v>1063006.9800000002</v>
      </c>
      <c r="F224" s="56">
        <v>13386785.09</v>
      </c>
      <c r="G224" s="57">
        <v>17718386.59</v>
      </c>
      <c r="H224" s="56">
        <v>14506606.289999999</v>
      </c>
      <c r="I224" s="58">
        <v>3206321.46</v>
      </c>
      <c r="J224" s="107">
        <v>44937.540000002831</v>
      </c>
      <c r="K224" s="108">
        <v>539052.01999999955</v>
      </c>
      <c r="L224" s="36">
        <v>34</v>
      </c>
      <c r="M224" s="36">
        <v>32</v>
      </c>
      <c r="O224" s="869"/>
    </row>
    <row r="225" spans="2:15" ht="14.1" hidden="1" customHeight="1">
      <c r="B225" s="54">
        <v>2016</v>
      </c>
      <c r="C225" s="55">
        <v>1156360.7</v>
      </c>
      <c r="D225" s="56">
        <v>2142309.44</v>
      </c>
      <c r="E225" s="56">
        <v>1067434.79</v>
      </c>
      <c r="F225" s="56">
        <v>13429904.549999999</v>
      </c>
      <c r="G225" s="57">
        <v>17782689.950000003</v>
      </c>
      <c r="H225" s="56">
        <v>14586205.550000001</v>
      </c>
      <c r="I225" s="58">
        <v>3208798.12</v>
      </c>
      <c r="J225" s="107">
        <v>64303.360000003129</v>
      </c>
      <c r="K225" s="108">
        <v>579858.82000000402</v>
      </c>
      <c r="L225" s="36">
        <v>35</v>
      </c>
      <c r="M225" s="36">
        <v>33</v>
      </c>
      <c r="O225" s="869"/>
    </row>
    <row r="226" spans="2:15" ht="14.1" hidden="1" customHeight="1">
      <c r="B226" s="54">
        <v>2016</v>
      </c>
      <c r="C226" s="55">
        <v>1133005.96</v>
      </c>
      <c r="D226" s="56">
        <v>2148365.6799999997</v>
      </c>
      <c r="E226" s="56">
        <v>1071881.3299999998</v>
      </c>
      <c r="F226" s="56">
        <v>13466918.595238095</v>
      </c>
      <c r="G226" s="57">
        <v>17818550.395238098</v>
      </c>
      <c r="H226" s="56">
        <v>14609787.695238095</v>
      </c>
      <c r="I226" s="58">
        <v>3212361.8000000003</v>
      </c>
      <c r="J226" s="107">
        <v>35860.445238094777</v>
      </c>
      <c r="K226" s="108">
        <v>561272.99523809552</v>
      </c>
      <c r="L226" s="36">
        <v>36</v>
      </c>
      <c r="M226" s="36">
        <v>34</v>
      </c>
      <c r="O226" s="869"/>
    </row>
    <row r="227" spans="2:15" ht="14.1" hidden="1" customHeight="1">
      <c r="B227" s="54">
        <v>2016</v>
      </c>
      <c r="C227" s="127">
        <v>1138424.6499999999</v>
      </c>
      <c r="D227" s="128">
        <v>2150890.1500000004</v>
      </c>
      <c r="E227" s="128">
        <v>1074649.1000000001</v>
      </c>
      <c r="F227" s="128">
        <v>13502980.700000001</v>
      </c>
      <c r="G227" s="62">
        <v>17864015.199999999</v>
      </c>
      <c r="H227" s="128">
        <v>14651428.799999999</v>
      </c>
      <c r="I227" s="129">
        <v>3213973.21</v>
      </c>
      <c r="J227" s="130">
        <v>45464.804761901498</v>
      </c>
      <c r="K227" s="130">
        <v>549753.84263157845</v>
      </c>
      <c r="L227" s="36">
        <v>37</v>
      </c>
      <c r="M227" s="36">
        <v>35</v>
      </c>
      <c r="O227" s="869"/>
    </row>
    <row r="228" spans="2:15" ht="14.1" hidden="1" customHeight="1">
      <c r="B228" s="54">
        <v>2016</v>
      </c>
      <c r="C228" s="77"/>
      <c r="D228" s="871"/>
      <c r="E228" s="871"/>
      <c r="F228" s="871"/>
      <c r="G228" s="78"/>
      <c r="H228" s="871"/>
      <c r="I228" s="79"/>
      <c r="J228" s="131"/>
      <c r="K228" s="132"/>
      <c r="O228" s="869"/>
    </row>
    <row r="229" spans="2:15" ht="14.1" hidden="1" customHeight="1">
      <c r="B229" s="54">
        <v>2017</v>
      </c>
      <c r="C229" s="55">
        <v>1142552.44</v>
      </c>
      <c r="D229" s="56">
        <v>2158904.44</v>
      </c>
      <c r="E229" s="56">
        <v>1082875.3699999999</v>
      </c>
      <c r="F229" s="56">
        <v>13539273.279999999</v>
      </c>
      <c r="G229" s="57">
        <v>17921759.68</v>
      </c>
      <c r="H229" s="56">
        <v>14706370.480000002</v>
      </c>
      <c r="I229" s="58">
        <v>3215128.44</v>
      </c>
      <c r="J229" s="107">
        <v>57744.480000000447</v>
      </c>
      <c r="K229" s="108">
        <v>575655.89999999851</v>
      </c>
      <c r="L229" s="36">
        <v>38</v>
      </c>
      <c r="M229" s="36">
        <v>36</v>
      </c>
      <c r="O229" s="869"/>
    </row>
    <row r="230" spans="2:15" ht="14.1" hidden="1" customHeight="1">
      <c r="B230" s="54">
        <v>2017</v>
      </c>
      <c r="C230" s="55">
        <v>1140264.55</v>
      </c>
      <c r="D230" s="56">
        <v>2163919.9300000002</v>
      </c>
      <c r="E230" s="56">
        <v>1090356.8299999998</v>
      </c>
      <c r="F230" s="56">
        <v>13578404.200000001</v>
      </c>
      <c r="G230" s="57">
        <v>17971744.799999997</v>
      </c>
      <c r="H230" s="56">
        <v>14754510.299999999</v>
      </c>
      <c r="I230" s="58">
        <v>3217036.5900000003</v>
      </c>
      <c r="J230" s="107">
        <v>49985.119999997318</v>
      </c>
      <c r="K230" s="108">
        <v>588931.56999999657</v>
      </c>
      <c r="L230" s="36">
        <v>39</v>
      </c>
      <c r="M230" s="36">
        <v>37</v>
      </c>
      <c r="O230" s="869"/>
    </row>
    <row r="231" spans="2:15" ht="14.1" hidden="1" customHeight="1">
      <c r="B231" s="54">
        <v>2017</v>
      </c>
      <c r="C231" s="55">
        <v>1142527</v>
      </c>
      <c r="D231" s="56">
        <v>2170945.84</v>
      </c>
      <c r="E231" s="56">
        <v>1100289.3899999999</v>
      </c>
      <c r="F231" s="56">
        <v>13621021.859999999</v>
      </c>
      <c r="G231" s="57">
        <v>18035508.460000001</v>
      </c>
      <c r="H231" s="56">
        <v>14815344.26</v>
      </c>
      <c r="I231" s="58">
        <v>3219647.23</v>
      </c>
      <c r="J231" s="107">
        <v>63763.660000003874</v>
      </c>
      <c r="K231" s="108">
        <v>609339.1400000006</v>
      </c>
      <c r="L231" s="36">
        <v>40</v>
      </c>
      <c r="M231" s="36">
        <v>38</v>
      </c>
      <c r="O231" s="869"/>
    </row>
    <row r="232" spans="2:15" ht="14.1" hidden="1" customHeight="1">
      <c r="B232" s="54">
        <v>2017</v>
      </c>
      <c r="C232" s="55">
        <v>1143981.27</v>
      </c>
      <c r="D232" s="56">
        <v>2177780.29</v>
      </c>
      <c r="E232" s="56">
        <v>1106516.74</v>
      </c>
      <c r="F232" s="56">
        <v>13680236.630000001</v>
      </c>
      <c r="G232" s="57">
        <v>18112183.829999998</v>
      </c>
      <c r="H232" s="56">
        <v>14887168.23</v>
      </c>
      <c r="I232" s="58">
        <v>3223512.98</v>
      </c>
      <c r="J232" s="107">
        <v>76675.369999997318</v>
      </c>
      <c r="K232" s="108">
        <v>650668.5700000003</v>
      </c>
      <c r="L232" s="36">
        <v>41</v>
      </c>
      <c r="M232" s="36">
        <v>39</v>
      </c>
      <c r="O232" s="869"/>
    </row>
    <row r="233" spans="2:15" ht="14.1" hidden="1" customHeight="1">
      <c r="B233" s="54">
        <v>2017</v>
      </c>
      <c r="C233" s="55">
        <v>1148801</v>
      </c>
      <c r="D233" s="56">
        <v>2184261.7399999998</v>
      </c>
      <c r="E233" s="56">
        <v>1111068</v>
      </c>
      <c r="F233" s="56">
        <v>13717637.039999999</v>
      </c>
      <c r="G233" s="57">
        <v>18168288.839999996</v>
      </c>
      <c r="H233" s="56">
        <v>14939620.939999998</v>
      </c>
      <c r="I233" s="58">
        <v>3227003.01</v>
      </c>
      <c r="J233" s="107">
        <v>56105.009999997914</v>
      </c>
      <c r="K233" s="108">
        <v>669038.16999999434</v>
      </c>
      <c r="L233" s="36">
        <v>42</v>
      </c>
      <c r="M233" s="36">
        <v>40</v>
      </c>
      <c r="O233" s="869"/>
    </row>
    <row r="234" spans="2:15" ht="14.1" customHeight="1">
      <c r="B234" s="54">
        <v>2017</v>
      </c>
      <c r="C234" s="55">
        <v>1144283.22</v>
      </c>
      <c r="D234" s="56">
        <v>2189378.6</v>
      </c>
      <c r="E234" s="56">
        <v>1115509.8900000001</v>
      </c>
      <c r="F234" s="56">
        <v>13763057.749999998</v>
      </c>
      <c r="G234" s="57">
        <v>18219075.349999998</v>
      </c>
      <c r="H234" s="56">
        <v>14988992.75</v>
      </c>
      <c r="I234" s="58">
        <v>3228042.64</v>
      </c>
      <c r="J234" s="107">
        <v>50786.510000001639</v>
      </c>
      <c r="K234" s="108">
        <v>655501.98999999836</v>
      </c>
      <c r="L234" s="36">
        <v>43</v>
      </c>
      <c r="M234" s="36">
        <v>41</v>
      </c>
      <c r="O234" s="869"/>
    </row>
    <row r="235" spans="2:15" ht="14.1" hidden="1" customHeight="1">
      <c r="B235" s="54">
        <v>2017</v>
      </c>
      <c r="C235" s="55">
        <v>1140040.4100000001</v>
      </c>
      <c r="D235" s="56">
        <v>2194993.86</v>
      </c>
      <c r="E235" s="56">
        <v>1120867.32</v>
      </c>
      <c r="F235" s="56">
        <v>13803059.339999998</v>
      </c>
      <c r="G235" s="57">
        <v>18263367.039999999</v>
      </c>
      <c r="H235" s="56">
        <v>15033513.139999999</v>
      </c>
      <c r="I235" s="58">
        <v>3227257.82</v>
      </c>
      <c r="J235" s="110">
        <v>44291.690000001341</v>
      </c>
      <c r="K235" s="111">
        <v>635115.99999999627</v>
      </c>
      <c r="L235" s="36">
        <v>44</v>
      </c>
      <c r="M235" s="36">
        <v>42</v>
      </c>
      <c r="O235" s="869"/>
    </row>
    <row r="236" spans="2:15" ht="14.1" hidden="1" customHeight="1">
      <c r="B236" s="54">
        <v>2017</v>
      </c>
      <c r="C236" s="55">
        <v>1143130.9900000002</v>
      </c>
      <c r="D236" s="56">
        <v>2198990.4299999997</v>
      </c>
      <c r="E236" s="56">
        <v>1125096.8499999999</v>
      </c>
      <c r="F236" s="56">
        <v>13831011.939999999</v>
      </c>
      <c r="G236" s="57">
        <v>18298112.440000001</v>
      </c>
      <c r="H236" s="56">
        <v>15067978.139999999</v>
      </c>
      <c r="I236" s="58">
        <v>3228097.47</v>
      </c>
      <c r="J236" s="107">
        <v>34745.400000002235</v>
      </c>
      <c r="K236" s="108">
        <v>624663.39000000432</v>
      </c>
      <c r="L236" s="36">
        <v>45</v>
      </c>
      <c r="M236" s="36">
        <v>43</v>
      </c>
      <c r="O236" s="869"/>
    </row>
    <row r="237" spans="2:15" ht="14.1" hidden="1" customHeight="1">
      <c r="B237" s="54">
        <v>2017</v>
      </c>
      <c r="C237" s="55">
        <v>1142003.58</v>
      </c>
      <c r="D237" s="56">
        <v>2204609.29</v>
      </c>
      <c r="E237" s="56">
        <v>1131213.46</v>
      </c>
      <c r="F237" s="56">
        <v>13873183.77</v>
      </c>
      <c r="G237" s="57">
        <v>18349258.969999999</v>
      </c>
      <c r="H237" s="56">
        <v>15117334.470000001</v>
      </c>
      <c r="I237" s="58">
        <v>3230779.26</v>
      </c>
      <c r="J237" s="107">
        <v>51146.529999997467</v>
      </c>
      <c r="K237" s="108">
        <v>630872.37999999896</v>
      </c>
      <c r="L237" s="36">
        <v>46</v>
      </c>
      <c r="M237" s="36">
        <v>44</v>
      </c>
      <c r="O237" s="869"/>
    </row>
    <row r="238" spans="2:15" ht="14.1" hidden="1" customHeight="1">
      <c r="B238" s="54">
        <v>2017</v>
      </c>
      <c r="C238" s="55">
        <v>1139710.82</v>
      </c>
      <c r="D238" s="56">
        <v>2209571.38</v>
      </c>
      <c r="E238" s="56">
        <v>1139750.3600000001</v>
      </c>
      <c r="F238" s="56">
        <v>13914768.249999998</v>
      </c>
      <c r="G238" s="57">
        <v>18399442.649999999</v>
      </c>
      <c r="H238" s="56">
        <v>15173238.449999999</v>
      </c>
      <c r="I238" s="58">
        <v>3231537.52</v>
      </c>
      <c r="J238" s="107">
        <v>50183.679999999702</v>
      </c>
      <c r="K238" s="108">
        <v>616752.69999999553</v>
      </c>
      <c r="L238" s="36">
        <v>47</v>
      </c>
      <c r="M238" s="36">
        <v>45</v>
      </c>
      <c r="O238" s="869"/>
    </row>
    <row r="239" spans="2:15" ht="14.1" hidden="1" customHeight="1">
      <c r="B239" s="54">
        <v>2017</v>
      </c>
      <c r="C239" s="55">
        <v>1139794.47</v>
      </c>
      <c r="D239" s="56">
        <v>2217624.4900000002</v>
      </c>
      <c r="E239" s="56">
        <v>1148807</v>
      </c>
      <c r="F239" s="56">
        <v>13947872.939999999</v>
      </c>
      <c r="G239" s="57">
        <v>18451836.140000001</v>
      </c>
      <c r="H239" s="56">
        <v>15225983.74</v>
      </c>
      <c r="I239" s="58">
        <v>3230457.8299999996</v>
      </c>
      <c r="J239" s="107">
        <v>52393.490000002086</v>
      </c>
      <c r="K239" s="108">
        <v>633285.74476190284</v>
      </c>
      <c r="L239" s="36">
        <v>48</v>
      </c>
      <c r="M239" s="36">
        <v>46</v>
      </c>
      <c r="O239" s="869"/>
    </row>
    <row r="240" spans="2:15" ht="14.1" hidden="1" customHeight="1">
      <c r="B240" s="80">
        <v>2017</v>
      </c>
      <c r="C240" s="81">
        <v>1132708.74</v>
      </c>
      <c r="D240" s="82">
        <v>2221614.79</v>
      </c>
      <c r="E240" s="82">
        <v>1154598.2100000002</v>
      </c>
      <c r="F240" s="82">
        <v>13973368.17</v>
      </c>
      <c r="G240" s="83">
        <v>18481684.169999998</v>
      </c>
      <c r="H240" s="82">
        <v>15256500.27</v>
      </c>
      <c r="I240" s="84">
        <v>3224367.86</v>
      </c>
      <c r="J240" s="133">
        <v>29848.029999997467</v>
      </c>
      <c r="K240" s="108">
        <v>617668.96999999881</v>
      </c>
      <c r="L240" s="36">
        <v>49</v>
      </c>
      <c r="M240" s="36">
        <v>47</v>
      </c>
      <c r="O240" s="869"/>
    </row>
    <row r="241" spans="2:15" ht="14.1" customHeight="1">
      <c r="B241" s="134">
        <v>2018</v>
      </c>
      <c r="C241" s="73"/>
      <c r="D241" s="872"/>
      <c r="E241" s="872"/>
      <c r="F241" s="872"/>
      <c r="G241" s="91"/>
      <c r="H241" s="872"/>
      <c r="I241" s="74"/>
      <c r="J241" s="135"/>
      <c r="K241" s="136"/>
      <c r="O241" s="869"/>
    </row>
    <row r="242" spans="2:15" ht="14.1" customHeight="1">
      <c r="B242" s="137" t="s">
        <v>84</v>
      </c>
      <c r="C242" s="81">
        <v>1133138.32</v>
      </c>
      <c r="D242" s="82">
        <v>2230153.0499999998</v>
      </c>
      <c r="E242" s="82">
        <v>1162925.26</v>
      </c>
      <c r="F242" s="82">
        <v>14015459.030000001</v>
      </c>
      <c r="G242" s="83">
        <v>18538493.43</v>
      </c>
      <c r="H242" s="82">
        <v>15305130.23</v>
      </c>
      <c r="I242" s="84">
        <v>3233004.6900000004</v>
      </c>
      <c r="J242" s="133">
        <v>56809.260000001639</v>
      </c>
      <c r="K242" s="133">
        <v>616733.75</v>
      </c>
      <c r="L242" s="36">
        <v>50</v>
      </c>
      <c r="M242" s="36">
        <v>48</v>
      </c>
      <c r="O242" s="869"/>
    </row>
    <row r="243" spans="2:15" ht="14.1" customHeight="1">
      <c r="B243" s="137" t="s">
        <v>85</v>
      </c>
      <c r="C243" s="81">
        <v>1134434.8600000001</v>
      </c>
      <c r="D243" s="82">
        <v>2236450.58</v>
      </c>
      <c r="E243" s="82">
        <v>1166608.53</v>
      </c>
      <c r="F243" s="82">
        <v>14055906.950000001</v>
      </c>
      <c r="G243" s="83">
        <v>18591544.450000003</v>
      </c>
      <c r="H243" s="82">
        <v>15346591.450000001</v>
      </c>
      <c r="I243" s="84">
        <v>3244630.69</v>
      </c>
      <c r="J243" s="133">
        <v>53051.020000003278</v>
      </c>
      <c r="K243" s="133">
        <v>619799.65000000596</v>
      </c>
      <c r="L243" s="36">
        <v>51</v>
      </c>
      <c r="M243" s="36">
        <v>49</v>
      </c>
      <c r="O243" s="869"/>
    </row>
    <row r="244" spans="2:15" ht="14.1" customHeight="1">
      <c r="B244" s="137" t="s">
        <v>86</v>
      </c>
      <c r="C244" s="81">
        <v>1129798.1099999999</v>
      </c>
      <c r="D244" s="82">
        <v>2241054.5</v>
      </c>
      <c r="E244" s="82">
        <v>1166595.7000000002</v>
      </c>
      <c r="F244" s="82">
        <v>14088801.550000001</v>
      </c>
      <c r="G244" s="83">
        <v>18627648.150000002</v>
      </c>
      <c r="H244" s="82">
        <v>15375349.65</v>
      </c>
      <c r="I244" s="84">
        <v>3252318.49</v>
      </c>
      <c r="J244" s="133">
        <v>36103.699999999255</v>
      </c>
      <c r="K244" s="133">
        <v>592139.69000000134</v>
      </c>
      <c r="L244" s="36">
        <v>52</v>
      </c>
      <c r="M244" s="36">
        <v>50</v>
      </c>
      <c r="O244" s="869"/>
    </row>
    <row r="245" spans="2:15" ht="14.1" customHeight="1">
      <c r="B245" s="137" t="s">
        <v>87</v>
      </c>
      <c r="C245" s="138">
        <v>1136406.58</v>
      </c>
      <c r="D245" s="139">
        <v>2242948.14</v>
      </c>
      <c r="E245" s="139">
        <v>1173360.4099999999</v>
      </c>
      <c r="F245" s="139">
        <v>14111431.310000001</v>
      </c>
      <c r="G245" s="140">
        <v>18666794.809999999</v>
      </c>
      <c r="H245" s="139">
        <v>15410502.110000001</v>
      </c>
      <c r="I245" s="141">
        <v>3255830.39</v>
      </c>
      <c r="J245" s="142">
        <v>39146.659999996424</v>
      </c>
      <c r="K245" s="142">
        <v>554610.98000000045</v>
      </c>
      <c r="L245" s="36">
        <v>53</v>
      </c>
      <c r="M245" s="36">
        <v>51</v>
      </c>
      <c r="O245" s="869"/>
    </row>
    <row r="246" spans="2:15" ht="14.1" customHeight="1">
      <c r="B246" s="137" t="s">
        <v>59</v>
      </c>
      <c r="C246" s="81">
        <v>1137749.04</v>
      </c>
      <c r="D246" s="82">
        <v>2246958.0299999998</v>
      </c>
      <c r="E246" s="82">
        <v>1184523.49</v>
      </c>
      <c r="F246" s="82">
        <v>14152479.090909092</v>
      </c>
      <c r="G246" s="83">
        <v>18726256.290909093</v>
      </c>
      <c r="H246" s="82">
        <v>15466228.990909092</v>
      </c>
      <c r="I246" s="84">
        <v>3258989</v>
      </c>
      <c r="J246" s="133">
        <v>59461.480909094214</v>
      </c>
      <c r="K246" s="133">
        <v>557967.45090909675</v>
      </c>
      <c r="L246" s="36">
        <v>54</v>
      </c>
      <c r="M246" s="36">
        <v>52</v>
      </c>
      <c r="O246" s="869"/>
    </row>
    <row r="247" spans="2:15" ht="14.1" customHeight="1">
      <c r="B247" s="143" t="s">
        <v>60</v>
      </c>
      <c r="C247" s="86">
        <v>1141851.01</v>
      </c>
      <c r="D247" s="87">
        <v>2252767.4499999997</v>
      </c>
      <c r="E247" s="87">
        <v>1192625.67</v>
      </c>
      <c r="F247" s="87">
        <v>14186541.9</v>
      </c>
      <c r="G247" s="88">
        <v>18779760.300000001</v>
      </c>
      <c r="H247" s="87">
        <v>15515938.100000001</v>
      </c>
      <c r="I247" s="89">
        <v>3262549.4899999998</v>
      </c>
      <c r="J247" s="144">
        <v>53504.009090907872</v>
      </c>
      <c r="K247" s="144">
        <v>560684.95000000298</v>
      </c>
      <c r="O247" s="869"/>
    </row>
    <row r="248" spans="2:15" ht="14.1" customHeight="1">
      <c r="B248" s="137" t="s">
        <v>61</v>
      </c>
      <c r="C248" s="81">
        <v>1140545.6200000001</v>
      </c>
      <c r="D248" s="82">
        <v>2254119.0700000003</v>
      </c>
      <c r="E248" s="82">
        <v>1199617.45</v>
      </c>
      <c r="F248" s="82">
        <v>14218156.68</v>
      </c>
      <c r="G248" s="83">
        <v>18813953.979999997</v>
      </c>
      <c r="H248" s="82">
        <v>15548453.279999999</v>
      </c>
      <c r="I248" s="84">
        <v>3264167.4200000004</v>
      </c>
      <c r="J248" s="133">
        <v>34193.679999995977</v>
      </c>
      <c r="K248" s="133">
        <v>550586.93999999762</v>
      </c>
      <c r="O248" s="869"/>
    </row>
    <row r="249" spans="2:15" ht="14.1" customHeight="1">
      <c r="B249" s="137" t="s">
        <v>62</v>
      </c>
      <c r="C249" s="81">
        <v>1136143.5</v>
      </c>
      <c r="D249" s="82">
        <v>2254718.9899999998</v>
      </c>
      <c r="E249" s="82">
        <v>1204801.9099999999</v>
      </c>
      <c r="F249" s="82">
        <v>14248981.9</v>
      </c>
      <c r="G249" s="83">
        <v>18839722.5</v>
      </c>
      <c r="H249" s="82">
        <v>15574473.200000001</v>
      </c>
      <c r="I249" s="84">
        <v>3264931.9099999997</v>
      </c>
      <c r="J249" s="133">
        <v>25768.520000003278</v>
      </c>
      <c r="K249" s="133">
        <v>541610.05999999866</v>
      </c>
      <c r="O249" s="869"/>
    </row>
    <row r="250" spans="2:15" ht="14.1" customHeight="1">
      <c r="B250" s="137" t="s">
        <v>63</v>
      </c>
      <c r="C250" s="81">
        <v>1130484.0799999998</v>
      </c>
      <c r="D250" s="82">
        <v>2258946.67</v>
      </c>
      <c r="E250" s="82">
        <v>1211778.0900000001</v>
      </c>
      <c r="F250" s="82">
        <v>14290446.700000001</v>
      </c>
      <c r="G250" s="83">
        <v>18888705.799999997</v>
      </c>
      <c r="H250" s="82">
        <v>15620925.800000001</v>
      </c>
      <c r="I250" s="84">
        <v>3268149.33</v>
      </c>
      <c r="J250" s="145">
        <v>48983.29999999702</v>
      </c>
      <c r="K250" s="133">
        <v>539446.82999999821</v>
      </c>
      <c r="O250" s="869"/>
    </row>
    <row r="251" spans="2:15" ht="14.1" customHeight="1">
      <c r="B251" s="137" t="s">
        <v>64</v>
      </c>
      <c r="C251" s="81">
        <v>1155284.81</v>
      </c>
      <c r="D251" s="82">
        <v>2263279.3000000003</v>
      </c>
      <c r="E251" s="82">
        <v>1217419.8400000001</v>
      </c>
      <c r="F251" s="82">
        <v>14327001.5</v>
      </c>
      <c r="G251" s="83">
        <v>18952670.399999999</v>
      </c>
      <c r="H251" s="82">
        <v>15684225.1</v>
      </c>
      <c r="I251" s="84">
        <v>3271601.26</v>
      </c>
      <c r="J251" s="145">
        <v>63964.60000000149</v>
      </c>
      <c r="K251" s="83">
        <v>553227.75</v>
      </c>
      <c r="L251" s="146"/>
      <c r="M251" s="146"/>
      <c r="O251" s="869"/>
    </row>
    <row r="252" spans="2:15" ht="14.1" customHeight="1">
      <c r="B252" s="137" t="s">
        <v>65</v>
      </c>
      <c r="C252" s="81">
        <v>1137909.81</v>
      </c>
      <c r="D252" s="82">
        <v>2263163.33</v>
      </c>
      <c r="E252" s="82">
        <v>1220869.79</v>
      </c>
      <c r="F252" s="82">
        <v>14361251.67</v>
      </c>
      <c r="G252" s="83">
        <v>18987295.170000002</v>
      </c>
      <c r="H252" s="82">
        <v>15716783.57</v>
      </c>
      <c r="I252" s="84">
        <v>3273162.94</v>
      </c>
      <c r="J252" s="133">
        <v>34624.770000003278</v>
      </c>
      <c r="K252" s="133">
        <v>535459.03000000119</v>
      </c>
      <c r="L252" s="125"/>
      <c r="M252" s="125"/>
      <c r="O252" s="869"/>
    </row>
    <row r="253" spans="2:15" ht="14.1" customHeight="1">
      <c r="B253" s="137" t="s">
        <v>66</v>
      </c>
      <c r="C253" s="81">
        <v>1146955.3900000001</v>
      </c>
      <c r="D253" s="82">
        <v>2266880.48</v>
      </c>
      <c r="E253" s="82">
        <v>1229582.58</v>
      </c>
      <c r="F253" s="82">
        <v>14399374.9</v>
      </c>
      <c r="G253" s="83">
        <v>19040450.699999999</v>
      </c>
      <c r="H253" s="82">
        <v>15765538</v>
      </c>
      <c r="I253" s="84">
        <v>3273905.1399999997</v>
      </c>
      <c r="J253" s="133">
        <v>53155.529999997467</v>
      </c>
      <c r="K253" s="133">
        <v>558766.53000000119</v>
      </c>
      <c r="O253" s="869"/>
    </row>
    <row r="254" spans="2:15" ht="14.1" customHeight="1">
      <c r="B254" s="134">
        <v>2019</v>
      </c>
      <c r="C254" s="73"/>
      <c r="D254" s="872"/>
      <c r="E254" s="872"/>
      <c r="F254" s="872"/>
      <c r="G254" s="91"/>
      <c r="H254" s="872"/>
      <c r="I254" s="74"/>
      <c r="J254" s="147"/>
      <c r="K254" s="148"/>
      <c r="O254" s="869"/>
    </row>
    <row r="255" spans="2:15" ht="14.1" customHeight="1">
      <c r="B255" s="137" t="s">
        <v>84</v>
      </c>
      <c r="C255" s="81">
        <v>1148891.5899999999</v>
      </c>
      <c r="D255" s="82">
        <v>2271702.4</v>
      </c>
      <c r="E255" s="82">
        <v>1237578.7</v>
      </c>
      <c r="F255" s="82">
        <v>14425576.059999999</v>
      </c>
      <c r="G255" s="83">
        <v>19082866.460000001</v>
      </c>
      <c r="H255" s="82">
        <v>15808574.460000001</v>
      </c>
      <c r="I255" s="84">
        <v>3273483.48</v>
      </c>
      <c r="J255" s="133">
        <v>42415.760000001639</v>
      </c>
      <c r="K255" s="133">
        <v>544373.03000000119</v>
      </c>
      <c r="L255" s="36">
        <v>50</v>
      </c>
      <c r="M255" s="36">
        <v>48</v>
      </c>
      <c r="O255" s="869"/>
    </row>
    <row r="256" spans="2:15" ht="14.1" customHeight="1">
      <c r="B256" s="137" t="s">
        <v>85</v>
      </c>
      <c r="C256" s="81">
        <v>1147760.6800000002</v>
      </c>
      <c r="D256" s="82">
        <v>2274072.0099999998</v>
      </c>
      <c r="E256" s="82">
        <v>1244495.97</v>
      </c>
      <c r="F256" s="82">
        <v>14454497.199999999</v>
      </c>
      <c r="G256" s="83">
        <v>19122753.600000001</v>
      </c>
      <c r="H256" s="82">
        <v>15848375.699999999</v>
      </c>
      <c r="I256" s="84">
        <v>3274574.3400000003</v>
      </c>
      <c r="J256" s="133">
        <v>39887.140000000596</v>
      </c>
      <c r="K256" s="133">
        <v>531209.14999999851</v>
      </c>
      <c r="L256" s="36">
        <v>51</v>
      </c>
      <c r="M256" s="36">
        <v>49</v>
      </c>
      <c r="O256" s="869"/>
    </row>
    <row r="257" spans="2:15" ht="14.1" customHeight="1">
      <c r="B257" s="137" t="s">
        <v>86</v>
      </c>
      <c r="C257" s="81">
        <v>1147714.49</v>
      </c>
      <c r="D257" s="82">
        <v>2277863.48</v>
      </c>
      <c r="E257" s="82">
        <v>1251654.54</v>
      </c>
      <c r="F257" s="82">
        <v>14488235.42</v>
      </c>
      <c r="G257" s="83">
        <v>19169074.720000003</v>
      </c>
      <c r="H257" s="82">
        <v>15893852.119999999</v>
      </c>
      <c r="I257" s="84">
        <v>3275550.12</v>
      </c>
      <c r="J257" s="133">
        <v>46321.120000001043</v>
      </c>
      <c r="K257" s="133">
        <v>541426.5700000003</v>
      </c>
      <c r="L257" s="36">
        <v>52</v>
      </c>
      <c r="M257" s="36">
        <v>50</v>
      </c>
      <c r="O257" s="869"/>
    </row>
    <row r="258" spans="2:15" ht="14.1" customHeight="1">
      <c r="B258" s="137" t="s">
        <v>87</v>
      </c>
      <c r="C258" s="138">
        <v>1142493.8500000001</v>
      </c>
      <c r="D258" s="139">
        <v>2283455.8499999996</v>
      </c>
      <c r="E258" s="139">
        <v>1255301.6000000001</v>
      </c>
      <c r="F258" s="139">
        <v>14524265.35</v>
      </c>
      <c r="G258" s="140">
        <v>19211510.75</v>
      </c>
      <c r="H258" s="139">
        <v>15935644.75</v>
      </c>
      <c r="I258" s="141">
        <v>3275336.73</v>
      </c>
      <c r="J258" s="142">
        <v>42436.029999997467</v>
      </c>
      <c r="K258" s="142">
        <v>544715.94000000134</v>
      </c>
      <c r="L258" s="36">
        <v>53</v>
      </c>
      <c r="M258" s="36">
        <v>51</v>
      </c>
    </row>
    <row r="259" spans="2:15" ht="14.1" customHeight="1">
      <c r="B259" s="137" t="s">
        <v>59</v>
      </c>
      <c r="C259" s="81">
        <v>1141395.73</v>
      </c>
      <c r="D259" s="82">
        <v>2281822.6800000002</v>
      </c>
      <c r="E259" s="82">
        <v>1253741.3500000001</v>
      </c>
      <c r="F259" s="82">
        <v>14561731.469999999</v>
      </c>
      <c r="G259" s="83">
        <v>19246510.07</v>
      </c>
      <c r="H259" s="82">
        <v>15970209.869999999</v>
      </c>
      <c r="I259" s="84">
        <v>3275229.7800000003</v>
      </c>
      <c r="J259" s="145">
        <v>34999.320000000298</v>
      </c>
      <c r="K259" s="133">
        <v>520253.77909090742</v>
      </c>
      <c r="L259" s="36">
        <v>54</v>
      </c>
      <c r="M259" s="36">
        <v>52</v>
      </c>
    </row>
    <row r="260" spans="2:15" ht="14.1" customHeight="1">
      <c r="B260" s="143" t="s">
        <v>60</v>
      </c>
      <c r="C260" s="86">
        <v>1137821.69</v>
      </c>
      <c r="D260" s="87">
        <v>2281935.46</v>
      </c>
      <c r="E260" s="87">
        <v>1255240.6800000002</v>
      </c>
      <c r="F260" s="87">
        <v>14599543.299999999</v>
      </c>
      <c r="G260" s="88">
        <v>19281483.700000003</v>
      </c>
      <c r="H260" s="87">
        <v>16004309.999999998</v>
      </c>
      <c r="I260" s="89">
        <v>3275775.22</v>
      </c>
      <c r="J260" s="149">
        <v>34973.630000002682</v>
      </c>
      <c r="K260" s="144">
        <v>501723.40000000224</v>
      </c>
    </row>
    <row r="261" spans="2:15" ht="14.1" customHeight="1">
      <c r="B261" s="137" t="s">
        <v>61</v>
      </c>
      <c r="C261" s="81">
        <v>1133812.43</v>
      </c>
      <c r="D261" s="82">
        <v>2283300.15</v>
      </c>
      <c r="E261" s="82">
        <v>1257212.94</v>
      </c>
      <c r="F261" s="82">
        <v>14626854.560000001</v>
      </c>
      <c r="G261" s="83">
        <v>19302880.559999999</v>
      </c>
      <c r="H261" s="82">
        <v>16025571.960000001</v>
      </c>
      <c r="I261" s="84">
        <v>3276264.14</v>
      </c>
      <c r="J261" s="145">
        <v>21396.859999995679</v>
      </c>
      <c r="K261" s="133">
        <v>488926.58000000194</v>
      </c>
    </row>
    <row r="262" spans="2:15" ht="14.1" customHeight="1">
      <c r="B262" s="137" t="s">
        <v>62</v>
      </c>
      <c r="C262" s="81">
        <v>1130914.55</v>
      </c>
      <c r="D262" s="82">
        <v>2285482.0300000003</v>
      </c>
      <c r="E262" s="82">
        <v>1257759.07</v>
      </c>
      <c r="F262" s="82">
        <v>14656574.059999999</v>
      </c>
      <c r="G262" s="83">
        <v>19324938.160000004</v>
      </c>
      <c r="H262" s="82">
        <v>16047328.760000002</v>
      </c>
      <c r="I262" s="84">
        <v>3277564.81</v>
      </c>
      <c r="J262" s="145">
        <v>22057.600000005215</v>
      </c>
      <c r="K262" s="133">
        <v>485215.66000000387</v>
      </c>
    </row>
    <row r="263" spans="2:15" ht="14.1" customHeight="1">
      <c r="B263" s="137" t="s">
        <v>63</v>
      </c>
      <c r="C263" s="81">
        <v>1131660.54</v>
      </c>
      <c r="D263" s="82">
        <v>2287417.8499999996</v>
      </c>
      <c r="E263" s="82">
        <v>1261177.0799999998</v>
      </c>
      <c r="F263" s="82">
        <v>14678631.079999998</v>
      </c>
      <c r="G263" s="83">
        <v>19354017.680000003</v>
      </c>
      <c r="H263" s="82">
        <v>16073720.279999997</v>
      </c>
      <c r="I263" s="84">
        <v>3280932.5</v>
      </c>
      <c r="J263" s="145">
        <v>29079.519999999553</v>
      </c>
      <c r="K263" s="133">
        <v>465311.88000000641</v>
      </c>
    </row>
    <row r="264" spans="2:15" ht="14.1" customHeight="1">
      <c r="B264" s="137" t="s">
        <v>64</v>
      </c>
      <c r="C264" s="81">
        <v>1132712.54</v>
      </c>
      <c r="D264" s="82">
        <v>2289632.5</v>
      </c>
      <c r="E264" s="82">
        <v>1262742.21</v>
      </c>
      <c r="F264" s="82">
        <v>14710963.069565218</v>
      </c>
      <c r="G264" s="83">
        <v>19390294.769565217</v>
      </c>
      <c r="H264" s="82">
        <v>16107804.869565217</v>
      </c>
      <c r="I264" s="84">
        <v>3284814.9</v>
      </c>
      <c r="J264" s="145">
        <v>36277.08956521377</v>
      </c>
      <c r="K264" s="133">
        <v>437624.36956521869</v>
      </c>
      <c r="L264" s="146"/>
      <c r="M264" s="146"/>
    </row>
    <row r="265" spans="2:15" ht="14.1" customHeight="1">
      <c r="B265" s="137" t="s">
        <v>65</v>
      </c>
      <c r="C265" s="81">
        <v>1123806.6100000001</v>
      </c>
      <c r="D265" s="82">
        <v>2290734.71</v>
      </c>
      <c r="E265" s="82">
        <v>1262134.33</v>
      </c>
      <c r="F265" s="82">
        <v>14737929.949999999</v>
      </c>
      <c r="G265" s="83">
        <v>19414680.550000001</v>
      </c>
      <c r="H265" s="82">
        <v>16128916.149999999</v>
      </c>
      <c r="I265" s="84">
        <v>3287238.9400000004</v>
      </c>
      <c r="J265" s="133">
        <v>24385.780434783548</v>
      </c>
      <c r="K265" s="133">
        <v>427385.37999999896</v>
      </c>
      <c r="L265" s="125"/>
      <c r="M265" s="125"/>
    </row>
    <row r="266" spans="2:15" ht="14.1" customHeight="1">
      <c r="B266" s="137" t="s">
        <v>66</v>
      </c>
      <c r="C266" s="81">
        <v>1118426.44</v>
      </c>
      <c r="D266" s="82">
        <v>2290952.1599999997</v>
      </c>
      <c r="E266" s="82">
        <v>1260003.8500000001</v>
      </c>
      <c r="F266" s="82">
        <v>14760986.5</v>
      </c>
      <c r="G266" s="83">
        <v>19426895.800000001</v>
      </c>
      <c r="H266" s="82">
        <v>16137537.000000002</v>
      </c>
      <c r="I266" s="84">
        <v>3288417.81</v>
      </c>
      <c r="J266" s="145">
        <v>12215.25</v>
      </c>
      <c r="K266" s="133">
        <v>386445.10000000149</v>
      </c>
    </row>
    <row r="267" spans="2:15" ht="14.1" customHeight="1">
      <c r="B267" s="134">
        <v>2020</v>
      </c>
      <c r="C267" s="73"/>
      <c r="D267" s="872"/>
      <c r="E267" s="872"/>
      <c r="F267" s="872"/>
      <c r="G267" s="91"/>
      <c r="H267" s="872"/>
      <c r="I267" s="74"/>
      <c r="J267" s="147"/>
      <c r="K267" s="148"/>
    </row>
    <row r="268" spans="2:15" ht="14.1" customHeight="1">
      <c r="B268" s="137" t="s">
        <v>84</v>
      </c>
      <c r="C268" s="81">
        <v>1102441.56</v>
      </c>
      <c r="D268" s="82">
        <v>2292207.48</v>
      </c>
      <c r="E268" s="82">
        <v>1266159.45</v>
      </c>
      <c r="F268" s="82">
        <v>14775168.640000001</v>
      </c>
      <c r="G268" s="83">
        <v>19432220.289999999</v>
      </c>
      <c r="H268" s="82">
        <v>16141486.210000001</v>
      </c>
      <c r="I268" s="84">
        <v>3290176.84</v>
      </c>
      <c r="J268" s="133">
        <v>5324.4899999983609</v>
      </c>
      <c r="K268" s="133">
        <v>349353.82999999821</v>
      </c>
      <c r="L268" s="36">
        <v>50</v>
      </c>
      <c r="M268" s="36">
        <v>48</v>
      </c>
    </row>
    <row r="269" spans="2:15" ht="14.1" customHeight="1">
      <c r="B269" s="137" t="s">
        <v>85</v>
      </c>
      <c r="C269" s="81">
        <v>1111791</v>
      </c>
      <c r="D269" s="82">
        <v>2292787.5699999998</v>
      </c>
      <c r="E269" s="82">
        <v>1272546.3500000001</v>
      </c>
      <c r="F269" s="82">
        <v>14810478.529999999</v>
      </c>
      <c r="G269" s="83">
        <v>19488377.77</v>
      </c>
      <c r="H269" s="82">
        <v>16196056.26</v>
      </c>
      <c r="I269" s="84">
        <v>3292781.09</v>
      </c>
      <c r="J269" s="133">
        <v>56157.480000000447</v>
      </c>
      <c r="K269" s="133">
        <v>365624.16999999806</v>
      </c>
      <c r="L269" s="36">
        <v>51</v>
      </c>
      <c r="M269" s="36">
        <v>49</v>
      </c>
      <c r="N269" s="870"/>
    </row>
    <row r="270" spans="2:15" ht="14.1" customHeight="1">
      <c r="B270" s="137" t="s">
        <v>86</v>
      </c>
      <c r="C270" s="81">
        <v>1122867.8131882076</v>
      </c>
      <c r="D270" s="82">
        <v>2270187.4666130841</v>
      </c>
      <c r="E270" s="82">
        <v>1222760.0372903536</v>
      </c>
      <c r="F270" s="82">
        <v>14512579.67</v>
      </c>
      <c r="G270" s="83">
        <v>19131674.289999999</v>
      </c>
      <c r="H270" s="82">
        <v>15858080.960000001</v>
      </c>
      <c r="I270" s="84">
        <v>3273848.545851931</v>
      </c>
      <c r="J270" s="133">
        <v>-356703.48000000045</v>
      </c>
      <c r="K270" s="133">
        <v>-37400.430000003427</v>
      </c>
      <c r="L270" s="36">
        <v>52</v>
      </c>
      <c r="M270" s="36">
        <v>50</v>
      </c>
    </row>
    <row r="271" spans="2:15" ht="14.1" customHeight="1">
      <c r="B271" s="137" t="s">
        <v>87</v>
      </c>
      <c r="C271" s="138">
        <v>1118509.3899999999</v>
      </c>
      <c r="D271" s="139">
        <v>2206494.2799999998</v>
      </c>
      <c r="E271" s="139">
        <v>1125356.08</v>
      </c>
      <c r="F271" s="139">
        <v>13984465.359999999</v>
      </c>
      <c r="G271" s="140">
        <v>18440620.780000001</v>
      </c>
      <c r="H271" s="139">
        <v>15220181.300000001</v>
      </c>
      <c r="I271" s="141">
        <v>3219871.44</v>
      </c>
      <c r="J271" s="133">
        <v>-691053.50999999791</v>
      </c>
      <c r="K271" s="133">
        <v>-770889.96999999881</v>
      </c>
      <c r="L271" s="36">
        <v>53</v>
      </c>
      <c r="M271" s="36">
        <v>51</v>
      </c>
    </row>
    <row r="272" spans="2:15" ht="14.1" customHeight="1">
      <c r="B272" s="137" t="s">
        <v>59</v>
      </c>
      <c r="C272" s="81">
        <v>1125766.24</v>
      </c>
      <c r="D272" s="82">
        <v>2200535.9700000002</v>
      </c>
      <c r="E272" s="82">
        <v>1173193.04</v>
      </c>
      <c r="F272" s="82">
        <v>13862167.630000001</v>
      </c>
      <c r="G272" s="83">
        <v>18369831.059999999</v>
      </c>
      <c r="H272" s="82">
        <v>15150877.359999999</v>
      </c>
      <c r="I272" s="84">
        <v>3218554.11</v>
      </c>
      <c r="J272" s="150">
        <v>-70789.720000002533</v>
      </c>
      <c r="K272" s="150">
        <v>-876679.01000000164</v>
      </c>
      <c r="L272" s="36">
        <v>54</v>
      </c>
      <c r="M272" s="36">
        <v>52</v>
      </c>
    </row>
    <row r="273" spans="2:13" ht="14.1" customHeight="1">
      <c r="B273" s="143" t="s">
        <v>60</v>
      </c>
      <c r="C273" s="86">
        <v>1111445.69</v>
      </c>
      <c r="D273" s="87">
        <v>2202698.89</v>
      </c>
      <c r="E273" s="87">
        <v>1209292.32</v>
      </c>
      <c r="F273" s="87">
        <v>13869309.73</v>
      </c>
      <c r="G273" s="88">
        <v>18399278.219999999</v>
      </c>
      <c r="H273" s="87">
        <v>15164048.859999999</v>
      </c>
      <c r="I273" s="89">
        <v>3234545.15</v>
      </c>
      <c r="J273" s="149">
        <v>29447.160000000149</v>
      </c>
      <c r="K273" s="144">
        <v>-882205.48000000417</v>
      </c>
    </row>
    <row r="274" spans="2:13" ht="14.1" customHeight="1">
      <c r="B274" s="137" t="s">
        <v>61</v>
      </c>
      <c r="C274" s="81"/>
      <c r="D274" s="82"/>
      <c r="E274" s="82"/>
      <c r="F274" s="82"/>
      <c r="G274" s="83"/>
      <c r="H274" s="82"/>
      <c r="I274" s="84"/>
      <c r="J274" s="145"/>
      <c r="K274" s="133"/>
    </row>
    <row r="275" spans="2:13" ht="14.1" customHeight="1">
      <c r="B275" s="137" t="s">
        <v>62</v>
      </c>
      <c r="C275" s="81"/>
      <c r="D275" s="82"/>
      <c r="E275" s="82"/>
      <c r="F275" s="82"/>
      <c r="G275" s="83"/>
      <c r="H275" s="82"/>
      <c r="I275" s="84"/>
      <c r="J275" s="145"/>
      <c r="K275" s="133"/>
    </row>
    <row r="276" spans="2:13" ht="14.1" customHeight="1">
      <c r="B276" s="137" t="s">
        <v>63</v>
      </c>
      <c r="C276" s="81"/>
      <c r="D276" s="82"/>
      <c r="E276" s="82"/>
      <c r="F276" s="82"/>
      <c r="G276" s="83"/>
      <c r="H276" s="82"/>
      <c r="I276" s="84"/>
      <c r="J276" s="145"/>
      <c r="K276" s="133"/>
    </row>
    <row r="277" spans="2:13" ht="14.1" customHeight="1">
      <c r="B277" s="137" t="s">
        <v>64</v>
      </c>
      <c r="C277" s="81"/>
      <c r="D277" s="82"/>
      <c r="E277" s="82"/>
      <c r="F277" s="82"/>
      <c r="G277" s="83"/>
      <c r="H277" s="82"/>
      <c r="I277" s="84"/>
      <c r="J277" s="145"/>
      <c r="K277" s="133"/>
      <c r="L277" s="146"/>
      <c r="M277" s="146"/>
    </row>
    <row r="278" spans="2:13" ht="14.1" customHeight="1">
      <c r="B278" s="137" t="s">
        <v>65</v>
      </c>
      <c r="C278" s="81"/>
      <c r="D278" s="82"/>
      <c r="E278" s="82"/>
      <c r="F278" s="82"/>
      <c r="G278" s="83"/>
      <c r="H278" s="82"/>
      <c r="I278" s="84"/>
      <c r="J278" s="133"/>
      <c r="K278" s="133"/>
      <c r="L278" s="125"/>
      <c r="M278" s="125"/>
    </row>
    <row r="279" spans="2:13" ht="14.1" customHeight="1">
      <c r="B279" s="137" t="s">
        <v>66</v>
      </c>
      <c r="C279" s="81"/>
      <c r="D279" s="82"/>
      <c r="E279" s="82"/>
      <c r="F279" s="82"/>
      <c r="G279" s="83"/>
      <c r="H279" s="82"/>
      <c r="I279" s="84"/>
      <c r="J279" s="145"/>
      <c r="K279" s="133"/>
    </row>
    <row r="280" spans="2:13">
      <c r="B280" s="137" t="s">
        <v>66</v>
      </c>
      <c r="C280" s="81"/>
      <c r="D280" s="82"/>
      <c r="E280" s="82"/>
      <c r="F280" s="82"/>
      <c r="G280" s="83"/>
      <c r="H280" s="82"/>
      <c r="I280" s="84"/>
      <c r="J280" s="145"/>
      <c r="K280" s="133"/>
    </row>
    <row r="281" spans="2:13">
      <c r="C281" s="151"/>
      <c r="G281" s="151"/>
    </row>
    <row r="282" spans="2:13">
      <c r="C282" s="151"/>
    </row>
    <row r="283" spans="2:13">
      <c r="C283" s="151"/>
    </row>
    <row r="284" spans="2:13">
      <c r="C284" s="151"/>
    </row>
  </sheetData>
  <mergeCells count="6">
    <mergeCell ref="B1:K1"/>
    <mergeCell ref="J2:K2"/>
    <mergeCell ref="B4:I4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4"/>
  <sheetViews>
    <sheetView showGridLines="0" showRowColHeaders="0" zoomScaleNormal="100" workbookViewId="0">
      <pane ySplit="2" topLeftCell="A3" activePane="bottomLeft" state="frozen"/>
      <selection activeCell="C11" sqref="C11"/>
      <selection pane="bottomLeft" activeCell="C11" sqref="C11"/>
    </sheetView>
  </sheetViews>
  <sheetFormatPr baseColWidth="10" defaultColWidth="11.5703125" defaultRowHeight="12.75"/>
  <cols>
    <col min="1" max="1" width="3" style="36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152" t="s">
        <v>394</v>
      </c>
      <c r="C1" s="152"/>
      <c r="D1" s="152"/>
      <c r="E1" s="637"/>
      <c r="F1" s="637"/>
      <c r="G1" s="637"/>
      <c r="H1" s="637"/>
      <c r="I1" s="637"/>
    </row>
    <row r="2" spans="1:12" ht="32.25" customHeight="1">
      <c r="B2" s="153" t="s">
        <v>224</v>
      </c>
      <c r="C2" s="154" t="s">
        <v>225</v>
      </c>
      <c r="D2" s="155" t="s">
        <v>226</v>
      </c>
      <c r="E2" s="637"/>
      <c r="F2" s="637"/>
      <c r="G2" s="637"/>
      <c r="H2" s="637"/>
      <c r="I2" s="637"/>
    </row>
    <row r="3" spans="1:12" ht="18.95" customHeight="1">
      <c r="B3" s="156" t="s">
        <v>324</v>
      </c>
      <c r="C3" s="157">
        <v>84020</v>
      </c>
      <c r="D3" s="158">
        <v>0</v>
      </c>
      <c r="E3" s="637"/>
      <c r="F3" s="637"/>
      <c r="G3" s="637"/>
      <c r="H3" s="637"/>
      <c r="I3" s="637"/>
      <c r="K3" s="159"/>
      <c r="L3" s="159"/>
    </row>
    <row r="4" spans="1:12" ht="18.95" customHeight="1">
      <c r="A4" s="109"/>
      <c r="B4" s="160" t="s">
        <v>325</v>
      </c>
      <c r="C4" s="161">
        <v>9991</v>
      </c>
      <c r="D4" s="162">
        <v>0</v>
      </c>
      <c r="E4" s="637"/>
      <c r="F4" s="637"/>
      <c r="G4" s="637"/>
      <c r="H4" s="637"/>
      <c r="I4" s="637"/>
      <c r="K4" s="159"/>
      <c r="L4" s="159"/>
    </row>
    <row r="5" spans="1:12" ht="18.95" customHeight="1">
      <c r="B5" s="160" t="s">
        <v>326</v>
      </c>
      <c r="C5" s="161">
        <v>5869</v>
      </c>
      <c r="D5" s="162">
        <v>0</v>
      </c>
      <c r="K5" s="159"/>
      <c r="L5" s="159"/>
    </row>
    <row r="6" spans="1:12" ht="18.95" customHeight="1">
      <c r="B6" s="160" t="s">
        <v>327</v>
      </c>
      <c r="C6" s="161">
        <v>371</v>
      </c>
      <c r="D6" s="162">
        <v>0</v>
      </c>
      <c r="K6" s="159"/>
      <c r="L6" s="159"/>
    </row>
    <row r="7" spans="1:12" ht="18.95" customHeight="1">
      <c r="B7" s="160" t="s">
        <v>328</v>
      </c>
      <c r="C7" s="161">
        <v>2099</v>
      </c>
      <c r="D7" s="162">
        <v>0</v>
      </c>
      <c r="K7" s="159"/>
      <c r="L7" s="159"/>
    </row>
    <row r="8" spans="1:12" ht="18.95" customHeight="1">
      <c r="B8" s="160" t="s">
        <v>329</v>
      </c>
      <c r="C8" s="161">
        <v>739</v>
      </c>
      <c r="D8" s="162">
        <v>0</v>
      </c>
      <c r="K8" s="159"/>
      <c r="L8" s="159"/>
    </row>
    <row r="9" spans="1:12" ht="18.95" customHeight="1">
      <c r="B9" s="160" t="s">
        <v>330</v>
      </c>
      <c r="C9" s="161">
        <v>163</v>
      </c>
      <c r="D9" s="162">
        <v>0</v>
      </c>
      <c r="K9" s="159"/>
      <c r="L9" s="159"/>
    </row>
    <row r="10" spans="1:12" ht="18.95" customHeight="1">
      <c r="B10" s="160" t="s">
        <v>331</v>
      </c>
      <c r="C10" s="161">
        <v>0</v>
      </c>
      <c r="D10" s="162">
        <v>0</v>
      </c>
      <c r="K10" s="159"/>
      <c r="L10" s="159"/>
    </row>
    <row r="11" spans="1:12" ht="18.95" customHeight="1">
      <c r="B11" s="160" t="s">
        <v>332</v>
      </c>
      <c r="C11" s="161">
        <v>0</v>
      </c>
      <c r="D11" s="162">
        <v>0</v>
      </c>
      <c r="K11" s="159"/>
      <c r="L11" s="159"/>
    </row>
    <row r="12" spans="1:12" ht="18.95" customHeight="1">
      <c r="B12" s="160" t="s">
        <v>333</v>
      </c>
      <c r="C12" s="161">
        <v>0</v>
      </c>
      <c r="D12" s="162">
        <v>542</v>
      </c>
      <c r="K12" s="159"/>
      <c r="L12" s="159"/>
    </row>
    <row r="13" spans="1:12" ht="18.95" customHeight="1">
      <c r="B13" s="160" t="s">
        <v>334</v>
      </c>
      <c r="C13" s="161">
        <v>0</v>
      </c>
      <c r="D13" s="162">
        <v>7336</v>
      </c>
      <c r="K13" s="159"/>
      <c r="L13" s="159"/>
    </row>
    <row r="14" spans="1:12" ht="18.95" customHeight="1">
      <c r="B14" s="160" t="s">
        <v>335</v>
      </c>
      <c r="C14" s="161">
        <v>7</v>
      </c>
      <c r="D14" s="162">
        <v>0</v>
      </c>
      <c r="K14" s="159"/>
      <c r="L14" s="159"/>
    </row>
    <row r="15" spans="1:12" ht="18.95" customHeight="1">
      <c r="B15" s="160" t="s">
        <v>336</v>
      </c>
      <c r="C15" s="161">
        <v>250</v>
      </c>
      <c r="D15" s="162">
        <v>0</v>
      </c>
      <c r="K15" s="159"/>
      <c r="L15" s="159"/>
    </row>
    <row r="16" spans="1:12" ht="18.95" customHeight="1">
      <c r="B16" s="160" t="s">
        <v>337</v>
      </c>
      <c r="C16" s="161">
        <v>1</v>
      </c>
      <c r="D16" s="162">
        <v>0</v>
      </c>
      <c r="K16" s="159"/>
      <c r="L16" s="159"/>
    </row>
    <row r="17" spans="2:12" ht="18.95" customHeight="1">
      <c r="B17" s="160" t="s">
        <v>338</v>
      </c>
      <c r="C17" s="161">
        <v>2</v>
      </c>
      <c r="D17" s="162">
        <v>0</v>
      </c>
      <c r="K17" s="159"/>
      <c r="L17" s="159"/>
    </row>
    <row r="18" spans="2:12" ht="18.95" customHeight="1">
      <c r="B18" s="160" t="s">
        <v>339</v>
      </c>
      <c r="C18" s="161">
        <v>0</v>
      </c>
      <c r="D18" s="162">
        <v>0</v>
      </c>
      <c r="K18" s="159"/>
      <c r="L18" s="159"/>
    </row>
    <row r="19" spans="2:12" ht="18.95" customHeight="1">
      <c r="B19" s="160" t="s">
        <v>340</v>
      </c>
      <c r="C19" s="161">
        <v>11</v>
      </c>
      <c r="D19" s="162">
        <v>0</v>
      </c>
      <c r="K19" s="159"/>
      <c r="L19" s="159"/>
    </row>
    <row r="20" spans="2:12" ht="18.95" customHeight="1">
      <c r="B20" s="160" t="s">
        <v>341</v>
      </c>
      <c r="C20" s="161">
        <v>415</v>
      </c>
      <c r="D20" s="162">
        <v>0</v>
      </c>
      <c r="K20" s="159"/>
      <c r="L20" s="159"/>
    </row>
    <row r="21" spans="2:12" ht="18.95" customHeight="1">
      <c r="B21" s="160" t="s">
        <v>342</v>
      </c>
      <c r="C21" s="161">
        <v>39</v>
      </c>
      <c r="D21" s="162">
        <v>0</v>
      </c>
      <c r="K21" s="159"/>
      <c r="L21" s="159"/>
    </row>
    <row r="22" spans="2:12" ht="18.95" customHeight="1">
      <c r="B22" s="160" t="s">
        <v>343</v>
      </c>
      <c r="C22" s="161">
        <v>0</v>
      </c>
      <c r="D22" s="162">
        <v>4</v>
      </c>
      <c r="K22" s="159"/>
      <c r="L22" s="159"/>
    </row>
    <row r="23" spans="2:12" ht="18.95" customHeight="1">
      <c r="B23" s="160" t="s">
        <v>344</v>
      </c>
      <c r="C23" s="161">
        <v>0</v>
      </c>
      <c r="D23" s="162">
        <v>57</v>
      </c>
      <c r="K23" s="159"/>
      <c r="L23" s="159"/>
    </row>
    <row r="24" spans="2:12" ht="18.95" customHeight="1">
      <c r="B24" s="160" t="s">
        <v>345</v>
      </c>
      <c r="C24" s="161">
        <v>6441</v>
      </c>
      <c r="D24" s="162">
        <v>0</v>
      </c>
      <c r="K24" s="159"/>
      <c r="L24" s="159"/>
    </row>
    <row r="25" spans="2:12" ht="18.95" customHeight="1">
      <c r="B25" s="160" t="s">
        <v>346</v>
      </c>
      <c r="C25" s="161">
        <v>1949</v>
      </c>
      <c r="D25" s="162">
        <v>0</v>
      </c>
      <c r="K25" s="159"/>
      <c r="L25" s="159"/>
    </row>
    <row r="26" spans="2:12" ht="18.95" customHeight="1">
      <c r="B26" s="160" t="s">
        <v>347</v>
      </c>
      <c r="C26" s="161">
        <v>1009</v>
      </c>
      <c r="D26" s="162">
        <v>0</v>
      </c>
      <c r="K26" s="159"/>
      <c r="L26" s="159"/>
    </row>
    <row r="27" spans="2:12" ht="18.95" customHeight="1">
      <c r="B27" s="160" t="s">
        <v>348</v>
      </c>
      <c r="C27" s="161">
        <v>419</v>
      </c>
      <c r="D27" s="162">
        <v>0</v>
      </c>
      <c r="K27" s="159"/>
      <c r="L27" s="159"/>
    </row>
    <row r="28" spans="2:12" ht="18.95" customHeight="1">
      <c r="B28" s="160" t="s">
        <v>349</v>
      </c>
      <c r="C28" s="161">
        <v>7</v>
      </c>
      <c r="D28" s="162">
        <v>0</v>
      </c>
      <c r="K28" s="159"/>
      <c r="L28" s="159"/>
    </row>
    <row r="29" spans="2:12" ht="18.95" customHeight="1">
      <c r="B29" s="160" t="s">
        <v>350</v>
      </c>
      <c r="C29" s="161">
        <v>647</v>
      </c>
      <c r="D29" s="162">
        <v>0</v>
      </c>
      <c r="K29" s="159"/>
      <c r="L29" s="159"/>
    </row>
    <row r="30" spans="2:12" ht="18.95" customHeight="1">
      <c r="B30" s="160" t="s">
        <v>351</v>
      </c>
      <c r="C30" s="161">
        <v>1589</v>
      </c>
      <c r="D30" s="162">
        <v>0</v>
      </c>
      <c r="K30" s="159"/>
      <c r="L30" s="159"/>
    </row>
    <row r="31" spans="2:12" ht="18.95" customHeight="1">
      <c r="B31" s="160" t="s">
        <v>352</v>
      </c>
      <c r="C31" s="161">
        <v>57983.91</v>
      </c>
      <c r="D31" s="162">
        <v>0</v>
      </c>
      <c r="K31" s="159"/>
      <c r="L31" s="159"/>
    </row>
    <row r="32" spans="2:12" ht="18.95" customHeight="1">
      <c r="B32" s="160" t="s">
        <v>353</v>
      </c>
      <c r="C32" s="161">
        <v>1608.27</v>
      </c>
      <c r="D32" s="162">
        <v>0</v>
      </c>
      <c r="K32" s="159"/>
      <c r="L32" s="159"/>
    </row>
    <row r="33" spans="2:12" ht="18.95" customHeight="1">
      <c r="B33" s="160" t="s">
        <v>354</v>
      </c>
      <c r="C33" s="161">
        <v>309</v>
      </c>
      <c r="D33" s="162">
        <v>0</v>
      </c>
      <c r="K33" s="159"/>
      <c r="L33" s="159"/>
    </row>
    <row r="34" spans="2:12" ht="18.95" customHeight="1">
      <c r="B34" s="160" t="s">
        <v>355</v>
      </c>
      <c r="C34" s="161">
        <v>42</v>
      </c>
      <c r="D34" s="162">
        <v>0</v>
      </c>
      <c r="K34" s="159"/>
      <c r="L34" s="159"/>
    </row>
    <row r="35" spans="2:12" ht="18.95" customHeight="1">
      <c r="B35" s="160" t="s">
        <v>356</v>
      </c>
      <c r="C35" s="161">
        <v>257</v>
      </c>
      <c r="D35" s="162">
        <v>0</v>
      </c>
      <c r="K35" s="159"/>
      <c r="L35" s="159"/>
    </row>
    <row r="36" spans="2:12" ht="18.95" customHeight="1">
      <c r="B36" s="160" t="s">
        <v>357</v>
      </c>
      <c r="C36" s="161">
        <v>88</v>
      </c>
      <c r="D36" s="162">
        <v>0</v>
      </c>
      <c r="K36" s="159"/>
      <c r="L36" s="159"/>
    </row>
    <row r="37" spans="2:12" ht="20.100000000000001" customHeight="1">
      <c r="B37" s="160" t="s">
        <v>358</v>
      </c>
      <c r="C37" s="161">
        <v>679</v>
      </c>
      <c r="D37" s="162">
        <v>0</v>
      </c>
      <c r="K37" s="159"/>
      <c r="L37" s="159"/>
    </row>
    <row r="38" spans="2:12" ht="16.5" customHeight="1">
      <c r="B38" s="160" t="s">
        <v>359</v>
      </c>
      <c r="C38" s="161">
        <v>126</v>
      </c>
      <c r="D38" s="162">
        <v>0</v>
      </c>
      <c r="K38" s="159"/>
      <c r="L38" s="159"/>
    </row>
    <row r="39" spans="2:12" ht="24.75" customHeight="1">
      <c r="B39" s="163" t="s">
        <v>98</v>
      </c>
      <c r="C39" s="164">
        <v>177131.18</v>
      </c>
      <c r="D39" s="165">
        <v>7939</v>
      </c>
      <c r="K39" s="16"/>
      <c r="L39" s="16"/>
    </row>
    <row r="40" spans="2:12">
      <c r="B40" s="873"/>
      <c r="C40" s="873"/>
      <c r="D40" s="873"/>
      <c r="E40" s="873"/>
    </row>
    <row r="41" spans="2:12">
      <c r="B41" s="873"/>
      <c r="C41" s="874"/>
      <c r="D41" s="874"/>
      <c r="E41" s="873"/>
    </row>
    <row r="42" spans="2:12">
      <c r="B42" s="873"/>
      <c r="C42" s="873"/>
      <c r="D42" s="873"/>
      <c r="E42" s="873"/>
    </row>
    <row r="43" spans="2:12">
      <c r="B43" s="873"/>
      <c r="C43" s="873"/>
      <c r="D43" s="873"/>
      <c r="E43" s="873"/>
    </row>
    <row r="44" spans="2:12">
      <c r="B44" s="873"/>
      <c r="C44" s="873"/>
      <c r="D44" s="873"/>
      <c r="E44" s="873"/>
    </row>
  </sheetData>
  <phoneticPr fontId="9" type="noConversion"/>
  <conditionalFormatting sqref="C41">
    <cfRule type="cellIs" dxfId="1" priority="2" operator="equal">
      <formula>C39</formula>
    </cfRule>
  </conditionalFormatting>
  <conditionalFormatting sqref="D41">
    <cfRule type="cellIs" dxfId="0" priority="1" operator="equal">
      <formula>D39</formula>
    </cfRule>
  </conditionalFormatting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K267"/>
  <sheetViews>
    <sheetView showGridLines="0" showRowColHeaders="0" zoomScaleNormal="100" workbookViewId="0">
      <pane ySplit="9" topLeftCell="A10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" style="36" customWidth="1"/>
    <col min="2" max="2" width="14.7109375" style="170" customWidth="1"/>
    <col min="3" max="3" width="13" style="177" customWidth="1"/>
    <col min="4" max="8" width="11.85546875" style="177" customWidth="1"/>
    <col min="9" max="9" width="11.85546875" style="199" customWidth="1"/>
    <col min="10" max="11" width="11.5703125" style="174"/>
    <col min="12" max="16384" width="11.5703125" style="170"/>
  </cols>
  <sheetData>
    <row r="1" spans="1:11" s="166" customFormat="1" ht="22.5" customHeight="1">
      <c r="A1" s="36"/>
      <c r="B1" s="1102" t="s">
        <v>217</v>
      </c>
      <c r="C1" s="1103"/>
      <c r="D1" s="1103"/>
      <c r="E1" s="1103"/>
      <c r="F1" s="1103"/>
      <c r="G1" s="1103"/>
      <c r="H1" s="1103"/>
      <c r="I1" s="1103"/>
      <c r="J1" s="858"/>
      <c r="K1" s="858"/>
    </row>
    <row r="2" spans="1:11" s="166" customFormat="1" ht="14.1" customHeight="1">
      <c r="A2" s="36"/>
      <c r="B2" s="1104" t="s">
        <v>175</v>
      </c>
      <c r="C2" s="1105"/>
      <c r="D2" s="1105"/>
      <c r="E2" s="1105"/>
      <c r="F2" s="1105"/>
      <c r="G2" s="1105"/>
      <c r="H2" s="1105"/>
      <c r="I2" s="1105"/>
      <c r="J2" s="858"/>
      <c r="K2" s="858"/>
    </row>
    <row r="3" spans="1:11" s="166" customFormat="1" ht="2.1" customHeight="1">
      <c r="A3" s="36"/>
      <c r="B3" s="167"/>
      <c r="C3" s="168"/>
      <c r="D3" s="168"/>
      <c r="E3" s="168"/>
      <c r="F3" s="168"/>
      <c r="G3" s="168"/>
      <c r="H3" s="168"/>
      <c r="I3" s="168"/>
      <c r="J3" s="858"/>
      <c r="K3" s="858"/>
    </row>
    <row r="4" spans="1:11" ht="49.5" customHeight="1">
      <c r="B4" s="209" t="s">
        <v>389</v>
      </c>
      <c r="C4" s="169" t="s">
        <v>169</v>
      </c>
      <c r="D4" s="169" t="s">
        <v>170</v>
      </c>
      <c r="E4" s="169" t="s">
        <v>171</v>
      </c>
      <c r="F4" s="169" t="s">
        <v>172</v>
      </c>
      <c r="G4" s="169" t="s">
        <v>173</v>
      </c>
      <c r="H4" s="169" t="s">
        <v>174</v>
      </c>
      <c r="I4" s="169" t="s">
        <v>12</v>
      </c>
    </row>
    <row r="5" spans="1:11" s="174" customFormat="1" ht="14.25" hidden="1" customHeight="1">
      <c r="A5" s="36"/>
      <c r="B5" s="171"/>
      <c r="C5" s="172"/>
      <c r="D5" s="172"/>
      <c r="E5" s="172"/>
      <c r="F5" s="172"/>
      <c r="G5" s="172"/>
      <c r="H5" s="172"/>
      <c r="I5" s="173"/>
    </row>
    <row r="6" spans="1:11" ht="16.5" hidden="1" customHeight="1">
      <c r="A6" s="109"/>
      <c r="B6" s="59">
        <v>2009</v>
      </c>
      <c r="C6" s="175">
        <v>586133</v>
      </c>
      <c r="D6" s="175">
        <v>580619</v>
      </c>
      <c r="E6" s="175">
        <v>325444</v>
      </c>
      <c r="F6" s="175">
        <v>19508</v>
      </c>
      <c r="G6" s="175">
        <v>13785</v>
      </c>
      <c r="H6" s="175">
        <v>2050</v>
      </c>
      <c r="I6" s="176">
        <v>1527539</v>
      </c>
    </row>
    <row r="7" spans="1:11" ht="15" hidden="1" customHeight="1">
      <c r="B7" s="54">
        <v>2009</v>
      </c>
      <c r="C7" s="178">
        <v>583786</v>
      </c>
      <c r="D7" s="178">
        <v>579158</v>
      </c>
      <c r="E7" s="178">
        <v>323271</v>
      </c>
      <c r="F7" s="178">
        <v>19393</v>
      </c>
      <c r="G7" s="178">
        <v>13721</v>
      </c>
      <c r="H7" s="178">
        <v>2030</v>
      </c>
      <c r="I7" s="179">
        <v>1521359</v>
      </c>
    </row>
    <row r="8" spans="1:11" ht="17.45" hidden="1" customHeight="1">
      <c r="B8" s="54">
        <v>2009</v>
      </c>
      <c r="C8" s="178">
        <v>581180</v>
      </c>
      <c r="D8" s="178">
        <v>577453</v>
      </c>
      <c r="E8" s="178">
        <v>320737</v>
      </c>
      <c r="F8" s="178">
        <v>19154</v>
      </c>
      <c r="G8" s="178">
        <v>13605</v>
      </c>
      <c r="H8" s="178">
        <v>2022</v>
      </c>
      <c r="I8" s="179">
        <v>1514151</v>
      </c>
    </row>
    <row r="9" spans="1:11" ht="15" hidden="1" customHeight="1">
      <c r="B9" s="54">
        <v>2009</v>
      </c>
      <c r="C9" s="178">
        <v>580902</v>
      </c>
      <c r="D9" s="178">
        <v>579260</v>
      </c>
      <c r="E9" s="178">
        <v>319740</v>
      </c>
      <c r="F9" s="178">
        <v>19174</v>
      </c>
      <c r="G9" s="178">
        <v>13601</v>
      </c>
      <c r="H9" s="178">
        <v>2017</v>
      </c>
      <c r="I9" s="179">
        <v>1514694</v>
      </c>
    </row>
    <row r="10" spans="1:11" ht="15" customHeight="1">
      <c r="B10" s="54">
        <v>2009</v>
      </c>
      <c r="C10" s="178">
        <v>581800</v>
      </c>
      <c r="D10" s="178">
        <v>582362</v>
      </c>
      <c r="E10" s="178">
        <v>322561</v>
      </c>
      <c r="F10" s="178">
        <v>19496</v>
      </c>
      <c r="G10" s="178">
        <v>13743</v>
      </c>
      <c r="H10" s="178">
        <v>2040</v>
      </c>
      <c r="I10" s="179">
        <v>1522002</v>
      </c>
    </row>
    <row r="11" spans="1:11" ht="15" hidden="1" customHeight="1">
      <c r="B11" s="54">
        <v>2009</v>
      </c>
      <c r="C11" s="178">
        <v>578407</v>
      </c>
      <c r="D11" s="178">
        <v>580835</v>
      </c>
      <c r="E11" s="178">
        <v>320729</v>
      </c>
      <c r="F11" s="178">
        <v>19334</v>
      </c>
      <c r="G11" s="178">
        <v>13471</v>
      </c>
      <c r="H11" s="178">
        <v>2001</v>
      </c>
      <c r="I11" s="179">
        <v>1514777</v>
      </c>
    </row>
    <row r="12" spans="1:11" ht="15" hidden="1" customHeight="1">
      <c r="B12" s="54">
        <v>2009</v>
      </c>
      <c r="C12" s="178">
        <v>574472</v>
      </c>
      <c r="D12" s="178">
        <v>578820</v>
      </c>
      <c r="E12" s="178">
        <v>320298</v>
      </c>
      <c r="F12" s="178">
        <v>19388</v>
      </c>
      <c r="G12" s="178">
        <v>13576</v>
      </c>
      <c r="H12" s="178">
        <v>2023</v>
      </c>
      <c r="I12" s="179">
        <v>1508577</v>
      </c>
    </row>
    <row r="13" spans="1:11" ht="15" hidden="1" customHeight="1">
      <c r="B13" s="54">
        <v>2009</v>
      </c>
      <c r="C13" s="178">
        <v>570796</v>
      </c>
      <c r="D13" s="178">
        <v>573547</v>
      </c>
      <c r="E13" s="178">
        <v>315024</v>
      </c>
      <c r="F13" s="178">
        <v>19143</v>
      </c>
      <c r="G13" s="178">
        <v>13492</v>
      </c>
      <c r="H13" s="178">
        <v>2028</v>
      </c>
      <c r="I13" s="179">
        <v>1494030</v>
      </c>
    </row>
    <row r="14" spans="1:11" ht="15" hidden="1" customHeight="1">
      <c r="B14" s="59">
        <v>2009</v>
      </c>
      <c r="C14" s="178">
        <v>570295</v>
      </c>
      <c r="D14" s="178">
        <v>568937</v>
      </c>
      <c r="E14" s="178">
        <v>313109</v>
      </c>
      <c r="F14" s="178">
        <v>19096</v>
      </c>
      <c r="G14" s="178">
        <v>13603</v>
      </c>
      <c r="H14" s="178">
        <v>2015</v>
      </c>
      <c r="I14" s="179">
        <v>1487055</v>
      </c>
    </row>
    <row r="15" spans="1:11" ht="15" hidden="1" customHeight="1">
      <c r="B15" s="54">
        <v>2009</v>
      </c>
      <c r="C15" s="178">
        <v>570503</v>
      </c>
      <c r="D15" s="178">
        <v>570924</v>
      </c>
      <c r="E15" s="178">
        <v>313974</v>
      </c>
      <c r="F15" s="178">
        <v>19343</v>
      </c>
      <c r="G15" s="178">
        <v>13766</v>
      </c>
      <c r="H15" s="178">
        <v>2032</v>
      </c>
      <c r="I15" s="179">
        <v>1490542</v>
      </c>
    </row>
    <row r="16" spans="1:11" ht="15" hidden="1" customHeight="1">
      <c r="B16" s="54">
        <v>2009</v>
      </c>
      <c r="C16" s="178">
        <v>566905</v>
      </c>
      <c r="D16" s="178">
        <v>566184</v>
      </c>
      <c r="E16" s="178">
        <v>310574</v>
      </c>
      <c r="F16" s="178">
        <v>19038</v>
      </c>
      <c r="G16" s="178">
        <v>13726</v>
      </c>
      <c r="H16" s="178">
        <v>2029</v>
      </c>
      <c r="I16" s="179">
        <v>1478456</v>
      </c>
    </row>
    <row r="17" spans="1:9" ht="15" hidden="1" customHeight="1">
      <c r="B17" s="54">
        <v>2009</v>
      </c>
      <c r="C17" s="178">
        <v>566283</v>
      </c>
      <c r="D17" s="178">
        <v>560503</v>
      </c>
      <c r="E17" s="178">
        <v>303964</v>
      </c>
      <c r="F17" s="178">
        <v>18689</v>
      </c>
      <c r="G17" s="178">
        <v>13569</v>
      </c>
      <c r="H17" s="178">
        <v>2026</v>
      </c>
      <c r="I17" s="179">
        <v>1465034</v>
      </c>
    </row>
    <row r="18" spans="1:9" s="174" customFormat="1" ht="15" hidden="1" customHeight="1">
      <c r="A18" s="36"/>
      <c r="B18" s="54">
        <v>2010</v>
      </c>
      <c r="C18" s="180"/>
      <c r="D18" s="180"/>
      <c r="E18" s="180"/>
      <c r="F18" s="180"/>
      <c r="G18" s="180"/>
      <c r="H18" s="180"/>
      <c r="I18" s="181"/>
    </row>
    <row r="19" spans="1:9" ht="15" hidden="1" customHeight="1">
      <c r="B19" s="54">
        <v>2010</v>
      </c>
      <c r="C19" s="178">
        <v>560806</v>
      </c>
      <c r="D19" s="178">
        <v>556873</v>
      </c>
      <c r="E19" s="178">
        <v>303929</v>
      </c>
      <c r="F19" s="178">
        <v>18740</v>
      </c>
      <c r="G19" s="178">
        <v>13403</v>
      </c>
      <c r="H19" s="178">
        <v>2014</v>
      </c>
      <c r="I19" s="179">
        <v>1455765</v>
      </c>
    </row>
    <row r="20" spans="1:9" ht="15" hidden="1" customHeight="1">
      <c r="B20" s="54">
        <v>2010</v>
      </c>
      <c r="C20" s="178">
        <v>561018</v>
      </c>
      <c r="D20" s="178">
        <v>558065</v>
      </c>
      <c r="E20" s="178">
        <v>303690</v>
      </c>
      <c r="F20" s="178">
        <v>18820</v>
      </c>
      <c r="G20" s="178">
        <v>13386</v>
      </c>
      <c r="H20" s="178">
        <v>2025</v>
      </c>
      <c r="I20" s="179">
        <v>1457004</v>
      </c>
    </row>
    <row r="21" spans="1:9" ht="15" hidden="1" customHeight="1">
      <c r="B21" s="54">
        <v>2010</v>
      </c>
      <c r="C21" s="178">
        <v>560873</v>
      </c>
      <c r="D21" s="178">
        <v>559117</v>
      </c>
      <c r="E21" s="178">
        <v>302993</v>
      </c>
      <c r="F21" s="178">
        <v>18679</v>
      </c>
      <c r="G21" s="178">
        <v>13286</v>
      </c>
      <c r="H21" s="178">
        <v>2006</v>
      </c>
      <c r="I21" s="179">
        <v>1456954</v>
      </c>
    </row>
    <row r="22" spans="1:9" ht="15" hidden="1" customHeight="1">
      <c r="B22" s="54">
        <v>2010</v>
      </c>
      <c r="C22" s="178">
        <v>562632</v>
      </c>
      <c r="D22" s="178">
        <v>565168</v>
      </c>
      <c r="E22" s="178">
        <v>306933</v>
      </c>
      <c r="F22" s="178">
        <v>18879</v>
      </c>
      <c r="G22" s="178">
        <v>13410</v>
      </c>
      <c r="H22" s="178">
        <v>2014</v>
      </c>
      <c r="I22" s="179">
        <v>1469036</v>
      </c>
    </row>
    <row r="23" spans="1:9" ht="15" customHeight="1">
      <c r="B23" s="54">
        <v>2010</v>
      </c>
      <c r="C23" s="178">
        <v>564184</v>
      </c>
      <c r="D23" s="178">
        <v>569177</v>
      </c>
      <c r="E23" s="178">
        <v>309738</v>
      </c>
      <c r="F23" s="178">
        <v>19085</v>
      </c>
      <c r="G23" s="178">
        <v>13470</v>
      </c>
      <c r="H23" s="178">
        <v>2018</v>
      </c>
      <c r="I23" s="179">
        <v>1477672</v>
      </c>
    </row>
    <row r="24" spans="1:9" ht="15" hidden="1" customHeight="1">
      <c r="B24" s="54">
        <v>2010</v>
      </c>
      <c r="C24" s="178">
        <v>564176</v>
      </c>
      <c r="D24" s="178">
        <v>571127</v>
      </c>
      <c r="E24" s="178">
        <v>309738</v>
      </c>
      <c r="F24" s="178">
        <v>18928</v>
      </c>
      <c r="G24" s="178">
        <v>13231</v>
      </c>
      <c r="H24" s="178">
        <v>1989</v>
      </c>
      <c r="I24" s="179">
        <v>1479189</v>
      </c>
    </row>
    <row r="25" spans="1:9" ht="15" hidden="1" customHeight="1">
      <c r="B25" s="54">
        <v>2010</v>
      </c>
      <c r="C25" s="178">
        <v>562537</v>
      </c>
      <c r="D25" s="178">
        <v>573989</v>
      </c>
      <c r="E25" s="178">
        <v>312608</v>
      </c>
      <c r="F25" s="178">
        <v>19005</v>
      </c>
      <c r="G25" s="178">
        <v>13537</v>
      </c>
      <c r="H25" s="178">
        <v>2089</v>
      </c>
      <c r="I25" s="179">
        <v>1483765</v>
      </c>
    </row>
    <row r="26" spans="1:9" ht="15" hidden="1" customHeight="1">
      <c r="B26" s="54">
        <v>2010</v>
      </c>
      <c r="C26" s="178">
        <v>559388</v>
      </c>
      <c r="D26" s="178">
        <v>564425</v>
      </c>
      <c r="E26" s="178">
        <v>304896</v>
      </c>
      <c r="F26" s="178">
        <v>18684</v>
      </c>
      <c r="G26" s="178">
        <v>13298</v>
      </c>
      <c r="H26" s="178">
        <v>2040</v>
      </c>
      <c r="I26" s="179">
        <v>1462731</v>
      </c>
    </row>
    <row r="27" spans="1:9" ht="15" hidden="1" customHeight="1">
      <c r="B27" s="54">
        <v>2010</v>
      </c>
      <c r="C27" s="178">
        <v>559390</v>
      </c>
      <c r="D27" s="178">
        <v>561869</v>
      </c>
      <c r="E27" s="178">
        <v>303034</v>
      </c>
      <c r="F27" s="178">
        <v>18850</v>
      </c>
      <c r="G27" s="178">
        <v>13409</v>
      </c>
      <c r="H27" s="178">
        <v>2030</v>
      </c>
      <c r="I27" s="179">
        <v>1458582</v>
      </c>
    </row>
    <row r="28" spans="1:9" ht="15" hidden="1" customHeight="1">
      <c r="B28" s="54">
        <v>2010</v>
      </c>
      <c r="C28" s="178">
        <v>560259</v>
      </c>
      <c r="D28" s="178">
        <v>563413</v>
      </c>
      <c r="E28" s="178">
        <v>304369</v>
      </c>
      <c r="F28" s="178">
        <v>19072</v>
      </c>
      <c r="G28" s="178">
        <v>13580</v>
      </c>
      <c r="H28" s="178">
        <v>2060</v>
      </c>
      <c r="I28" s="179">
        <v>1462753</v>
      </c>
    </row>
    <row r="29" spans="1:9" ht="15" hidden="1" customHeight="1">
      <c r="B29" s="54">
        <v>2010</v>
      </c>
      <c r="C29" s="178">
        <v>557445</v>
      </c>
      <c r="D29" s="178">
        <v>557171</v>
      </c>
      <c r="E29" s="178">
        <v>300901</v>
      </c>
      <c r="F29" s="178">
        <v>18778</v>
      </c>
      <c r="G29" s="178">
        <v>13526</v>
      </c>
      <c r="H29" s="178">
        <v>2060</v>
      </c>
      <c r="I29" s="179">
        <v>1449881</v>
      </c>
    </row>
    <row r="30" spans="1:9" ht="15" hidden="1" customHeight="1">
      <c r="B30" s="54">
        <v>2010</v>
      </c>
      <c r="C30" s="178">
        <v>556807</v>
      </c>
      <c r="D30" s="178">
        <v>552732</v>
      </c>
      <c r="E30" s="178">
        <v>296287</v>
      </c>
      <c r="F30" s="178">
        <v>18538</v>
      </c>
      <c r="G30" s="178">
        <v>13428</v>
      </c>
      <c r="H30" s="178">
        <v>2058</v>
      </c>
      <c r="I30" s="179">
        <v>1439850</v>
      </c>
    </row>
    <row r="31" spans="1:9" s="174" customFormat="1" ht="15" hidden="1" customHeight="1">
      <c r="A31" s="36"/>
      <c r="B31" s="54">
        <v>2011</v>
      </c>
      <c r="C31" s="180"/>
      <c r="D31" s="180"/>
      <c r="E31" s="180"/>
      <c r="F31" s="180"/>
      <c r="G31" s="180"/>
      <c r="H31" s="180"/>
      <c r="I31" s="181"/>
    </row>
    <row r="32" spans="1:9" ht="15" hidden="1" customHeight="1">
      <c r="B32" s="54">
        <v>2011</v>
      </c>
      <c r="C32" s="178">
        <v>551210</v>
      </c>
      <c r="D32" s="178">
        <v>546530</v>
      </c>
      <c r="E32" s="178">
        <v>293790</v>
      </c>
      <c r="F32" s="178">
        <v>18359</v>
      </c>
      <c r="G32" s="178">
        <v>13197</v>
      </c>
      <c r="H32" s="178">
        <v>2017</v>
      </c>
      <c r="I32" s="179">
        <v>1425103</v>
      </c>
    </row>
    <row r="33" spans="1:9" ht="15" hidden="1" customHeight="1">
      <c r="B33" s="54">
        <v>2011</v>
      </c>
      <c r="C33" s="178">
        <v>551639</v>
      </c>
      <c r="D33" s="178">
        <v>547874</v>
      </c>
      <c r="E33" s="178">
        <v>294914</v>
      </c>
      <c r="F33" s="178">
        <v>18449</v>
      </c>
      <c r="G33" s="178">
        <v>13236</v>
      </c>
      <c r="H33" s="178">
        <v>2020</v>
      </c>
      <c r="I33" s="179">
        <v>1428132</v>
      </c>
    </row>
    <row r="34" spans="1:9" ht="15" hidden="1" customHeight="1">
      <c r="B34" s="54">
        <v>2011</v>
      </c>
      <c r="C34" s="178">
        <v>553404</v>
      </c>
      <c r="D34" s="178">
        <v>551458</v>
      </c>
      <c r="E34" s="178">
        <v>295999</v>
      </c>
      <c r="F34" s="178">
        <v>18462</v>
      </c>
      <c r="G34" s="178">
        <v>13241</v>
      </c>
      <c r="H34" s="178">
        <v>2016</v>
      </c>
      <c r="I34" s="179">
        <v>1434580</v>
      </c>
    </row>
    <row r="35" spans="1:9" ht="15" hidden="1" customHeight="1">
      <c r="B35" s="54">
        <v>2011</v>
      </c>
      <c r="C35" s="178">
        <v>557472</v>
      </c>
      <c r="D35" s="178">
        <v>558146</v>
      </c>
      <c r="E35" s="178">
        <v>299149</v>
      </c>
      <c r="F35" s="178">
        <v>18703</v>
      </c>
      <c r="G35" s="178">
        <v>13386</v>
      </c>
      <c r="H35" s="178">
        <v>2041</v>
      </c>
      <c r="I35" s="179">
        <v>1448897</v>
      </c>
    </row>
    <row r="36" spans="1:9" ht="15" customHeight="1">
      <c r="B36" s="54">
        <v>2011</v>
      </c>
      <c r="C36" s="178">
        <v>558170</v>
      </c>
      <c r="D36" s="178">
        <v>560036</v>
      </c>
      <c r="E36" s="178">
        <v>300201</v>
      </c>
      <c r="F36" s="178">
        <v>18811</v>
      </c>
      <c r="G36" s="178">
        <v>13277</v>
      </c>
      <c r="H36" s="178">
        <v>2012</v>
      </c>
      <c r="I36" s="179">
        <v>1452507</v>
      </c>
    </row>
    <row r="37" spans="1:9" ht="15" hidden="1" customHeight="1">
      <c r="B37" s="54">
        <v>2011</v>
      </c>
      <c r="C37" s="178">
        <v>557646</v>
      </c>
      <c r="D37" s="178">
        <v>561509</v>
      </c>
      <c r="E37" s="178">
        <v>300379</v>
      </c>
      <c r="F37" s="178">
        <v>18590</v>
      </c>
      <c r="G37" s="178">
        <v>13043</v>
      </c>
      <c r="H37" s="178">
        <v>1991</v>
      </c>
      <c r="I37" s="179">
        <v>1453158</v>
      </c>
    </row>
    <row r="38" spans="1:9" ht="15" hidden="1" customHeight="1">
      <c r="B38" s="54">
        <v>2011</v>
      </c>
      <c r="C38" s="178">
        <v>556325</v>
      </c>
      <c r="D38" s="178">
        <v>565238</v>
      </c>
      <c r="E38" s="178">
        <v>303946</v>
      </c>
      <c r="F38" s="178">
        <v>18708</v>
      </c>
      <c r="G38" s="178">
        <v>13347</v>
      </c>
      <c r="H38" s="178">
        <v>2068</v>
      </c>
      <c r="I38" s="179">
        <v>1459632</v>
      </c>
    </row>
    <row r="39" spans="1:9" ht="15" hidden="1" customHeight="1">
      <c r="B39" s="54">
        <v>2011</v>
      </c>
      <c r="C39" s="178">
        <v>553247</v>
      </c>
      <c r="D39" s="178">
        <v>554994</v>
      </c>
      <c r="E39" s="178">
        <v>296363</v>
      </c>
      <c r="F39" s="178">
        <v>18331</v>
      </c>
      <c r="G39" s="178">
        <v>13080</v>
      </c>
      <c r="H39" s="178">
        <v>2010</v>
      </c>
      <c r="I39" s="179">
        <v>1438025</v>
      </c>
    </row>
    <row r="40" spans="1:9" ht="15" hidden="1" customHeight="1">
      <c r="B40" s="54">
        <v>2011</v>
      </c>
      <c r="C40" s="178">
        <v>554934</v>
      </c>
      <c r="D40" s="178">
        <v>551462</v>
      </c>
      <c r="E40" s="178">
        <v>293042</v>
      </c>
      <c r="F40" s="178">
        <v>18408</v>
      </c>
      <c r="G40" s="178">
        <v>13099</v>
      </c>
      <c r="H40" s="178">
        <v>1992</v>
      </c>
      <c r="I40" s="179">
        <v>1432937</v>
      </c>
    </row>
    <row r="41" spans="1:9" ht="15" hidden="1" customHeight="1">
      <c r="B41" s="54">
        <v>2011</v>
      </c>
      <c r="C41" s="178">
        <v>555122</v>
      </c>
      <c r="D41" s="178">
        <v>548916</v>
      </c>
      <c r="E41" s="178">
        <v>291136</v>
      </c>
      <c r="F41" s="178">
        <v>18218</v>
      </c>
      <c r="G41" s="178">
        <v>13142</v>
      </c>
      <c r="H41" s="178">
        <v>1996</v>
      </c>
      <c r="I41" s="179">
        <v>1428530</v>
      </c>
    </row>
    <row r="42" spans="1:9" ht="15" hidden="1" customHeight="1">
      <c r="B42" s="54">
        <v>2011</v>
      </c>
      <c r="C42" s="178">
        <v>555372</v>
      </c>
      <c r="D42" s="178">
        <v>546948</v>
      </c>
      <c r="E42" s="178">
        <v>289109</v>
      </c>
      <c r="F42" s="178">
        <v>18091</v>
      </c>
      <c r="G42" s="178">
        <v>13129</v>
      </c>
      <c r="H42" s="178">
        <v>2020</v>
      </c>
      <c r="I42" s="179">
        <v>1424669</v>
      </c>
    </row>
    <row r="43" spans="1:9" ht="15" hidden="1" customHeight="1">
      <c r="B43" s="54">
        <v>2011</v>
      </c>
      <c r="C43" s="178">
        <v>554435</v>
      </c>
      <c r="D43" s="178">
        <v>541839</v>
      </c>
      <c r="E43" s="178">
        <v>284404</v>
      </c>
      <c r="F43" s="178">
        <v>17825</v>
      </c>
      <c r="G43" s="178">
        <v>13047</v>
      </c>
      <c r="H43" s="178">
        <v>2021</v>
      </c>
      <c r="I43" s="179">
        <v>1413571</v>
      </c>
    </row>
    <row r="44" spans="1:9" s="174" customFormat="1" ht="15" hidden="1" customHeight="1">
      <c r="A44" s="36"/>
      <c r="B44" s="54">
        <v>2012</v>
      </c>
      <c r="C44" s="180"/>
      <c r="D44" s="180"/>
      <c r="E44" s="180"/>
      <c r="F44" s="180"/>
      <c r="G44" s="180"/>
      <c r="H44" s="180"/>
      <c r="I44" s="181"/>
    </row>
    <row r="45" spans="1:9" ht="15" hidden="1" customHeight="1">
      <c r="B45" s="54">
        <v>2012</v>
      </c>
      <c r="C45" s="178">
        <v>547607</v>
      </c>
      <c r="D45" s="178">
        <v>533784</v>
      </c>
      <c r="E45" s="178">
        <v>280292</v>
      </c>
      <c r="F45" s="178">
        <v>17616</v>
      </c>
      <c r="G45" s="178">
        <v>12828</v>
      </c>
      <c r="H45" s="178">
        <v>2025</v>
      </c>
      <c r="I45" s="179">
        <v>1394152</v>
      </c>
    </row>
    <row r="46" spans="1:9" ht="15" hidden="1" customHeight="1">
      <c r="B46" s="54">
        <v>2012</v>
      </c>
      <c r="C46" s="178">
        <v>547085</v>
      </c>
      <c r="D46" s="178">
        <v>532699</v>
      </c>
      <c r="E46" s="178">
        <v>279144</v>
      </c>
      <c r="F46" s="178">
        <v>17582</v>
      </c>
      <c r="G46" s="178">
        <v>12803</v>
      </c>
      <c r="H46" s="178">
        <v>1972</v>
      </c>
      <c r="I46" s="179">
        <v>1391285</v>
      </c>
    </row>
    <row r="47" spans="1:9" ht="15" hidden="1" customHeight="1">
      <c r="B47" s="54">
        <v>2012</v>
      </c>
      <c r="C47" s="178">
        <v>551828</v>
      </c>
      <c r="D47" s="178">
        <v>537340</v>
      </c>
      <c r="E47" s="178">
        <v>281144</v>
      </c>
      <c r="F47" s="178">
        <v>17605</v>
      </c>
      <c r="G47" s="178">
        <v>12822</v>
      </c>
      <c r="H47" s="178">
        <v>1978</v>
      </c>
      <c r="I47" s="179">
        <v>1402717</v>
      </c>
    </row>
    <row r="48" spans="1:9" ht="15" hidden="1" customHeight="1">
      <c r="B48" s="54">
        <v>2012</v>
      </c>
      <c r="C48" s="178">
        <v>554354</v>
      </c>
      <c r="D48" s="178">
        <v>538601</v>
      </c>
      <c r="E48" s="178">
        <v>281104</v>
      </c>
      <c r="F48" s="178">
        <v>17607</v>
      </c>
      <c r="G48" s="178">
        <v>12752</v>
      </c>
      <c r="H48" s="178">
        <v>1972</v>
      </c>
      <c r="I48" s="179">
        <v>1406390</v>
      </c>
    </row>
    <row r="49" spans="1:9" ht="15" customHeight="1">
      <c r="B49" s="54">
        <v>2012</v>
      </c>
      <c r="C49" s="178">
        <v>557371</v>
      </c>
      <c r="D49" s="178">
        <v>541379</v>
      </c>
      <c r="E49" s="178">
        <v>282344</v>
      </c>
      <c r="F49" s="178">
        <v>17566</v>
      </c>
      <c r="G49" s="178">
        <v>12724</v>
      </c>
      <c r="H49" s="178">
        <v>2004</v>
      </c>
      <c r="I49" s="179">
        <v>1413388</v>
      </c>
    </row>
    <row r="50" spans="1:9" ht="15" hidden="1" customHeight="1">
      <c r="B50" s="54">
        <v>2012</v>
      </c>
      <c r="C50" s="178">
        <v>560098</v>
      </c>
      <c r="D50" s="178">
        <v>546815</v>
      </c>
      <c r="E50" s="178">
        <v>285422</v>
      </c>
      <c r="F50" s="178">
        <v>17668</v>
      </c>
      <c r="G50" s="178">
        <v>12631</v>
      </c>
      <c r="H50" s="178">
        <v>1944</v>
      </c>
      <c r="I50" s="179">
        <v>1424578</v>
      </c>
    </row>
    <row r="51" spans="1:9" ht="15" hidden="1" customHeight="1">
      <c r="B51" s="54">
        <v>2012</v>
      </c>
      <c r="C51" s="178">
        <v>555616</v>
      </c>
      <c r="D51" s="178">
        <v>543447</v>
      </c>
      <c r="E51" s="178">
        <v>283813</v>
      </c>
      <c r="F51" s="178">
        <v>17512</v>
      </c>
      <c r="G51" s="178">
        <v>12494</v>
      </c>
      <c r="H51" s="178">
        <v>1955</v>
      </c>
      <c r="I51" s="179">
        <v>1414837</v>
      </c>
    </row>
    <row r="52" spans="1:9" ht="15" hidden="1" customHeight="1">
      <c r="B52" s="54">
        <v>2012</v>
      </c>
      <c r="C52" s="178">
        <v>552834</v>
      </c>
      <c r="D52" s="178">
        <v>537138</v>
      </c>
      <c r="E52" s="178">
        <v>278429</v>
      </c>
      <c r="F52" s="178">
        <v>17200</v>
      </c>
      <c r="G52" s="178">
        <v>12377</v>
      </c>
      <c r="H52" s="178">
        <v>1917</v>
      </c>
      <c r="I52" s="179">
        <v>1399895</v>
      </c>
    </row>
    <row r="53" spans="1:9" ht="15" hidden="1" customHeight="1">
      <c r="B53" s="54">
        <v>2012</v>
      </c>
      <c r="C53" s="178">
        <v>556417</v>
      </c>
      <c r="D53" s="178">
        <v>536314</v>
      </c>
      <c r="E53" s="178">
        <v>276719</v>
      </c>
      <c r="F53" s="178">
        <v>17377</v>
      </c>
      <c r="G53" s="178">
        <v>12663</v>
      </c>
      <c r="H53" s="178">
        <v>1954</v>
      </c>
      <c r="I53" s="179">
        <v>1401444</v>
      </c>
    </row>
    <row r="54" spans="1:9" ht="15" hidden="1" customHeight="1">
      <c r="B54" s="54">
        <v>2012</v>
      </c>
      <c r="C54" s="178">
        <v>553945</v>
      </c>
      <c r="D54" s="178">
        <v>528564</v>
      </c>
      <c r="E54" s="178">
        <v>271717</v>
      </c>
      <c r="F54" s="178">
        <v>16999</v>
      </c>
      <c r="G54" s="178">
        <v>12428</v>
      </c>
      <c r="H54" s="178">
        <v>1924</v>
      </c>
      <c r="I54" s="179">
        <v>1385577</v>
      </c>
    </row>
    <row r="55" spans="1:9" ht="15" hidden="1" customHeight="1">
      <c r="B55" s="54">
        <v>2012</v>
      </c>
      <c r="C55" s="178">
        <v>553599</v>
      </c>
      <c r="D55" s="178">
        <v>526130</v>
      </c>
      <c r="E55" s="178">
        <v>270009</v>
      </c>
      <c r="F55" s="178">
        <v>16850</v>
      </c>
      <c r="G55" s="178">
        <v>12439</v>
      </c>
      <c r="H55" s="178">
        <v>1929</v>
      </c>
      <c r="I55" s="179">
        <v>1380956</v>
      </c>
    </row>
    <row r="56" spans="1:9" s="174" customFormat="1" ht="15" hidden="1" customHeight="1">
      <c r="A56" s="36"/>
      <c r="B56" s="54">
        <v>2012</v>
      </c>
      <c r="C56" s="178">
        <v>553522</v>
      </c>
      <c r="D56" s="178">
        <v>522930</v>
      </c>
      <c r="E56" s="178">
        <v>266775</v>
      </c>
      <c r="F56" s="178">
        <v>16703</v>
      </c>
      <c r="G56" s="178">
        <v>12347</v>
      </c>
      <c r="H56" s="178">
        <v>1942</v>
      </c>
      <c r="I56" s="179">
        <v>1374219</v>
      </c>
    </row>
    <row r="57" spans="1:9" s="174" customFormat="1" ht="15" hidden="1" customHeight="1">
      <c r="A57" s="36"/>
      <c r="B57" s="54">
        <v>2013</v>
      </c>
      <c r="C57" s="182"/>
      <c r="D57" s="183"/>
      <c r="E57" s="184"/>
      <c r="F57" s="183"/>
      <c r="G57" s="184"/>
      <c r="H57" s="180"/>
      <c r="I57" s="181"/>
    </row>
    <row r="58" spans="1:9" ht="15" hidden="1" customHeight="1">
      <c r="B58" s="54">
        <v>2013</v>
      </c>
      <c r="C58" s="178">
        <v>547143</v>
      </c>
      <c r="D58" s="178">
        <v>514941</v>
      </c>
      <c r="E58" s="178">
        <v>263378</v>
      </c>
      <c r="F58" s="178">
        <v>16539</v>
      </c>
      <c r="G58" s="178">
        <v>12126</v>
      </c>
      <c r="H58" s="178">
        <v>1902</v>
      </c>
      <c r="I58" s="179">
        <v>1356029</v>
      </c>
    </row>
    <row r="59" spans="1:9" ht="15" hidden="1" customHeight="1">
      <c r="B59" s="54">
        <v>2013</v>
      </c>
      <c r="C59" s="178">
        <v>548725</v>
      </c>
      <c r="D59" s="178">
        <v>515586</v>
      </c>
      <c r="E59" s="178">
        <v>263730</v>
      </c>
      <c r="F59" s="178">
        <v>16558</v>
      </c>
      <c r="G59" s="178">
        <v>12131</v>
      </c>
      <c r="H59" s="178">
        <v>1900</v>
      </c>
      <c r="I59" s="179">
        <v>1358630</v>
      </c>
    </row>
    <row r="60" spans="1:9" ht="15" hidden="1" customHeight="1">
      <c r="B60" s="54">
        <v>2013</v>
      </c>
      <c r="C60" s="178">
        <v>551961</v>
      </c>
      <c r="D60" s="178">
        <v>520077</v>
      </c>
      <c r="E60" s="178">
        <v>265462</v>
      </c>
      <c r="F60" s="178">
        <v>16621</v>
      </c>
      <c r="G60" s="178">
        <v>12193</v>
      </c>
      <c r="H60" s="178">
        <v>1909</v>
      </c>
      <c r="I60" s="179">
        <v>1368223</v>
      </c>
    </row>
    <row r="61" spans="1:9" ht="15" hidden="1" customHeight="1">
      <c r="B61" s="54">
        <v>2013</v>
      </c>
      <c r="C61" s="178">
        <v>553755</v>
      </c>
      <c r="D61" s="178">
        <v>522140</v>
      </c>
      <c r="E61" s="178">
        <v>266918</v>
      </c>
      <c r="F61" s="178">
        <v>16561</v>
      </c>
      <c r="G61" s="178">
        <v>12226</v>
      </c>
      <c r="H61" s="178">
        <v>1895</v>
      </c>
      <c r="I61" s="179">
        <v>1373495</v>
      </c>
    </row>
    <row r="62" spans="1:9" ht="15" customHeight="1">
      <c r="B62" s="54">
        <v>2013</v>
      </c>
      <c r="C62" s="178">
        <v>556821</v>
      </c>
      <c r="D62" s="178">
        <v>526485</v>
      </c>
      <c r="E62" s="178">
        <v>269829</v>
      </c>
      <c r="F62" s="178">
        <v>16776</v>
      </c>
      <c r="G62" s="178">
        <v>12269</v>
      </c>
      <c r="H62" s="178">
        <v>1894</v>
      </c>
      <c r="I62" s="179">
        <v>1384074</v>
      </c>
    </row>
    <row r="63" spans="1:9" ht="15" hidden="1" customHeight="1">
      <c r="B63" s="54">
        <v>2013</v>
      </c>
      <c r="C63" s="178">
        <v>559565</v>
      </c>
      <c r="D63" s="178">
        <v>533110</v>
      </c>
      <c r="E63" s="178">
        <v>273837</v>
      </c>
      <c r="F63" s="178">
        <v>16859</v>
      </c>
      <c r="G63" s="178">
        <v>12281</v>
      </c>
      <c r="H63" s="178">
        <v>1894</v>
      </c>
      <c r="I63" s="179">
        <v>1397546</v>
      </c>
    </row>
    <row r="64" spans="1:9" ht="15" hidden="1" customHeight="1">
      <c r="B64" s="54">
        <v>2013</v>
      </c>
      <c r="C64" s="178">
        <v>556647</v>
      </c>
      <c r="D64" s="178">
        <v>532182</v>
      </c>
      <c r="E64" s="178">
        <v>274089</v>
      </c>
      <c r="F64" s="178">
        <v>16795</v>
      </c>
      <c r="G64" s="178">
        <v>12231</v>
      </c>
      <c r="H64" s="178">
        <v>1885</v>
      </c>
      <c r="I64" s="179">
        <v>1393829</v>
      </c>
    </row>
    <row r="65" spans="1:11" s="11" customFormat="1" ht="15" hidden="1" customHeight="1">
      <c r="A65" s="36"/>
      <c r="B65" s="54">
        <v>2013</v>
      </c>
      <c r="C65" s="178">
        <v>553979</v>
      </c>
      <c r="D65" s="178">
        <v>531128</v>
      </c>
      <c r="E65" s="178">
        <v>272593</v>
      </c>
      <c r="F65" s="178">
        <v>16826</v>
      </c>
      <c r="G65" s="178">
        <v>12274</v>
      </c>
      <c r="H65" s="178">
        <v>1894</v>
      </c>
      <c r="I65" s="179">
        <v>1388694</v>
      </c>
      <c r="J65" s="859"/>
      <c r="K65" s="859"/>
    </row>
    <row r="66" spans="1:11" s="11" customFormat="1" ht="15" hidden="1" customHeight="1">
      <c r="A66" s="36"/>
      <c r="B66" s="54">
        <v>2013</v>
      </c>
      <c r="C66" s="178">
        <v>559765</v>
      </c>
      <c r="D66" s="178">
        <v>524233</v>
      </c>
      <c r="E66" s="178">
        <v>267108</v>
      </c>
      <c r="F66" s="178">
        <v>16808</v>
      </c>
      <c r="G66" s="178">
        <v>12283</v>
      </c>
      <c r="H66" s="178">
        <v>1906</v>
      </c>
      <c r="I66" s="179">
        <v>1382103</v>
      </c>
      <c r="J66" s="859"/>
      <c r="K66" s="859"/>
    </row>
    <row r="67" spans="1:11" ht="15" hidden="1" customHeight="1">
      <c r="B67" s="54">
        <v>2013</v>
      </c>
      <c r="C67" s="178">
        <v>561731</v>
      </c>
      <c r="D67" s="178">
        <v>523439</v>
      </c>
      <c r="E67" s="178">
        <v>266199</v>
      </c>
      <c r="F67" s="178">
        <v>16583</v>
      </c>
      <c r="G67" s="178">
        <v>12334</v>
      </c>
      <c r="H67" s="178">
        <v>1911</v>
      </c>
      <c r="I67" s="179">
        <v>1382197</v>
      </c>
    </row>
    <row r="68" spans="1:11" ht="15" hidden="1" customHeight="1">
      <c r="B68" s="54">
        <v>2013</v>
      </c>
      <c r="C68" s="178">
        <v>563863</v>
      </c>
      <c r="D68" s="178">
        <v>525562</v>
      </c>
      <c r="E68" s="178">
        <v>267723</v>
      </c>
      <c r="F68" s="178">
        <v>16606</v>
      </c>
      <c r="G68" s="178">
        <v>12368</v>
      </c>
      <c r="H68" s="178">
        <v>1939</v>
      </c>
      <c r="I68" s="179">
        <v>1388061</v>
      </c>
    </row>
    <row r="69" spans="1:11" ht="15" hidden="1" customHeight="1">
      <c r="B69" s="54">
        <v>2013</v>
      </c>
      <c r="C69" s="178">
        <v>563206</v>
      </c>
      <c r="D69" s="178">
        <v>520859</v>
      </c>
      <c r="E69" s="178">
        <v>263753</v>
      </c>
      <c r="F69" s="178">
        <v>16476</v>
      </c>
      <c r="G69" s="178">
        <v>12286</v>
      </c>
      <c r="H69" s="178">
        <v>1926</v>
      </c>
      <c r="I69" s="179">
        <v>1378506</v>
      </c>
    </row>
    <row r="70" spans="1:11" s="174" customFormat="1" ht="20.25" hidden="1" customHeight="1">
      <c r="A70" s="36"/>
      <c r="B70" s="185">
        <v>2014</v>
      </c>
      <c r="C70" s="186"/>
      <c r="D70" s="186"/>
      <c r="E70" s="186"/>
      <c r="F70" s="186"/>
      <c r="G70" s="186"/>
      <c r="H70" s="186"/>
      <c r="I70" s="187"/>
    </row>
    <row r="71" spans="1:11" ht="14.1" hidden="1" customHeight="1">
      <c r="B71" s="54">
        <v>2014</v>
      </c>
      <c r="C71" s="178">
        <v>557358</v>
      </c>
      <c r="D71" s="178">
        <v>514971</v>
      </c>
      <c r="E71" s="178">
        <v>262039</v>
      </c>
      <c r="F71" s="178">
        <v>16354</v>
      </c>
      <c r="G71" s="178">
        <v>12133</v>
      </c>
      <c r="H71" s="178">
        <v>1889</v>
      </c>
      <c r="I71" s="179">
        <v>1364744</v>
      </c>
    </row>
    <row r="72" spans="1:11" ht="14.1" hidden="1" customHeight="1">
      <c r="B72" s="54">
        <v>2014</v>
      </c>
      <c r="C72" s="178">
        <v>559649</v>
      </c>
      <c r="D72" s="178">
        <v>518317</v>
      </c>
      <c r="E72" s="178">
        <v>263892</v>
      </c>
      <c r="F72" s="178">
        <v>16512</v>
      </c>
      <c r="G72" s="178">
        <v>12185</v>
      </c>
      <c r="H72" s="178">
        <v>1892</v>
      </c>
      <c r="I72" s="179">
        <v>1372447</v>
      </c>
    </row>
    <row r="73" spans="1:11" ht="14.1" hidden="1" customHeight="1">
      <c r="B73" s="54">
        <v>2014</v>
      </c>
      <c r="C73" s="178">
        <v>563732</v>
      </c>
      <c r="D73" s="178">
        <v>523567</v>
      </c>
      <c r="E73" s="178">
        <v>266850</v>
      </c>
      <c r="F73" s="178">
        <v>16653</v>
      </c>
      <c r="G73" s="178">
        <v>12298</v>
      </c>
      <c r="H73" s="178">
        <v>1902</v>
      </c>
      <c r="I73" s="179">
        <v>1385002</v>
      </c>
    </row>
    <row r="74" spans="1:11" ht="14.1" hidden="1" customHeight="1">
      <c r="B74" s="54">
        <v>2014</v>
      </c>
      <c r="C74" s="178">
        <v>569335</v>
      </c>
      <c r="D74" s="178">
        <v>530599</v>
      </c>
      <c r="E74" s="178">
        <v>270183</v>
      </c>
      <c r="F74" s="178">
        <v>16804</v>
      </c>
      <c r="G74" s="178">
        <v>12392</v>
      </c>
      <c r="H74" s="178">
        <v>1920</v>
      </c>
      <c r="I74" s="179">
        <v>1401233</v>
      </c>
    </row>
    <row r="75" spans="1:11" ht="14.1" customHeight="1">
      <c r="B75" s="54">
        <v>2014</v>
      </c>
      <c r="C75" s="178">
        <v>573619</v>
      </c>
      <c r="D75" s="178">
        <v>538976</v>
      </c>
      <c r="E75" s="178">
        <v>275908</v>
      </c>
      <c r="F75" s="178">
        <v>17167</v>
      </c>
      <c r="G75" s="178">
        <v>12579</v>
      </c>
      <c r="H75" s="178">
        <v>1944</v>
      </c>
      <c r="I75" s="179">
        <v>1420193</v>
      </c>
    </row>
    <row r="76" spans="1:11" ht="14.1" hidden="1" customHeight="1">
      <c r="B76" s="54">
        <v>2014</v>
      </c>
      <c r="C76" s="178">
        <v>573232</v>
      </c>
      <c r="D76" s="178">
        <v>541893</v>
      </c>
      <c r="E76" s="178">
        <v>277048</v>
      </c>
      <c r="F76" s="178">
        <v>17081</v>
      </c>
      <c r="G76" s="178">
        <v>12392</v>
      </c>
      <c r="H76" s="178">
        <v>1904</v>
      </c>
      <c r="I76" s="179">
        <v>1423550</v>
      </c>
    </row>
    <row r="77" spans="1:11" ht="14.1" hidden="1" customHeight="1">
      <c r="B77" s="54">
        <v>2014</v>
      </c>
      <c r="C77" s="178">
        <v>571932</v>
      </c>
      <c r="D77" s="178">
        <v>543227</v>
      </c>
      <c r="E77" s="178">
        <v>279302</v>
      </c>
      <c r="F77" s="178">
        <v>17103</v>
      </c>
      <c r="G77" s="178">
        <v>12474</v>
      </c>
      <c r="H77" s="178">
        <v>1937</v>
      </c>
      <c r="I77" s="179">
        <v>1425975</v>
      </c>
    </row>
    <row r="78" spans="1:11" s="11" customFormat="1" ht="14.1" hidden="1" customHeight="1">
      <c r="A78" s="36"/>
      <c r="B78" s="54">
        <v>2014</v>
      </c>
      <c r="C78" s="178">
        <v>568263</v>
      </c>
      <c r="D78" s="178">
        <v>542481</v>
      </c>
      <c r="E78" s="178">
        <v>278046</v>
      </c>
      <c r="F78" s="178">
        <v>17120</v>
      </c>
      <c r="G78" s="178">
        <v>12552</v>
      </c>
      <c r="H78" s="178">
        <v>1950</v>
      </c>
      <c r="I78" s="179">
        <v>1420412</v>
      </c>
      <c r="J78" s="859"/>
      <c r="K78" s="859"/>
    </row>
    <row r="79" spans="1:11" s="11" customFormat="1" ht="14.1" hidden="1" customHeight="1">
      <c r="A79" s="36"/>
      <c r="B79" s="54">
        <v>2014</v>
      </c>
      <c r="C79" s="178">
        <v>573196</v>
      </c>
      <c r="D79" s="178">
        <v>534299</v>
      </c>
      <c r="E79" s="178">
        <v>272760</v>
      </c>
      <c r="F79" s="178">
        <v>17042</v>
      </c>
      <c r="G79" s="178">
        <v>12516</v>
      </c>
      <c r="H79" s="178">
        <v>1946</v>
      </c>
      <c r="I79" s="179">
        <v>1411759</v>
      </c>
      <c r="J79" s="859"/>
      <c r="K79" s="859"/>
    </row>
    <row r="80" spans="1:11" ht="14.1" hidden="1" customHeight="1">
      <c r="B80" s="54">
        <v>2014</v>
      </c>
      <c r="C80" s="178">
        <v>574778</v>
      </c>
      <c r="D80" s="178">
        <v>534812</v>
      </c>
      <c r="E80" s="178">
        <v>273422</v>
      </c>
      <c r="F80" s="178">
        <v>16986</v>
      </c>
      <c r="G80" s="178">
        <v>12602</v>
      </c>
      <c r="H80" s="178">
        <v>1969</v>
      </c>
      <c r="I80" s="179">
        <v>1414569</v>
      </c>
    </row>
    <row r="81" spans="1:11" ht="14.1" hidden="1" customHeight="1">
      <c r="B81" s="54">
        <v>2014</v>
      </c>
      <c r="C81" s="178">
        <v>577223</v>
      </c>
      <c r="D81" s="178">
        <v>536758</v>
      </c>
      <c r="E81" s="178">
        <v>274544</v>
      </c>
      <c r="F81" s="178">
        <v>17102</v>
      </c>
      <c r="G81" s="178">
        <v>12747</v>
      </c>
      <c r="H81" s="178">
        <v>1993</v>
      </c>
      <c r="I81" s="179">
        <v>1420367</v>
      </c>
    </row>
    <row r="82" spans="1:11" ht="14.1" hidden="1" customHeight="1">
      <c r="B82" s="54">
        <v>2014</v>
      </c>
      <c r="C82" s="178">
        <v>577750</v>
      </c>
      <c r="D82" s="178">
        <v>533418</v>
      </c>
      <c r="E82" s="178">
        <v>270997</v>
      </c>
      <c r="F82" s="178">
        <v>16915</v>
      </c>
      <c r="G82" s="178">
        <v>12696</v>
      </c>
      <c r="H82" s="178">
        <v>1984</v>
      </c>
      <c r="I82" s="179">
        <v>1413760</v>
      </c>
    </row>
    <row r="83" spans="1:11" s="174" customFormat="1" ht="21.2" hidden="1" customHeight="1">
      <c r="A83" s="36"/>
      <c r="B83" s="185">
        <v>2015</v>
      </c>
      <c r="C83" s="186"/>
      <c r="D83" s="186"/>
      <c r="E83" s="186"/>
      <c r="F83" s="186"/>
      <c r="G83" s="186"/>
      <c r="H83" s="186"/>
      <c r="I83" s="187"/>
    </row>
    <row r="84" spans="1:11" ht="14.1" hidden="1" customHeight="1">
      <c r="B84" s="54">
        <v>2015</v>
      </c>
      <c r="C84" s="178">
        <v>574490</v>
      </c>
      <c r="D84" s="178">
        <v>530601</v>
      </c>
      <c r="E84" s="178">
        <v>271775</v>
      </c>
      <c r="F84" s="178">
        <v>16946</v>
      </c>
      <c r="G84" s="178">
        <v>12747</v>
      </c>
      <c r="H84" s="178">
        <v>1969</v>
      </c>
      <c r="I84" s="179">
        <v>1408528</v>
      </c>
    </row>
    <row r="85" spans="1:11" ht="14.1" hidden="1" customHeight="1">
      <c r="B85" s="54">
        <v>2015</v>
      </c>
      <c r="C85" s="178">
        <v>577260</v>
      </c>
      <c r="D85" s="178">
        <v>534403</v>
      </c>
      <c r="E85" s="178">
        <v>274408</v>
      </c>
      <c r="F85" s="178">
        <v>17075</v>
      </c>
      <c r="G85" s="178">
        <v>12894</v>
      </c>
      <c r="H85" s="178">
        <v>1990</v>
      </c>
      <c r="I85" s="179">
        <v>1418030</v>
      </c>
    </row>
    <row r="86" spans="1:11" ht="14.1" hidden="1" customHeight="1">
      <c r="B86" s="54">
        <v>2015</v>
      </c>
      <c r="C86" s="178">
        <v>580235</v>
      </c>
      <c r="D86" s="178">
        <v>540043</v>
      </c>
      <c r="E86" s="178">
        <v>278284</v>
      </c>
      <c r="F86" s="178">
        <v>17200</v>
      </c>
      <c r="G86" s="178">
        <v>12959</v>
      </c>
      <c r="H86" s="178">
        <v>1994</v>
      </c>
      <c r="I86" s="179">
        <v>1430715</v>
      </c>
    </row>
    <row r="87" spans="1:11" ht="14.1" hidden="1" customHeight="1">
      <c r="B87" s="54">
        <v>2015</v>
      </c>
      <c r="C87" s="178">
        <v>584984</v>
      </c>
      <c r="D87" s="178">
        <v>546320</v>
      </c>
      <c r="E87" s="178">
        <v>281907</v>
      </c>
      <c r="F87" s="178">
        <v>17456</v>
      </c>
      <c r="G87" s="178">
        <v>13011</v>
      </c>
      <c r="H87" s="178">
        <v>1995</v>
      </c>
      <c r="I87" s="179">
        <v>1445673</v>
      </c>
    </row>
    <row r="88" spans="1:11" ht="14.1" customHeight="1">
      <c r="B88" s="54">
        <v>2015</v>
      </c>
      <c r="C88" s="178">
        <v>589997</v>
      </c>
      <c r="D88" s="178">
        <v>554430</v>
      </c>
      <c r="E88" s="178">
        <v>288125</v>
      </c>
      <c r="F88" s="178">
        <v>17874</v>
      </c>
      <c r="G88" s="178">
        <v>13193</v>
      </c>
      <c r="H88" s="178">
        <v>2031</v>
      </c>
      <c r="I88" s="179">
        <v>1465650</v>
      </c>
    </row>
    <row r="89" spans="1:11" ht="14.1" hidden="1" customHeight="1">
      <c r="B89" s="54">
        <v>2015</v>
      </c>
      <c r="C89" s="178">
        <v>589573</v>
      </c>
      <c r="D89" s="178">
        <v>555748</v>
      </c>
      <c r="E89" s="178">
        <v>288682</v>
      </c>
      <c r="F89" s="178">
        <v>17737</v>
      </c>
      <c r="G89" s="178">
        <v>12837</v>
      </c>
      <c r="H89" s="178">
        <v>1986</v>
      </c>
      <c r="I89" s="179">
        <v>1466563</v>
      </c>
    </row>
    <row r="90" spans="1:11" ht="14.1" hidden="1" customHeight="1">
      <c r="B90" s="54">
        <v>2015</v>
      </c>
      <c r="C90" s="178">
        <v>587160</v>
      </c>
      <c r="D90" s="178">
        <v>556100</v>
      </c>
      <c r="E90" s="178">
        <v>291088</v>
      </c>
      <c r="F90" s="178">
        <v>17735</v>
      </c>
      <c r="G90" s="178">
        <v>12961</v>
      </c>
      <c r="H90" s="178">
        <v>2009</v>
      </c>
      <c r="I90" s="179">
        <v>1467053</v>
      </c>
    </row>
    <row r="91" spans="1:11" s="11" customFormat="1" ht="14.1" hidden="1" customHeight="1">
      <c r="A91" s="36"/>
      <c r="B91" s="54">
        <v>2015</v>
      </c>
      <c r="C91" s="178">
        <v>582407</v>
      </c>
      <c r="D91" s="178">
        <v>551841</v>
      </c>
      <c r="E91" s="178">
        <v>286533</v>
      </c>
      <c r="F91" s="178">
        <v>17514</v>
      </c>
      <c r="G91" s="178">
        <v>12902</v>
      </c>
      <c r="H91" s="178">
        <v>1988</v>
      </c>
      <c r="I91" s="179">
        <v>1453185</v>
      </c>
      <c r="J91" s="859"/>
      <c r="K91" s="859"/>
    </row>
    <row r="92" spans="1:11" s="11" customFormat="1" ht="14.1" hidden="1" customHeight="1">
      <c r="A92" s="36"/>
      <c r="B92" s="54">
        <v>2015</v>
      </c>
      <c r="C92" s="178">
        <v>585882</v>
      </c>
      <c r="D92" s="178">
        <v>548144</v>
      </c>
      <c r="E92" s="178">
        <v>283796</v>
      </c>
      <c r="F92" s="178">
        <v>17654</v>
      </c>
      <c r="G92" s="178">
        <v>13016</v>
      </c>
      <c r="H92" s="178">
        <v>2014</v>
      </c>
      <c r="I92" s="179">
        <v>1450506</v>
      </c>
      <c r="J92" s="859"/>
      <c r="K92" s="859"/>
    </row>
    <row r="93" spans="1:11" ht="14.1" hidden="1" customHeight="1">
      <c r="B93" s="54">
        <v>2015</v>
      </c>
      <c r="C93" s="178">
        <v>590102</v>
      </c>
      <c r="D93" s="178">
        <v>552079</v>
      </c>
      <c r="E93" s="178">
        <v>287556</v>
      </c>
      <c r="F93" s="178">
        <v>17710</v>
      </c>
      <c r="G93" s="178">
        <v>13188</v>
      </c>
      <c r="H93" s="178">
        <v>2039</v>
      </c>
      <c r="I93" s="179">
        <v>1462674</v>
      </c>
    </row>
    <row r="94" spans="1:11" ht="14.1" hidden="1" customHeight="1">
      <c r="B94" s="54">
        <v>2015</v>
      </c>
      <c r="C94" s="178">
        <v>589225</v>
      </c>
      <c r="D94" s="178">
        <v>548645</v>
      </c>
      <c r="E94" s="178">
        <v>286234</v>
      </c>
      <c r="F94" s="178">
        <v>17605</v>
      </c>
      <c r="G94" s="178">
        <v>13095</v>
      </c>
      <c r="H94" s="178">
        <v>2054</v>
      </c>
      <c r="I94" s="179">
        <v>1456858</v>
      </c>
    </row>
    <row r="95" spans="1:11" ht="14.1" hidden="1" customHeight="1">
      <c r="B95" s="54">
        <v>2015</v>
      </c>
      <c r="C95" s="178">
        <v>590350</v>
      </c>
      <c r="D95" s="178">
        <v>546885</v>
      </c>
      <c r="E95" s="178">
        <v>283910</v>
      </c>
      <c r="F95" s="178">
        <v>17451</v>
      </c>
      <c r="G95" s="178">
        <v>13100</v>
      </c>
      <c r="H95" s="178">
        <v>2058</v>
      </c>
      <c r="I95" s="179">
        <v>1453754</v>
      </c>
    </row>
    <row r="96" spans="1:11" s="174" customFormat="1" ht="25.9" hidden="1" customHeight="1">
      <c r="A96" s="36"/>
      <c r="B96" s="185">
        <v>2016</v>
      </c>
      <c r="C96" s="186"/>
      <c r="D96" s="186"/>
      <c r="E96" s="186"/>
      <c r="F96" s="186"/>
      <c r="G96" s="186"/>
      <c r="H96" s="186"/>
      <c r="I96" s="187"/>
    </row>
    <row r="97" spans="1:11" ht="14.1" hidden="1" customHeight="1">
      <c r="B97" s="54">
        <v>2016</v>
      </c>
      <c r="C97" s="178">
        <v>586503</v>
      </c>
      <c r="D97" s="178">
        <v>543824</v>
      </c>
      <c r="E97" s="178">
        <v>284285</v>
      </c>
      <c r="F97" s="178">
        <v>17417</v>
      </c>
      <c r="G97" s="178">
        <v>13108</v>
      </c>
      <c r="H97" s="178">
        <v>2035</v>
      </c>
      <c r="I97" s="179">
        <v>1447172</v>
      </c>
    </row>
    <row r="98" spans="1:11" ht="14.1" hidden="1" customHeight="1">
      <c r="B98" s="54">
        <v>2016</v>
      </c>
      <c r="C98" s="178">
        <v>585655</v>
      </c>
      <c r="D98" s="178">
        <v>545383</v>
      </c>
      <c r="E98" s="178">
        <v>286266</v>
      </c>
      <c r="F98" s="178">
        <v>17595</v>
      </c>
      <c r="G98" s="178">
        <v>13114</v>
      </c>
      <c r="H98" s="178">
        <v>2023</v>
      </c>
      <c r="I98" s="179">
        <v>1450036</v>
      </c>
    </row>
    <row r="99" spans="1:11" ht="14.1" hidden="1" customHeight="1">
      <c r="B99" s="54">
        <v>2016</v>
      </c>
      <c r="C99" s="178">
        <v>588052</v>
      </c>
      <c r="D99" s="178">
        <v>550822</v>
      </c>
      <c r="E99" s="178">
        <v>289743</v>
      </c>
      <c r="F99" s="178">
        <v>17682</v>
      </c>
      <c r="G99" s="178">
        <v>13211</v>
      </c>
      <c r="H99" s="178">
        <v>2040</v>
      </c>
      <c r="I99" s="179">
        <v>1461550</v>
      </c>
    </row>
    <row r="100" spans="1:11" ht="14.1" hidden="1" customHeight="1">
      <c r="B100" s="54">
        <v>2016</v>
      </c>
      <c r="C100" s="178">
        <v>591368</v>
      </c>
      <c r="D100" s="178">
        <v>559461</v>
      </c>
      <c r="E100" s="178">
        <v>296429</v>
      </c>
      <c r="F100" s="178">
        <v>18015</v>
      </c>
      <c r="G100" s="178">
        <v>13500</v>
      </c>
      <c r="H100" s="178">
        <v>2064</v>
      </c>
      <c r="I100" s="179">
        <v>1480837</v>
      </c>
    </row>
    <row r="101" spans="1:11" ht="14.1" customHeight="1">
      <c r="B101" s="54">
        <v>2016</v>
      </c>
      <c r="C101" s="178">
        <v>590982</v>
      </c>
      <c r="D101" s="178">
        <v>561441</v>
      </c>
      <c r="E101" s="178">
        <v>298599</v>
      </c>
      <c r="F101" s="178">
        <v>18219</v>
      </c>
      <c r="G101" s="178">
        <v>13458</v>
      </c>
      <c r="H101" s="178">
        <v>2065</v>
      </c>
      <c r="I101" s="179">
        <v>1484764</v>
      </c>
    </row>
    <row r="102" spans="1:11" ht="14.1" hidden="1" customHeight="1">
      <c r="B102" s="54">
        <v>2016</v>
      </c>
      <c r="C102" s="178">
        <v>587619</v>
      </c>
      <c r="D102" s="178">
        <v>564409</v>
      </c>
      <c r="E102" s="178">
        <v>301568</v>
      </c>
      <c r="F102" s="178">
        <v>18151</v>
      </c>
      <c r="G102" s="178">
        <v>13342</v>
      </c>
      <c r="H102" s="178">
        <v>2061</v>
      </c>
      <c r="I102" s="179">
        <v>1487150</v>
      </c>
    </row>
    <row r="103" spans="1:11" ht="14.1" hidden="1" customHeight="1">
      <c r="B103" s="54">
        <v>2016</v>
      </c>
      <c r="C103" s="178">
        <v>584057</v>
      </c>
      <c r="D103" s="178">
        <v>569488</v>
      </c>
      <c r="E103" s="178">
        <v>307728</v>
      </c>
      <c r="F103" s="178">
        <v>18512</v>
      </c>
      <c r="G103" s="178">
        <v>13669</v>
      </c>
      <c r="H103" s="178">
        <v>2106</v>
      </c>
      <c r="I103" s="179">
        <v>1495560</v>
      </c>
    </row>
    <row r="104" spans="1:11" s="11" customFormat="1" ht="14.1" hidden="1" customHeight="1">
      <c r="A104" s="36"/>
      <c r="B104" s="54">
        <v>2016</v>
      </c>
      <c r="C104" s="178">
        <v>579177</v>
      </c>
      <c r="D104" s="178">
        <v>557093</v>
      </c>
      <c r="E104" s="178">
        <v>299363</v>
      </c>
      <c r="F104" s="178">
        <v>18073</v>
      </c>
      <c r="G104" s="178">
        <v>13415</v>
      </c>
      <c r="H104" s="178">
        <v>2041</v>
      </c>
      <c r="I104" s="179">
        <v>1469162</v>
      </c>
      <c r="J104" s="859"/>
      <c r="K104" s="859"/>
    </row>
    <row r="105" spans="1:11" s="11" customFormat="1" ht="14.1" hidden="1" customHeight="1">
      <c r="A105" s="36"/>
      <c r="B105" s="54">
        <v>2016</v>
      </c>
      <c r="C105" s="178">
        <v>580057</v>
      </c>
      <c r="D105" s="178">
        <v>555539</v>
      </c>
      <c r="E105" s="178">
        <v>297465</v>
      </c>
      <c r="F105" s="178">
        <v>18331</v>
      </c>
      <c r="G105" s="178">
        <v>13634</v>
      </c>
      <c r="H105" s="178">
        <v>2080</v>
      </c>
      <c r="I105" s="179">
        <v>1467106</v>
      </c>
      <c r="J105" s="859"/>
      <c r="K105" s="859"/>
    </row>
    <row r="106" spans="1:11" ht="14.1" hidden="1" customHeight="1">
      <c r="B106" s="54">
        <v>2016</v>
      </c>
      <c r="C106" s="178">
        <v>580029</v>
      </c>
      <c r="D106" s="178">
        <v>556879</v>
      </c>
      <c r="E106" s="178">
        <v>299505</v>
      </c>
      <c r="F106" s="178">
        <v>18311</v>
      </c>
      <c r="G106" s="178">
        <v>13743</v>
      </c>
      <c r="H106" s="178">
        <v>2099</v>
      </c>
      <c r="I106" s="179">
        <v>1470566</v>
      </c>
    </row>
    <row r="107" spans="1:11" ht="14.1" hidden="1" customHeight="1">
      <c r="B107" s="54">
        <v>2016</v>
      </c>
      <c r="C107" s="178">
        <v>579015</v>
      </c>
      <c r="D107" s="178">
        <v>556519</v>
      </c>
      <c r="E107" s="178">
        <v>299478</v>
      </c>
      <c r="F107" s="178">
        <v>18296</v>
      </c>
      <c r="G107" s="178">
        <v>13777</v>
      </c>
      <c r="H107" s="178">
        <v>2125</v>
      </c>
      <c r="I107" s="179">
        <v>1469210</v>
      </c>
    </row>
    <row r="108" spans="1:11" ht="14.1" hidden="1" customHeight="1">
      <c r="B108" s="54">
        <v>2016</v>
      </c>
      <c r="C108" s="178">
        <v>577463</v>
      </c>
      <c r="D108" s="178">
        <v>555088</v>
      </c>
      <c r="E108" s="178">
        <v>297763</v>
      </c>
      <c r="F108" s="178">
        <v>18258</v>
      </c>
      <c r="G108" s="178">
        <v>13704</v>
      </c>
      <c r="H108" s="178">
        <v>2108</v>
      </c>
      <c r="I108" s="179">
        <v>1464384</v>
      </c>
    </row>
    <row r="109" spans="1:11" s="174" customFormat="1" ht="25.9" hidden="1" customHeight="1">
      <c r="A109" s="36"/>
      <c r="B109" s="54">
        <v>2017</v>
      </c>
      <c r="C109" s="186"/>
      <c r="D109" s="186"/>
      <c r="E109" s="186"/>
      <c r="F109" s="186"/>
      <c r="G109" s="186"/>
      <c r="H109" s="186"/>
      <c r="I109" s="187"/>
    </row>
    <row r="110" spans="1:11" ht="14.1" hidden="1" customHeight="1">
      <c r="B110" s="54">
        <v>2017</v>
      </c>
      <c r="C110" s="178">
        <v>572271</v>
      </c>
      <c r="D110" s="178">
        <v>549887</v>
      </c>
      <c r="E110" s="178">
        <v>296400</v>
      </c>
      <c r="F110" s="178">
        <v>18219</v>
      </c>
      <c r="G110" s="178">
        <v>13644</v>
      </c>
      <c r="H110" s="178">
        <v>2088</v>
      </c>
      <c r="I110" s="179">
        <v>1452509</v>
      </c>
    </row>
    <row r="111" spans="1:11" ht="14.1" hidden="1" customHeight="1">
      <c r="B111" s="54">
        <v>2017</v>
      </c>
      <c r="C111" s="178">
        <v>573556</v>
      </c>
      <c r="D111" s="178">
        <v>553621</v>
      </c>
      <c r="E111" s="178">
        <v>300532</v>
      </c>
      <c r="F111" s="178">
        <v>18453</v>
      </c>
      <c r="G111" s="178">
        <v>13821</v>
      </c>
      <c r="H111" s="178">
        <v>2086</v>
      </c>
      <c r="I111" s="179">
        <v>1462069</v>
      </c>
    </row>
    <row r="112" spans="1:11" ht="14.1" hidden="1" customHeight="1">
      <c r="B112" s="54">
        <v>2017</v>
      </c>
      <c r="C112" s="178">
        <v>574732</v>
      </c>
      <c r="D112" s="178">
        <v>558420</v>
      </c>
      <c r="E112" s="178">
        <v>304941</v>
      </c>
      <c r="F112" s="178">
        <v>18550</v>
      </c>
      <c r="G112" s="178">
        <v>13897</v>
      </c>
      <c r="H112" s="178">
        <v>2094</v>
      </c>
      <c r="I112" s="179">
        <v>1472634</v>
      </c>
    </row>
    <row r="113" spans="1:11" ht="14.1" hidden="1" customHeight="1">
      <c r="B113" s="54">
        <v>2017</v>
      </c>
      <c r="C113" s="178">
        <v>578540</v>
      </c>
      <c r="D113" s="178">
        <v>567636</v>
      </c>
      <c r="E113" s="178">
        <v>312151</v>
      </c>
      <c r="F113" s="178">
        <v>19059</v>
      </c>
      <c r="G113" s="178">
        <v>14146</v>
      </c>
      <c r="H113" s="178">
        <v>2154</v>
      </c>
      <c r="I113" s="179">
        <v>1493686</v>
      </c>
    </row>
    <row r="114" spans="1:11" ht="14.1" customHeight="1">
      <c r="B114" s="54">
        <v>2017</v>
      </c>
      <c r="C114" s="178">
        <v>577756</v>
      </c>
      <c r="D114" s="178">
        <v>569153</v>
      </c>
      <c r="E114" s="178">
        <v>314255</v>
      </c>
      <c r="F114" s="178">
        <v>19249</v>
      </c>
      <c r="G114" s="178">
        <v>14216</v>
      </c>
      <c r="H114" s="178">
        <v>2149</v>
      </c>
      <c r="I114" s="179">
        <v>1496778</v>
      </c>
    </row>
    <row r="115" spans="1:11" ht="14.1" hidden="1" customHeight="1">
      <c r="B115" s="54">
        <v>2017</v>
      </c>
      <c r="C115" s="178">
        <v>573981</v>
      </c>
      <c r="D115" s="178">
        <v>570378</v>
      </c>
      <c r="E115" s="178">
        <v>316935</v>
      </c>
      <c r="F115" s="178">
        <v>19250</v>
      </c>
      <c r="G115" s="178">
        <v>14045</v>
      </c>
      <c r="H115" s="178">
        <v>2131</v>
      </c>
      <c r="I115" s="179">
        <v>1496720</v>
      </c>
    </row>
    <row r="116" spans="1:11" ht="14.1" hidden="1" customHeight="1">
      <c r="B116" s="54">
        <v>2017</v>
      </c>
      <c r="C116" s="178">
        <v>568030</v>
      </c>
      <c r="D116" s="178">
        <v>570281</v>
      </c>
      <c r="E116" s="178">
        <v>318873</v>
      </c>
      <c r="F116" s="178">
        <v>19406</v>
      </c>
      <c r="G116" s="178">
        <v>14195</v>
      </c>
      <c r="H116" s="178">
        <v>2179</v>
      </c>
      <c r="I116" s="179">
        <v>1492964</v>
      </c>
    </row>
    <row r="117" spans="1:11" s="11" customFormat="1" ht="14.1" hidden="1" customHeight="1">
      <c r="A117" s="36"/>
      <c r="B117" s="54">
        <v>2017</v>
      </c>
      <c r="C117" s="178">
        <v>564997</v>
      </c>
      <c r="D117" s="178">
        <v>561587</v>
      </c>
      <c r="E117" s="178">
        <v>312816</v>
      </c>
      <c r="F117" s="178">
        <v>19082</v>
      </c>
      <c r="G117" s="178">
        <v>14068</v>
      </c>
      <c r="H117" s="178">
        <v>2154</v>
      </c>
      <c r="I117" s="179">
        <v>1474704</v>
      </c>
      <c r="J117" s="859"/>
      <c r="K117" s="859"/>
    </row>
    <row r="118" spans="1:11" s="11" customFormat="1" ht="14.1" hidden="1" customHeight="1">
      <c r="A118" s="36"/>
      <c r="B118" s="54">
        <v>2017</v>
      </c>
      <c r="C118" s="178">
        <v>569129</v>
      </c>
      <c r="D118" s="178">
        <v>566496</v>
      </c>
      <c r="E118" s="178">
        <v>315033</v>
      </c>
      <c r="F118" s="178">
        <v>19606</v>
      </c>
      <c r="G118" s="178">
        <v>14550</v>
      </c>
      <c r="H118" s="178">
        <v>2223</v>
      </c>
      <c r="I118" s="179">
        <v>1487037</v>
      </c>
      <c r="J118" s="859"/>
      <c r="K118" s="859"/>
    </row>
    <row r="119" spans="1:11" ht="14.1" hidden="1" customHeight="1">
      <c r="B119" s="54">
        <v>2017</v>
      </c>
      <c r="C119" s="178">
        <v>566039</v>
      </c>
      <c r="D119" s="178">
        <v>562794</v>
      </c>
      <c r="E119" s="178">
        <v>313183</v>
      </c>
      <c r="F119" s="178">
        <v>19379</v>
      </c>
      <c r="G119" s="178">
        <v>14446</v>
      </c>
      <c r="H119" s="178">
        <v>2203</v>
      </c>
      <c r="I119" s="179">
        <v>1478044</v>
      </c>
    </row>
    <row r="120" spans="1:11" ht="14.1" hidden="1" customHeight="1">
      <c r="B120" s="54">
        <v>2017</v>
      </c>
      <c r="C120" s="178">
        <v>565272</v>
      </c>
      <c r="D120" s="178">
        <v>562653</v>
      </c>
      <c r="E120" s="178">
        <v>314058</v>
      </c>
      <c r="F120" s="178">
        <v>19363</v>
      </c>
      <c r="G120" s="178">
        <v>14467</v>
      </c>
      <c r="H120" s="178">
        <v>2228</v>
      </c>
      <c r="I120" s="179">
        <v>1478041</v>
      </c>
    </row>
    <row r="121" spans="1:11" ht="14.1" hidden="1" customHeight="1">
      <c r="B121" s="54">
        <v>2017</v>
      </c>
      <c r="C121" s="178">
        <v>563903</v>
      </c>
      <c r="D121" s="178">
        <v>560945</v>
      </c>
      <c r="E121" s="178">
        <v>312025</v>
      </c>
      <c r="F121" s="178">
        <v>19264</v>
      </c>
      <c r="G121" s="178">
        <v>14441</v>
      </c>
      <c r="H121" s="178">
        <v>2187</v>
      </c>
      <c r="I121" s="179">
        <v>1472765</v>
      </c>
    </row>
    <row r="122" spans="1:11" s="174" customFormat="1" ht="14.1" customHeight="1">
      <c r="A122" s="36"/>
      <c r="B122" s="188">
        <v>2018</v>
      </c>
      <c r="C122" s="186"/>
      <c r="D122" s="186"/>
      <c r="E122" s="186"/>
      <c r="F122" s="186"/>
      <c r="G122" s="186"/>
      <c r="H122" s="186"/>
      <c r="I122" s="187"/>
    </row>
    <row r="123" spans="1:11" ht="14.1" customHeight="1">
      <c r="B123" s="189" t="s">
        <v>9</v>
      </c>
      <c r="C123" s="190">
        <v>559867</v>
      </c>
      <c r="D123" s="190">
        <v>555596</v>
      </c>
      <c r="E123" s="190">
        <v>310575</v>
      </c>
      <c r="F123" s="190">
        <v>19273</v>
      </c>
      <c r="G123" s="190">
        <v>14348</v>
      </c>
      <c r="H123" s="190">
        <v>2172</v>
      </c>
      <c r="I123" s="190">
        <v>1461831</v>
      </c>
    </row>
    <row r="124" spans="1:11" ht="14.1" customHeight="1">
      <c r="B124" s="189" t="s">
        <v>10</v>
      </c>
      <c r="C124" s="190">
        <v>561166</v>
      </c>
      <c r="D124" s="190">
        <v>558993</v>
      </c>
      <c r="E124" s="190">
        <v>313700</v>
      </c>
      <c r="F124" s="190">
        <v>19468</v>
      </c>
      <c r="G124" s="190">
        <v>14486</v>
      </c>
      <c r="H124" s="190">
        <v>2186</v>
      </c>
      <c r="I124" s="190">
        <v>1469999</v>
      </c>
    </row>
    <row r="125" spans="1:11" ht="14.1" customHeight="1">
      <c r="B125" s="191" t="s">
        <v>67</v>
      </c>
      <c r="C125" s="192">
        <v>565050</v>
      </c>
      <c r="D125" s="192">
        <v>567025</v>
      </c>
      <c r="E125" s="192">
        <v>319671</v>
      </c>
      <c r="F125" s="192">
        <v>19794</v>
      </c>
      <c r="G125" s="192">
        <v>14645</v>
      </c>
      <c r="H125" s="192">
        <v>2199</v>
      </c>
      <c r="I125" s="192">
        <v>1488384</v>
      </c>
    </row>
    <row r="126" spans="1:11" ht="14.1" customHeight="1">
      <c r="B126" s="189" t="s">
        <v>68</v>
      </c>
      <c r="C126" s="190">
        <v>565876</v>
      </c>
      <c r="D126" s="190">
        <v>570648</v>
      </c>
      <c r="E126" s="190">
        <v>323165</v>
      </c>
      <c r="F126" s="190">
        <v>20019</v>
      </c>
      <c r="G126" s="190">
        <v>14735</v>
      </c>
      <c r="H126" s="190">
        <v>2204</v>
      </c>
      <c r="I126" s="190">
        <v>1496647</v>
      </c>
    </row>
    <row r="127" spans="1:11" ht="14.1" customHeight="1">
      <c r="B127" s="193" t="s">
        <v>69</v>
      </c>
      <c r="C127" s="194">
        <v>566381</v>
      </c>
      <c r="D127" s="194">
        <v>574246</v>
      </c>
      <c r="E127" s="194">
        <v>326172</v>
      </c>
      <c r="F127" s="194">
        <v>20361</v>
      </c>
      <c r="G127" s="194">
        <v>14832</v>
      </c>
      <c r="H127" s="194">
        <v>2247</v>
      </c>
      <c r="I127" s="194">
        <v>1504239</v>
      </c>
    </row>
    <row r="128" spans="1:11" ht="14.1" customHeight="1">
      <c r="B128" s="189" t="s">
        <v>70</v>
      </c>
      <c r="C128" s="190">
        <v>566230</v>
      </c>
      <c r="D128" s="190">
        <v>579649</v>
      </c>
      <c r="E128" s="190">
        <v>332148</v>
      </c>
      <c r="F128" s="190">
        <v>20580</v>
      </c>
      <c r="G128" s="190">
        <v>14888</v>
      </c>
      <c r="H128" s="190">
        <v>2260</v>
      </c>
      <c r="I128" s="190">
        <v>1515755</v>
      </c>
    </row>
    <row r="129" spans="1:11" ht="14.1" customHeight="1">
      <c r="B129" s="189" t="s">
        <v>71</v>
      </c>
      <c r="C129" s="190">
        <v>558681</v>
      </c>
      <c r="D129" s="190">
        <v>574170</v>
      </c>
      <c r="E129" s="190">
        <v>329991</v>
      </c>
      <c r="F129" s="190">
        <v>20389</v>
      </c>
      <c r="G129" s="190">
        <v>14746</v>
      </c>
      <c r="H129" s="190">
        <v>2251</v>
      </c>
      <c r="I129" s="190">
        <v>1500228</v>
      </c>
    </row>
    <row r="130" spans="1:11" s="11" customFormat="1" ht="14.1" customHeight="1">
      <c r="A130" s="36"/>
      <c r="B130" s="189" t="s">
        <v>72</v>
      </c>
      <c r="C130" s="190">
        <v>554385</v>
      </c>
      <c r="D130" s="190">
        <v>565627</v>
      </c>
      <c r="E130" s="190">
        <v>323954</v>
      </c>
      <c r="F130" s="190">
        <v>20064</v>
      </c>
      <c r="G130" s="190">
        <v>14600</v>
      </c>
      <c r="H130" s="190">
        <v>2207</v>
      </c>
      <c r="I130" s="190">
        <v>1480837</v>
      </c>
      <c r="J130" s="859"/>
      <c r="K130" s="859"/>
    </row>
    <row r="131" spans="1:11" s="11" customFormat="1" ht="14.1" customHeight="1">
      <c r="A131" s="36"/>
      <c r="B131" s="189" t="s">
        <v>79</v>
      </c>
      <c r="C131" s="190">
        <v>558936</v>
      </c>
      <c r="D131" s="190">
        <v>571133</v>
      </c>
      <c r="E131" s="190">
        <v>326723</v>
      </c>
      <c r="F131" s="190">
        <v>20618</v>
      </c>
      <c r="G131" s="190">
        <v>15151</v>
      </c>
      <c r="H131" s="190">
        <v>2297</v>
      </c>
      <c r="I131" s="190">
        <v>1494858</v>
      </c>
      <c r="J131" s="859"/>
      <c r="K131" s="859"/>
    </row>
    <row r="132" spans="1:11" ht="14.1" customHeight="1">
      <c r="B132" s="189" t="s">
        <v>80</v>
      </c>
      <c r="C132" s="190">
        <v>557097</v>
      </c>
      <c r="D132" s="190">
        <v>566200</v>
      </c>
      <c r="E132" s="190">
        <v>323296</v>
      </c>
      <c r="F132" s="190">
        <v>20406</v>
      </c>
      <c r="G132" s="190">
        <v>15034</v>
      </c>
      <c r="H132" s="190">
        <v>2265</v>
      </c>
      <c r="I132" s="190">
        <v>1484298</v>
      </c>
    </row>
    <row r="133" spans="1:11" ht="14.1" customHeight="1">
      <c r="B133" s="189" t="s">
        <v>81</v>
      </c>
      <c r="C133" s="190">
        <v>556766</v>
      </c>
      <c r="D133" s="190">
        <v>566058</v>
      </c>
      <c r="E133" s="190">
        <v>324007</v>
      </c>
      <c r="F133" s="190">
        <v>20441</v>
      </c>
      <c r="G133" s="190">
        <v>15060</v>
      </c>
      <c r="H133" s="190">
        <v>2285</v>
      </c>
      <c r="I133" s="190">
        <v>1484617</v>
      </c>
    </row>
    <row r="134" spans="1:11" ht="14.1" customHeight="1">
      <c r="B134" s="189" t="s">
        <v>82</v>
      </c>
      <c r="C134" s="190">
        <v>556712</v>
      </c>
      <c r="D134" s="190">
        <v>564754</v>
      </c>
      <c r="E134" s="190">
        <v>322481</v>
      </c>
      <c r="F134" s="190">
        <v>20295</v>
      </c>
      <c r="G134" s="190">
        <v>15025</v>
      </c>
      <c r="H134" s="190">
        <v>2298</v>
      </c>
      <c r="I134" s="190">
        <v>1481565</v>
      </c>
    </row>
    <row r="135" spans="1:11" s="174" customFormat="1" ht="14.1" customHeight="1">
      <c r="A135" s="36"/>
      <c r="B135" s="195">
        <v>2019</v>
      </c>
      <c r="C135" s="196"/>
      <c r="D135" s="196"/>
      <c r="E135" s="196"/>
      <c r="F135" s="196"/>
      <c r="G135" s="196"/>
      <c r="H135" s="196"/>
      <c r="I135" s="196"/>
    </row>
    <row r="136" spans="1:11" ht="14.1" customHeight="1">
      <c r="B136" s="189" t="s">
        <v>9</v>
      </c>
      <c r="C136" s="190">
        <v>553009</v>
      </c>
      <c r="D136" s="190">
        <v>560797</v>
      </c>
      <c r="E136" s="190">
        <v>320873</v>
      </c>
      <c r="F136" s="190">
        <v>20231</v>
      </c>
      <c r="G136" s="190">
        <v>14873</v>
      </c>
      <c r="H136" s="190">
        <v>2244</v>
      </c>
      <c r="I136" s="190">
        <v>1472027</v>
      </c>
    </row>
    <row r="137" spans="1:11" ht="14.1" customHeight="1">
      <c r="B137" s="189" t="s">
        <v>10</v>
      </c>
      <c r="C137" s="190">
        <v>554625</v>
      </c>
      <c r="D137" s="190">
        <v>564974</v>
      </c>
      <c r="E137" s="190">
        <v>324933</v>
      </c>
      <c r="F137" s="190">
        <v>20450</v>
      </c>
      <c r="G137" s="190">
        <v>15003</v>
      </c>
      <c r="H137" s="190">
        <v>2269</v>
      </c>
      <c r="I137" s="190">
        <v>1482254</v>
      </c>
    </row>
    <row r="138" spans="1:11" ht="14.1" customHeight="1">
      <c r="B138" s="191" t="s">
        <v>67</v>
      </c>
      <c r="C138" s="192">
        <v>558547</v>
      </c>
      <c r="D138" s="192">
        <v>572991</v>
      </c>
      <c r="E138" s="192">
        <v>331238</v>
      </c>
      <c r="F138" s="192">
        <v>20856</v>
      </c>
      <c r="G138" s="192">
        <v>15193</v>
      </c>
      <c r="H138" s="192">
        <v>2305</v>
      </c>
      <c r="I138" s="192">
        <v>1501130</v>
      </c>
    </row>
    <row r="139" spans="1:11" ht="14.1" customHeight="1">
      <c r="B139" s="189" t="s">
        <v>68</v>
      </c>
      <c r="C139" s="190">
        <v>559238</v>
      </c>
      <c r="D139" s="190">
        <v>576123</v>
      </c>
      <c r="E139" s="190">
        <v>333148</v>
      </c>
      <c r="F139" s="190">
        <v>20954</v>
      </c>
      <c r="G139" s="190">
        <v>15259</v>
      </c>
      <c r="H139" s="190">
        <v>2305</v>
      </c>
      <c r="I139" s="190">
        <v>1507027</v>
      </c>
    </row>
    <row r="140" spans="1:11" ht="14.1" customHeight="1">
      <c r="B140" s="193" t="s">
        <v>69</v>
      </c>
      <c r="C140" s="194">
        <v>558655</v>
      </c>
      <c r="D140" s="194">
        <v>579077</v>
      </c>
      <c r="E140" s="194">
        <v>336675</v>
      </c>
      <c r="F140" s="194">
        <v>21302</v>
      </c>
      <c r="G140" s="194">
        <v>15296</v>
      </c>
      <c r="H140" s="194">
        <v>2334</v>
      </c>
      <c r="I140" s="194">
        <v>1513339</v>
      </c>
    </row>
    <row r="141" spans="1:11" ht="14.1" customHeight="1">
      <c r="B141" s="189" t="s">
        <v>70</v>
      </c>
      <c r="C141" s="190">
        <v>557848</v>
      </c>
      <c r="D141" s="190">
        <v>582538</v>
      </c>
      <c r="E141" s="190">
        <v>341284</v>
      </c>
      <c r="F141" s="190">
        <v>21477</v>
      </c>
      <c r="G141" s="190">
        <v>15394</v>
      </c>
      <c r="H141" s="190">
        <v>2367</v>
      </c>
      <c r="I141" s="190">
        <v>1520908</v>
      </c>
    </row>
    <row r="142" spans="1:11" ht="14.1" customHeight="1">
      <c r="B142" s="189" t="s">
        <v>71</v>
      </c>
      <c r="C142" s="190">
        <v>551210</v>
      </c>
      <c r="D142" s="190">
        <v>576386</v>
      </c>
      <c r="E142" s="190">
        <v>338455</v>
      </c>
      <c r="F142" s="190">
        <v>21312</v>
      </c>
      <c r="G142" s="190">
        <v>15259</v>
      </c>
      <c r="H142" s="190">
        <v>2364</v>
      </c>
      <c r="I142" s="190">
        <v>1504986</v>
      </c>
    </row>
    <row r="143" spans="1:11" s="11" customFormat="1" ht="14.1" customHeight="1">
      <c r="A143" s="36"/>
      <c r="B143" s="189" t="s">
        <v>72</v>
      </c>
      <c r="C143" s="190">
        <v>548120</v>
      </c>
      <c r="D143" s="190">
        <v>572523</v>
      </c>
      <c r="E143" s="190">
        <v>335819</v>
      </c>
      <c r="F143" s="190">
        <v>21180</v>
      </c>
      <c r="G143" s="190">
        <v>15319</v>
      </c>
      <c r="H143" s="190">
        <v>2368</v>
      </c>
      <c r="I143" s="190">
        <v>1495329</v>
      </c>
      <c r="J143" s="859"/>
      <c r="K143" s="859"/>
    </row>
    <row r="144" spans="1:11" s="11" customFormat="1" ht="14.1" customHeight="1">
      <c r="A144" s="36"/>
      <c r="B144" s="189" t="s">
        <v>79</v>
      </c>
      <c r="C144" s="190">
        <v>549916</v>
      </c>
      <c r="D144" s="190">
        <v>568111</v>
      </c>
      <c r="E144" s="190">
        <v>331242</v>
      </c>
      <c r="F144" s="190">
        <v>21101</v>
      </c>
      <c r="G144" s="190">
        <v>15402</v>
      </c>
      <c r="H144" s="190">
        <v>2378</v>
      </c>
      <c r="I144" s="190">
        <v>1488150</v>
      </c>
      <c r="J144" s="859"/>
      <c r="K144" s="859"/>
    </row>
    <row r="145" spans="1:11" ht="14.1" customHeight="1">
      <c r="B145" s="189" t="s">
        <v>80</v>
      </c>
      <c r="C145" s="190">
        <v>549550</v>
      </c>
      <c r="D145" s="190">
        <v>567101</v>
      </c>
      <c r="E145" s="190">
        <v>330702</v>
      </c>
      <c r="F145" s="190">
        <v>20957</v>
      </c>
      <c r="G145" s="190">
        <v>15399</v>
      </c>
      <c r="H145" s="190">
        <v>2369</v>
      </c>
      <c r="I145" s="190">
        <v>1486078</v>
      </c>
    </row>
    <row r="146" spans="1:11" ht="14.1" customHeight="1">
      <c r="B146" s="189" t="s">
        <v>81</v>
      </c>
      <c r="C146" s="190">
        <v>550972</v>
      </c>
      <c r="D146" s="190">
        <v>570621</v>
      </c>
      <c r="E146" s="190">
        <v>333467</v>
      </c>
      <c r="F146" s="190">
        <v>21140</v>
      </c>
      <c r="G146" s="190">
        <v>15550</v>
      </c>
      <c r="H146" s="190">
        <v>2426</v>
      </c>
      <c r="I146" s="190">
        <v>1494176</v>
      </c>
    </row>
    <row r="147" spans="1:11" ht="14.1" customHeight="1">
      <c r="B147" s="189" t="s">
        <v>82</v>
      </c>
      <c r="C147" s="190">
        <v>548709</v>
      </c>
      <c r="D147" s="190">
        <v>565498</v>
      </c>
      <c r="E147" s="190">
        <v>328352</v>
      </c>
      <c r="F147" s="190">
        <v>20847</v>
      </c>
      <c r="G147" s="190">
        <v>15378</v>
      </c>
      <c r="H147" s="190">
        <v>2382</v>
      </c>
      <c r="I147" s="190">
        <v>1481166</v>
      </c>
    </row>
    <row r="148" spans="1:11" s="174" customFormat="1" ht="14.1" customHeight="1">
      <c r="A148" s="36"/>
      <c r="B148" s="195">
        <v>2020</v>
      </c>
      <c r="C148" s="196"/>
      <c r="D148" s="196"/>
      <c r="E148" s="196"/>
      <c r="F148" s="196"/>
      <c r="G148" s="196"/>
      <c r="H148" s="196"/>
      <c r="I148" s="196"/>
    </row>
    <row r="149" spans="1:11" ht="14.1" customHeight="1">
      <c r="B149" s="189" t="s">
        <v>9</v>
      </c>
      <c r="C149" s="190">
        <v>543907</v>
      </c>
      <c r="D149" s="190">
        <v>560007</v>
      </c>
      <c r="E149" s="190">
        <v>326515</v>
      </c>
      <c r="F149" s="190">
        <v>20636</v>
      </c>
      <c r="G149" s="190">
        <v>15213</v>
      </c>
      <c r="H149" s="190">
        <v>2342</v>
      </c>
      <c r="I149" s="190">
        <v>1468620</v>
      </c>
    </row>
    <row r="150" spans="1:11" ht="14.1" customHeight="1">
      <c r="B150" s="189" t="s">
        <v>10</v>
      </c>
      <c r="C150" s="190">
        <v>544141</v>
      </c>
      <c r="D150" s="190">
        <v>566072</v>
      </c>
      <c r="E150" s="190">
        <v>332402</v>
      </c>
      <c r="F150" s="190">
        <v>20893</v>
      </c>
      <c r="G150" s="190">
        <v>15495</v>
      </c>
      <c r="H150" s="190">
        <v>2361</v>
      </c>
      <c r="I150" s="190">
        <v>1481364</v>
      </c>
    </row>
    <row r="151" spans="1:11" ht="14.1" customHeight="1">
      <c r="B151" s="191" t="s">
        <v>67</v>
      </c>
      <c r="C151" s="192">
        <v>494775</v>
      </c>
      <c r="D151" s="192">
        <v>522080</v>
      </c>
      <c r="E151" s="192">
        <v>306055</v>
      </c>
      <c r="F151" s="192">
        <v>19735</v>
      </c>
      <c r="G151" s="192">
        <v>14859</v>
      </c>
      <c r="H151" s="192">
        <v>2317</v>
      </c>
      <c r="I151" s="192">
        <v>1359821</v>
      </c>
    </row>
    <row r="152" spans="1:11" ht="14.1" customHeight="1">
      <c r="B152" s="189" t="s">
        <v>68</v>
      </c>
      <c r="C152" s="190">
        <v>486848</v>
      </c>
      <c r="D152" s="190">
        <v>518918</v>
      </c>
      <c r="E152" s="190">
        <v>305391</v>
      </c>
      <c r="F152" s="190">
        <v>19685</v>
      </c>
      <c r="G152" s="190">
        <v>14779</v>
      </c>
      <c r="H152" s="190">
        <v>2313</v>
      </c>
      <c r="I152" s="190">
        <v>1347934</v>
      </c>
    </row>
    <row r="153" spans="1:11" ht="14.1" customHeight="1">
      <c r="B153" s="193" t="s">
        <v>69</v>
      </c>
      <c r="C153" s="194">
        <v>493317</v>
      </c>
      <c r="D153" s="194">
        <v>532223</v>
      </c>
      <c r="E153" s="194">
        <v>310899</v>
      </c>
      <c r="F153" s="194">
        <v>19913</v>
      </c>
      <c r="G153" s="194">
        <v>14846</v>
      </c>
      <c r="H153" s="194">
        <v>2330</v>
      </c>
      <c r="I153" s="194">
        <v>1373528</v>
      </c>
    </row>
    <row r="154" spans="1:11" ht="14.1" customHeight="1">
      <c r="B154" s="189" t="s">
        <v>70</v>
      </c>
      <c r="C154" s="190"/>
      <c r="D154" s="190"/>
      <c r="E154" s="190"/>
      <c r="F154" s="190"/>
      <c r="G154" s="190"/>
      <c r="H154" s="190"/>
      <c r="I154" s="190"/>
    </row>
    <row r="155" spans="1:11" ht="14.1" customHeight="1">
      <c r="B155" s="189" t="s">
        <v>71</v>
      </c>
      <c r="C155" s="190"/>
      <c r="D155" s="190"/>
      <c r="E155" s="190"/>
      <c r="F155" s="190"/>
      <c r="G155" s="190"/>
      <c r="H155" s="190"/>
      <c r="I155" s="190"/>
    </row>
    <row r="156" spans="1:11" s="11" customFormat="1" ht="14.1" customHeight="1">
      <c r="A156" s="36"/>
      <c r="B156" s="189" t="s">
        <v>72</v>
      </c>
      <c r="C156" s="190"/>
      <c r="D156" s="190"/>
      <c r="E156" s="190"/>
      <c r="F156" s="190"/>
      <c r="G156" s="190"/>
      <c r="H156" s="190"/>
      <c r="I156" s="190"/>
      <c r="J156" s="859"/>
      <c r="K156" s="859"/>
    </row>
    <row r="157" spans="1:11" s="11" customFormat="1" ht="14.1" customHeight="1">
      <c r="A157" s="36"/>
      <c r="B157" s="189" t="s">
        <v>79</v>
      </c>
      <c r="C157" s="190"/>
      <c r="D157" s="190"/>
      <c r="E157" s="190"/>
      <c r="F157" s="190"/>
      <c r="G157" s="190"/>
      <c r="H157" s="190"/>
      <c r="I157" s="190"/>
      <c r="J157" s="859"/>
      <c r="K157" s="859"/>
    </row>
    <row r="158" spans="1:11" ht="14.1" customHeight="1">
      <c r="B158" s="189" t="s">
        <v>80</v>
      </c>
      <c r="C158" s="190"/>
      <c r="D158" s="190"/>
      <c r="E158" s="190"/>
      <c r="F158" s="190"/>
      <c r="G158" s="190"/>
      <c r="H158" s="190"/>
      <c r="I158" s="190"/>
    </row>
    <row r="159" spans="1:11" ht="14.1" customHeight="1">
      <c r="B159" s="189" t="s">
        <v>81</v>
      </c>
      <c r="C159" s="190"/>
      <c r="D159" s="190"/>
      <c r="E159" s="190"/>
      <c r="F159" s="190"/>
      <c r="G159" s="190"/>
      <c r="H159" s="190"/>
      <c r="I159" s="190"/>
    </row>
    <row r="160" spans="1:11" ht="14.1" customHeight="1">
      <c r="B160" s="189" t="s">
        <v>82</v>
      </c>
      <c r="C160" s="190"/>
      <c r="D160" s="190"/>
      <c r="E160" s="190"/>
      <c r="F160" s="190"/>
      <c r="G160" s="190"/>
      <c r="H160" s="190"/>
      <c r="I160" s="190"/>
    </row>
    <row r="161" spans="2:9" ht="18" customHeight="1">
      <c r="B161" s="1167" t="s">
        <v>268</v>
      </c>
      <c r="C161" s="1168"/>
      <c r="D161" s="1168"/>
      <c r="E161" s="1168"/>
      <c r="F161" s="1168"/>
      <c r="G161" s="1168"/>
      <c r="H161" s="1168"/>
      <c r="I161" s="1168"/>
    </row>
    <row r="162" spans="2:9">
      <c r="I162" s="177"/>
    </row>
    <row r="164" spans="2:9">
      <c r="B164" s="197"/>
      <c r="C164" s="198"/>
      <c r="D164" s="198"/>
    </row>
    <row r="165" spans="2:9">
      <c r="B165" s="166"/>
      <c r="C165" s="200"/>
      <c r="D165" s="200"/>
      <c r="E165" s="200"/>
      <c r="F165" s="200"/>
      <c r="G165" s="200"/>
      <c r="H165" s="200"/>
      <c r="I165" s="201"/>
    </row>
    <row r="166" spans="2:9">
      <c r="B166" s="166"/>
      <c r="C166" s="202"/>
      <c r="D166" s="202"/>
      <c r="E166" s="202"/>
      <c r="F166" s="202"/>
      <c r="G166" s="202"/>
      <c r="H166" s="202"/>
      <c r="I166" s="202"/>
    </row>
    <row r="167" spans="2:9">
      <c r="B167" s="166"/>
      <c r="C167" s="200"/>
      <c r="D167" s="200"/>
      <c r="E167" s="200"/>
      <c r="F167" s="200"/>
      <c r="G167" s="200"/>
      <c r="H167" s="200"/>
      <c r="I167" s="201"/>
    </row>
    <row r="248" spans="2:6">
      <c r="B248" s="166"/>
      <c r="C248" s="200"/>
      <c r="D248" s="200"/>
      <c r="E248" s="200"/>
      <c r="F248" s="200"/>
    </row>
    <row r="249" spans="2:6">
      <c r="B249" s="166"/>
      <c r="C249" s="200"/>
      <c r="D249" s="200"/>
      <c r="E249" s="200"/>
      <c r="F249" s="200"/>
    </row>
    <row r="250" spans="2:6">
      <c r="B250" s="166"/>
      <c r="C250" s="200"/>
      <c r="D250" s="200"/>
      <c r="E250" s="200"/>
      <c r="F250" s="200"/>
    </row>
    <row r="251" spans="2:6">
      <c r="B251" s="166"/>
      <c r="C251" s="200"/>
      <c r="D251" s="200"/>
      <c r="E251" s="200"/>
      <c r="F251" s="200"/>
    </row>
    <row r="252" spans="2:6">
      <c r="B252" s="166"/>
      <c r="C252" s="200"/>
      <c r="D252" s="200"/>
      <c r="E252" s="200"/>
      <c r="F252" s="200"/>
    </row>
    <row r="253" spans="2:6">
      <c r="B253" s="166"/>
      <c r="C253" s="200"/>
      <c r="D253" s="200"/>
      <c r="E253" s="200"/>
      <c r="F253" s="200"/>
    </row>
    <row r="254" spans="2:6">
      <c r="B254" s="166"/>
      <c r="C254" s="200"/>
      <c r="D254" s="200"/>
      <c r="E254" s="200"/>
      <c r="F254" s="200"/>
    </row>
    <row r="255" spans="2:6">
      <c r="B255" s="166"/>
      <c r="C255" s="200"/>
      <c r="D255" s="860"/>
      <c r="E255" s="200"/>
      <c r="F255" s="200"/>
    </row>
    <row r="256" spans="2:6">
      <c r="B256" s="166"/>
      <c r="C256" s="200"/>
      <c r="D256" s="860"/>
      <c r="E256" s="200"/>
      <c r="F256" s="200"/>
    </row>
    <row r="257" spans="2:6">
      <c r="B257" s="166"/>
      <c r="C257" s="200"/>
      <c r="D257" s="860"/>
      <c r="E257" s="200"/>
      <c r="F257" s="200"/>
    </row>
    <row r="258" spans="2:6">
      <c r="B258" s="166"/>
      <c r="C258" s="200"/>
      <c r="D258" s="860"/>
      <c r="E258" s="200"/>
      <c r="F258" s="200"/>
    </row>
    <row r="259" spans="2:6">
      <c r="B259" s="166"/>
      <c r="C259" s="200"/>
      <c r="D259" s="860"/>
      <c r="E259" s="200"/>
      <c r="F259" s="200"/>
    </row>
    <row r="260" spans="2:6">
      <c r="B260" s="166"/>
      <c r="C260" s="200"/>
      <c r="D260" s="860"/>
      <c r="E260" s="200"/>
      <c r="F260" s="200"/>
    </row>
    <row r="261" spans="2:6">
      <c r="B261" s="166"/>
      <c r="C261" s="200"/>
      <c r="D261" s="860"/>
      <c r="E261" s="200"/>
      <c r="F261" s="200"/>
    </row>
    <row r="262" spans="2:6">
      <c r="B262" s="166"/>
      <c r="C262" s="200"/>
      <c r="D262" s="860"/>
      <c r="E262" s="200"/>
      <c r="F262" s="200"/>
    </row>
    <row r="263" spans="2:6">
      <c r="B263" s="166"/>
      <c r="C263" s="200"/>
      <c r="D263" s="861"/>
      <c r="E263" s="200"/>
      <c r="F263" s="200"/>
    </row>
    <row r="264" spans="2:6">
      <c r="B264" s="166"/>
      <c r="C264" s="200"/>
      <c r="D264" s="200"/>
      <c r="E264" s="200"/>
      <c r="F264" s="200"/>
    </row>
    <row r="265" spans="2:6">
      <c r="B265" s="166"/>
      <c r="C265" s="200"/>
      <c r="D265" s="200"/>
      <c r="E265" s="200"/>
      <c r="F265" s="200"/>
    </row>
    <row r="266" spans="2:6">
      <c r="B266" s="166"/>
      <c r="C266" s="200"/>
      <c r="D266" s="200"/>
      <c r="E266" s="200"/>
      <c r="F266" s="200"/>
    </row>
    <row r="267" spans="2:6">
      <c r="B267" s="166"/>
      <c r="C267" s="200"/>
      <c r="D267" s="200"/>
      <c r="E267" s="200"/>
      <c r="F267" s="200"/>
    </row>
  </sheetData>
  <mergeCells count="1">
    <mergeCell ref="B161:I161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I289"/>
  <sheetViews>
    <sheetView showGridLines="0" showRowColHeaders="0" zoomScaleNormal="100" workbookViewId="0">
      <pane ySplit="4" topLeftCell="A134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" style="36" customWidth="1"/>
    <col min="2" max="2" width="14.7109375" style="243" customWidth="1"/>
    <col min="3" max="8" width="12.5703125" style="207" customWidth="1"/>
    <col min="9" max="9" width="13.5703125" style="208" customWidth="1"/>
    <col min="10" max="16384" width="11.5703125" style="170"/>
  </cols>
  <sheetData>
    <row r="1" spans="1:9" s="12" customFormat="1" ht="21.2" customHeight="1">
      <c r="A1" s="36"/>
      <c r="B1" s="1169" t="s">
        <v>178</v>
      </c>
      <c r="C1" s="1169"/>
      <c r="D1" s="1169"/>
      <c r="E1" s="1169"/>
      <c r="F1" s="1169"/>
      <c r="G1" s="1169"/>
      <c r="H1" s="1169"/>
      <c r="I1" s="1169"/>
    </row>
    <row r="2" spans="1:9" s="12" customFormat="1" ht="16.5" customHeight="1">
      <c r="A2" s="36"/>
      <c r="B2" s="1170" t="s">
        <v>175</v>
      </c>
      <c r="C2" s="1170"/>
      <c r="D2" s="1170"/>
      <c r="E2" s="1170"/>
      <c r="F2" s="1170"/>
      <c r="G2" s="1170"/>
      <c r="H2" s="1170"/>
      <c r="I2" s="1170"/>
    </row>
    <row r="3" spans="1:9" s="12" customFormat="1" ht="2.1" customHeight="1">
      <c r="A3" s="36"/>
      <c r="B3" s="435"/>
      <c r="C3" s="203"/>
      <c r="D3" s="203"/>
      <c r="E3" s="203"/>
      <c r="F3" s="203"/>
      <c r="G3" s="203"/>
      <c r="H3" s="203"/>
      <c r="I3" s="203"/>
    </row>
    <row r="4" spans="1:9" ht="39.950000000000003" customHeight="1">
      <c r="B4" s="204" t="s">
        <v>389</v>
      </c>
      <c r="C4" s="169" t="s">
        <v>169</v>
      </c>
      <c r="D4" s="169" t="s">
        <v>170</v>
      </c>
      <c r="E4" s="169" t="s">
        <v>171</v>
      </c>
      <c r="F4" s="169" t="s">
        <v>172</v>
      </c>
      <c r="G4" s="169" t="s">
        <v>173</v>
      </c>
      <c r="H4" s="169" t="s">
        <v>174</v>
      </c>
      <c r="I4" s="169" t="s">
        <v>12</v>
      </c>
    </row>
    <row r="5" spans="1:9" ht="20.25" hidden="1" customHeight="1">
      <c r="B5" s="188">
        <v>2009</v>
      </c>
      <c r="C5" s="205"/>
      <c r="D5" s="205"/>
      <c r="E5" s="205"/>
      <c r="F5" s="205"/>
      <c r="G5" s="205"/>
      <c r="H5" s="205"/>
      <c r="I5" s="205"/>
    </row>
    <row r="6" spans="1:9" ht="16.5" hidden="1" customHeight="1">
      <c r="A6" s="109"/>
      <c r="B6" s="59">
        <v>2009</v>
      </c>
      <c r="C6" s="178">
        <v>4610</v>
      </c>
      <c r="D6" s="178">
        <v>4042</v>
      </c>
      <c r="E6" s="178">
        <v>1759</v>
      </c>
      <c r="F6" s="178">
        <v>56</v>
      </c>
      <c r="G6" s="178">
        <v>15</v>
      </c>
      <c r="H6" s="178">
        <v>4</v>
      </c>
      <c r="I6" s="179">
        <v>10486</v>
      </c>
    </row>
    <row r="7" spans="1:9" ht="15" hidden="1" customHeight="1">
      <c r="B7" s="54">
        <v>2009</v>
      </c>
      <c r="C7" s="178">
        <v>4589</v>
      </c>
      <c r="D7" s="178">
        <v>4273</v>
      </c>
      <c r="E7" s="178">
        <v>1939</v>
      </c>
      <c r="F7" s="178">
        <v>53</v>
      </c>
      <c r="G7" s="178">
        <v>13</v>
      </c>
      <c r="H7" s="178">
        <v>4</v>
      </c>
      <c r="I7" s="179">
        <v>10871</v>
      </c>
    </row>
    <row r="8" spans="1:9" ht="17.45" hidden="1" customHeight="1">
      <c r="B8" s="54">
        <v>2009</v>
      </c>
      <c r="C8" s="178">
        <v>4591</v>
      </c>
      <c r="D8" s="178">
        <v>4333</v>
      </c>
      <c r="E8" s="178">
        <v>2090</v>
      </c>
      <c r="F8" s="178">
        <v>58</v>
      </c>
      <c r="G8" s="178">
        <v>13</v>
      </c>
      <c r="H8" s="178">
        <v>4</v>
      </c>
      <c r="I8" s="179">
        <v>11089</v>
      </c>
    </row>
    <row r="9" spans="1:9" ht="15" hidden="1" customHeight="1">
      <c r="B9" s="54">
        <v>2009</v>
      </c>
      <c r="C9" s="178">
        <v>4486</v>
      </c>
      <c r="D9" s="178">
        <v>4212</v>
      </c>
      <c r="E9" s="178">
        <v>2068</v>
      </c>
      <c r="F9" s="178">
        <v>53</v>
      </c>
      <c r="G9" s="178">
        <v>13</v>
      </c>
      <c r="H9" s="178">
        <v>4</v>
      </c>
      <c r="I9" s="179">
        <v>10836</v>
      </c>
    </row>
    <row r="10" spans="1:9" ht="15" customHeight="1">
      <c r="B10" s="54">
        <v>2009</v>
      </c>
      <c r="C10" s="178">
        <v>4455</v>
      </c>
      <c r="D10" s="178">
        <v>4225</v>
      </c>
      <c r="E10" s="178">
        <v>2109</v>
      </c>
      <c r="F10" s="178">
        <v>62</v>
      </c>
      <c r="G10" s="178">
        <v>13</v>
      </c>
      <c r="H10" s="178">
        <v>4</v>
      </c>
      <c r="I10" s="179">
        <v>10868</v>
      </c>
    </row>
    <row r="11" spans="1:9" ht="15" hidden="1" customHeight="1">
      <c r="B11" s="54">
        <v>2009</v>
      </c>
      <c r="C11" s="178">
        <v>4433</v>
      </c>
      <c r="D11" s="178">
        <v>4308</v>
      </c>
      <c r="E11" s="178">
        <v>2159</v>
      </c>
      <c r="F11" s="178">
        <v>56</v>
      </c>
      <c r="G11" s="178">
        <v>15</v>
      </c>
      <c r="H11" s="178">
        <v>4</v>
      </c>
      <c r="I11" s="179">
        <v>10975</v>
      </c>
    </row>
    <row r="12" spans="1:9" ht="15" hidden="1" customHeight="1">
      <c r="B12" s="54">
        <v>2009</v>
      </c>
      <c r="C12" s="178">
        <v>4532</v>
      </c>
      <c r="D12" s="178">
        <v>4575</v>
      </c>
      <c r="E12" s="178">
        <v>2158</v>
      </c>
      <c r="F12" s="178">
        <v>64</v>
      </c>
      <c r="G12" s="178">
        <v>15</v>
      </c>
      <c r="H12" s="178">
        <v>4</v>
      </c>
      <c r="I12" s="179">
        <v>11348</v>
      </c>
    </row>
    <row r="13" spans="1:9" ht="15" hidden="1" customHeight="1">
      <c r="B13" s="54">
        <v>2009</v>
      </c>
      <c r="C13" s="178">
        <v>4555</v>
      </c>
      <c r="D13" s="178">
        <v>4544</v>
      </c>
      <c r="E13" s="178">
        <v>2155</v>
      </c>
      <c r="F13" s="178">
        <v>59</v>
      </c>
      <c r="G13" s="178">
        <v>15</v>
      </c>
      <c r="H13" s="178">
        <v>4</v>
      </c>
      <c r="I13" s="179">
        <v>11332</v>
      </c>
    </row>
    <row r="14" spans="1:9" ht="15" hidden="1" customHeight="1">
      <c r="B14" s="59">
        <v>2009</v>
      </c>
      <c r="C14" s="178">
        <v>4535</v>
      </c>
      <c r="D14" s="178">
        <v>4340</v>
      </c>
      <c r="E14" s="178">
        <v>2053</v>
      </c>
      <c r="F14" s="178">
        <v>52</v>
      </c>
      <c r="G14" s="178">
        <v>15</v>
      </c>
      <c r="H14" s="178">
        <v>4</v>
      </c>
      <c r="I14" s="179">
        <v>10999</v>
      </c>
    </row>
    <row r="15" spans="1:9" ht="15" hidden="1" customHeight="1">
      <c r="B15" s="54">
        <v>2009</v>
      </c>
      <c r="C15" s="178">
        <v>4708</v>
      </c>
      <c r="D15" s="178">
        <v>4263</v>
      </c>
      <c r="E15" s="178">
        <v>2019</v>
      </c>
      <c r="F15" s="178">
        <v>50</v>
      </c>
      <c r="G15" s="178">
        <v>14</v>
      </c>
      <c r="H15" s="178">
        <v>4</v>
      </c>
      <c r="I15" s="179">
        <v>11058</v>
      </c>
    </row>
    <row r="16" spans="1:9" ht="15" hidden="1" customHeight="1">
      <c r="B16" s="54">
        <v>2009</v>
      </c>
      <c r="C16" s="178">
        <v>4673</v>
      </c>
      <c r="D16" s="178">
        <v>4347</v>
      </c>
      <c r="E16" s="178">
        <v>1842</v>
      </c>
      <c r="F16" s="178">
        <v>50</v>
      </c>
      <c r="G16" s="178">
        <v>12</v>
      </c>
      <c r="H16" s="178">
        <v>4</v>
      </c>
      <c r="I16" s="179">
        <v>10928</v>
      </c>
    </row>
    <row r="17" spans="1:9" ht="15" hidden="1" customHeight="1">
      <c r="B17" s="54">
        <v>2009</v>
      </c>
      <c r="C17" s="178">
        <v>4640</v>
      </c>
      <c r="D17" s="178">
        <v>4307</v>
      </c>
      <c r="E17" s="178">
        <v>1643</v>
      </c>
      <c r="F17" s="178">
        <v>47</v>
      </c>
      <c r="G17" s="178">
        <v>15</v>
      </c>
      <c r="H17" s="178">
        <v>4</v>
      </c>
      <c r="I17" s="179">
        <v>10656</v>
      </c>
    </row>
    <row r="18" spans="1:9" s="174" customFormat="1" ht="15" hidden="1" customHeight="1">
      <c r="A18" s="36"/>
      <c r="B18" s="54">
        <v>2010</v>
      </c>
      <c r="C18" s="180"/>
      <c r="D18" s="180"/>
      <c r="E18" s="180"/>
      <c r="F18" s="180"/>
      <c r="G18" s="180"/>
      <c r="H18" s="180"/>
      <c r="I18" s="181"/>
    </row>
    <row r="19" spans="1:9" ht="15" hidden="1" customHeight="1">
      <c r="B19" s="54">
        <v>2010</v>
      </c>
      <c r="C19" s="178">
        <v>4562</v>
      </c>
      <c r="D19" s="178">
        <v>4276</v>
      </c>
      <c r="E19" s="178">
        <v>1688</v>
      </c>
      <c r="F19" s="178">
        <v>47</v>
      </c>
      <c r="G19" s="178">
        <v>12</v>
      </c>
      <c r="H19" s="178">
        <v>4</v>
      </c>
      <c r="I19" s="179">
        <v>10589</v>
      </c>
    </row>
    <row r="20" spans="1:9" ht="15" hidden="1" customHeight="1">
      <c r="B20" s="54">
        <v>2010</v>
      </c>
      <c r="C20" s="178">
        <v>4572</v>
      </c>
      <c r="D20" s="178">
        <v>4205</v>
      </c>
      <c r="E20" s="178">
        <v>1905</v>
      </c>
      <c r="F20" s="178">
        <v>47</v>
      </c>
      <c r="G20" s="178">
        <v>14</v>
      </c>
      <c r="H20" s="178">
        <v>4</v>
      </c>
      <c r="I20" s="179">
        <v>10747</v>
      </c>
    </row>
    <row r="21" spans="1:9" ht="15" hidden="1" customHeight="1">
      <c r="B21" s="54">
        <v>2010</v>
      </c>
      <c r="C21" s="178">
        <v>4508</v>
      </c>
      <c r="D21" s="178">
        <v>4350</v>
      </c>
      <c r="E21" s="178">
        <v>1955</v>
      </c>
      <c r="F21" s="178">
        <v>48</v>
      </c>
      <c r="G21" s="178">
        <v>12</v>
      </c>
      <c r="H21" s="178">
        <v>4</v>
      </c>
      <c r="I21" s="179">
        <v>10877</v>
      </c>
    </row>
    <row r="22" spans="1:9" ht="15" hidden="1" customHeight="1">
      <c r="B22" s="54">
        <v>2010</v>
      </c>
      <c r="C22" s="178">
        <v>4497</v>
      </c>
      <c r="D22" s="178">
        <v>4377</v>
      </c>
      <c r="E22" s="178">
        <v>2028</v>
      </c>
      <c r="F22" s="178">
        <v>50</v>
      </c>
      <c r="G22" s="178">
        <v>13</v>
      </c>
      <c r="H22" s="178">
        <v>4</v>
      </c>
      <c r="I22" s="179">
        <v>10969</v>
      </c>
    </row>
    <row r="23" spans="1:9" ht="15" customHeight="1">
      <c r="B23" s="54">
        <v>2010</v>
      </c>
      <c r="C23" s="178">
        <v>4423</v>
      </c>
      <c r="D23" s="178">
        <v>4178</v>
      </c>
      <c r="E23" s="178">
        <v>2038</v>
      </c>
      <c r="F23" s="178">
        <v>50</v>
      </c>
      <c r="G23" s="178">
        <v>13</v>
      </c>
      <c r="H23" s="178">
        <v>4</v>
      </c>
      <c r="I23" s="179">
        <v>10706</v>
      </c>
    </row>
    <row r="24" spans="1:9" ht="15" hidden="1" customHeight="1">
      <c r="B24" s="54">
        <v>2010</v>
      </c>
      <c r="C24" s="178">
        <v>4347</v>
      </c>
      <c r="D24" s="178">
        <v>4221</v>
      </c>
      <c r="E24" s="178">
        <v>2058</v>
      </c>
      <c r="F24" s="178">
        <v>56</v>
      </c>
      <c r="G24" s="178">
        <v>13</v>
      </c>
      <c r="H24" s="178">
        <v>4</v>
      </c>
      <c r="I24" s="179">
        <v>10699</v>
      </c>
    </row>
    <row r="25" spans="1:9" ht="15" hidden="1" customHeight="1">
      <c r="B25" s="54">
        <v>2010</v>
      </c>
      <c r="C25" s="178">
        <v>4500</v>
      </c>
      <c r="D25" s="178">
        <v>4508</v>
      </c>
      <c r="E25" s="178">
        <v>2096</v>
      </c>
      <c r="F25" s="178">
        <v>58</v>
      </c>
      <c r="G25" s="178">
        <v>14</v>
      </c>
      <c r="H25" s="178">
        <v>4</v>
      </c>
      <c r="I25" s="179">
        <v>11180</v>
      </c>
    </row>
    <row r="26" spans="1:9" ht="15" hidden="1" customHeight="1">
      <c r="B26" s="54">
        <v>2010</v>
      </c>
      <c r="C26" s="178">
        <v>4473</v>
      </c>
      <c r="D26" s="178">
        <v>4449</v>
      </c>
      <c r="E26" s="178">
        <v>2045</v>
      </c>
      <c r="F26" s="178">
        <v>51</v>
      </c>
      <c r="G26" s="178">
        <v>15</v>
      </c>
      <c r="H26" s="178">
        <v>3</v>
      </c>
      <c r="I26" s="179">
        <v>11036</v>
      </c>
    </row>
    <row r="27" spans="1:9" ht="15" hidden="1" customHeight="1">
      <c r="B27" s="54">
        <v>2010</v>
      </c>
      <c r="C27" s="178">
        <v>4505</v>
      </c>
      <c r="D27" s="178">
        <v>4232</v>
      </c>
      <c r="E27" s="178">
        <v>2001</v>
      </c>
      <c r="F27" s="178">
        <v>45</v>
      </c>
      <c r="G27" s="178">
        <v>16</v>
      </c>
      <c r="H27" s="178">
        <v>3</v>
      </c>
      <c r="I27" s="179">
        <v>10802</v>
      </c>
    </row>
    <row r="28" spans="1:9" ht="15" hidden="1" customHeight="1">
      <c r="B28" s="54">
        <v>2010</v>
      </c>
      <c r="C28" s="178">
        <v>4593</v>
      </c>
      <c r="D28" s="178">
        <v>4197</v>
      </c>
      <c r="E28" s="178">
        <v>1954</v>
      </c>
      <c r="F28" s="178">
        <v>41</v>
      </c>
      <c r="G28" s="178">
        <v>14</v>
      </c>
      <c r="H28" s="178">
        <v>3</v>
      </c>
      <c r="I28" s="179">
        <v>10802</v>
      </c>
    </row>
    <row r="29" spans="1:9" ht="15" hidden="1" customHeight="1">
      <c r="B29" s="54">
        <v>2010</v>
      </c>
      <c r="C29" s="178">
        <v>4624</v>
      </c>
      <c r="D29" s="178">
        <v>4176</v>
      </c>
      <c r="E29" s="178">
        <v>1785</v>
      </c>
      <c r="F29" s="178">
        <v>44</v>
      </c>
      <c r="G29" s="178">
        <v>14</v>
      </c>
      <c r="H29" s="178">
        <v>3</v>
      </c>
      <c r="I29" s="179">
        <v>10646</v>
      </c>
    </row>
    <row r="30" spans="1:9" ht="15" hidden="1" customHeight="1">
      <c r="B30" s="54">
        <v>2010</v>
      </c>
      <c r="C30" s="178">
        <v>4595</v>
      </c>
      <c r="D30" s="178">
        <v>4137</v>
      </c>
      <c r="E30" s="178">
        <v>1546</v>
      </c>
      <c r="F30" s="178">
        <v>49</v>
      </c>
      <c r="G30" s="178">
        <v>13</v>
      </c>
      <c r="H30" s="178">
        <v>3</v>
      </c>
      <c r="I30" s="179">
        <v>10343</v>
      </c>
    </row>
    <row r="31" spans="1:9" s="174" customFormat="1" ht="15" hidden="1" customHeight="1">
      <c r="A31" s="36"/>
      <c r="B31" s="54">
        <v>2011</v>
      </c>
      <c r="C31" s="180"/>
      <c r="D31" s="180"/>
      <c r="E31" s="180"/>
      <c r="F31" s="180"/>
      <c r="G31" s="180"/>
      <c r="H31" s="180"/>
      <c r="I31" s="181"/>
    </row>
    <row r="32" spans="1:9" ht="15" hidden="1" customHeight="1">
      <c r="B32" s="54">
        <v>2011</v>
      </c>
      <c r="C32" s="178">
        <v>4504</v>
      </c>
      <c r="D32" s="178">
        <v>3942</v>
      </c>
      <c r="E32" s="178">
        <v>1634</v>
      </c>
      <c r="F32" s="178">
        <v>47</v>
      </c>
      <c r="G32" s="178">
        <v>12</v>
      </c>
      <c r="H32" s="178">
        <v>3</v>
      </c>
      <c r="I32" s="179">
        <v>10142</v>
      </c>
    </row>
    <row r="33" spans="1:9" ht="15" hidden="1" customHeight="1">
      <c r="B33" s="54">
        <v>2011</v>
      </c>
      <c r="C33" s="178">
        <v>4468</v>
      </c>
      <c r="D33" s="178">
        <v>4050</v>
      </c>
      <c r="E33" s="178">
        <v>1863</v>
      </c>
      <c r="F33" s="178">
        <v>49</v>
      </c>
      <c r="G33" s="178">
        <v>11</v>
      </c>
      <c r="H33" s="178">
        <v>4</v>
      </c>
      <c r="I33" s="179">
        <v>10445</v>
      </c>
    </row>
    <row r="34" spans="1:9" ht="15" hidden="1" customHeight="1">
      <c r="B34" s="54">
        <v>2011</v>
      </c>
      <c r="C34" s="178">
        <v>4419</v>
      </c>
      <c r="D34" s="178">
        <v>4139</v>
      </c>
      <c r="E34" s="178">
        <v>1889</v>
      </c>
      <c r="F34" s="178">
        <v>47</v>
      </c>
      <c r="G34" s="178">
        <v>11</v>
      </c>
      <c r="H34" s="178">
        <v>4</v>
      </c>
      <c r="I34" s="179">
        <v>10509</v>
      </c>
    </row>
    <row r="35" spans="1:9" ht="15" hidden="1" customHeight="1">
      <c r="B35" s="54">
        <v>2011</v>
      </c>
      <c r="C35" s="178">
        <v>4396</v>
      </c>
      <c r="D35" s="178">
        <v>4228</v>
      </c>
      <c r="E35" s="178">
        <v>1923</v>
      </c>
      <c r="F35" s="178">
        <v>47</v>
      </c>
      <c r="G35" s="178">
        <v>14</v>
      </c>
      <c r="H35" s="178">
        <v>4</v>
      </c>
      <c r="I35" s="179">
        <v>10612</v>
      </c>
    </row>
    <row r="36" spans="1:9" ht="15" customHeight="1">
      <c r="B36" s="54">
        <v>2011</v>
      </c>
      <c r="C36" s="178">
        <v>4339</v>
      </c>
      <c r="D36" s="178">
        <v>4140</v>
      </c>
      <c r="E36" s="178">
        <v>1952</v>
      </c>
      <c r="F36" s="178">
        <v>46</v>
      </c>
      <c r="G36" s="178">
        <v>13</v>
      </c>
      <c r="H36" s="178">
        <v>3</v>
      </c>
      <c r="I36" s="179">
        <v>10493</v>
      </c>
    </row>
    <row r="37" spans="1:9" ht="15" hidden="1" customHeight="1">
      <c r="B37" s="54">
        <v>2011</v>
      </c>
      <c r="C37" s="178">
        <v>4423</v>
      </c>
      <c r="D37" s="178">
        <v>4244</v>
      </c>
      <c r="E37" s="178">
        <v>2027</v>
      </c>
      <c r="F37" s="178">
        <v>50</v>
      </c>
      <c r="G37" s="178">
        <v>12</v>
      </c>
      <c r="H37" s="178">
        <v>2</v>
      </c>
      <c r="I37" s="179">
        <v>10758</v>
      </c>
    </row>
    <row r="38" spans="1:9" ht="15" hidden="1" customHeight="1">
      <c r="B38" s="54">
        <v>2011</v>
      </c>
      <c r="C38" s="178">
        <v>4493</v>
      </c>
      <c r="D38" s="178">
        <v>4482</v>
      </c>
      <c r="E38" s="178">
        <v>2061</v>
      </c>
      <c r="F38" s="178">
        <v>53</v>
      </c>
      <c r="G38" s="178">
        <v>14</v>
      </c>
      <c r="H38" s="178">
        <v>3</v>
      </c>
      <c r="I38" s="179">
        <v>11106</v>
      </c>
    </row>
    <row r="39" spans="1:9" ht="15" hidden="1" customHeight="1">
      <c r="B39" s="54">
        <v>2011</v>
      </c>
      <c r="C39" s="178">
        <v>4478</v>
      </c>
      <c r="D39" s="178">
        <v>4340</v>
      </c>
      <c r="E39" s="178">
        <v>2037</v>
      </c>
      <c r="F39" s="178">
        <v>46</v>
      </c>
      <c r="G39" s="178">
        <v>15</v>
      </c>
      <c r="H39" s="178">
        <v>3</v>
      </c>
      <c r="I39" s="179">
        <v>10919</v>
      </c>
    </row>
    <row r="40" spans="1:9" ht="15" hidden="1" customHeight="1">
      <c r="B40" s="54">
        <v>2011</v>
      </c>
      <c r="C40" s="178">
        <v>4425</v>
      </c>
      <c r="D40" s="178">
        <v>4195</v>
      </c>
      <c r="E40" s="178">
        <v>1968</v>
      </c>
      <c r="F40" s="178">
        <v>37</v>
      </c>
      <c r="G40" s="178">
        <v>15</v>
      </c>
      <c r="H40" s="178">
        <v>2</v>
      </c>
      <c r="I40" s="179">
        <v>10642</v>
      </c>
    </row>
    <row r="41" spans="1:9" ht="15" hidden="1" customHeight="1">
      <c r="B41" s="54">
        <v>2011</v>
      </c>
      <c r="C41" s="178">
        <v>4542</v>
      </c>
      <c r="D41" s="178">
        <v>4052</v>
      </c>
      <c r="E41" s="178">
        <v>1916</v>
      </c>
      <c r="F41" s="178">
        <v>38</v>
      </c>
      <c r="G41" s="178">
        <v>14</v>
      </c>
      <c r="H41" s="178">
        <v>3</v>
      </c>
      <c r="I41" s="179">
        <v>10565</v>
      </c>
    </row>
    <row r="42" spans="1:9" ht="15" hidden="1" customHeight="1">
      <c r="B42" s="54">
        <v>2011</v>
      </c>
      <c r="C42" s="178">
        <v>4585</v>
      </c>
      <c r="D42" s="178">
        <v>4139</v>
      </c>
      <c r="E42" s="178">
        <v>1764</v>
      </c>
      <c r="F42" s="178">
        <v>42</v>
      </c>
      <c r="G42" s="178">
        <v>13</v>
      </c>
      <c r="H42" s="178">
        <v>3</v>
      </c>
      <c r="I42" s="179">
        <v>10546</v>
      </c>
    </row>
    <row r="43" spans="1:9" ht="15" hidden="1" customHeight="1">
      <c r="B43" s="54">
        <v>2011</v>
      </c>
      <c r="C43" s="178">
        <v>4615</v>
      </c>
      <c r="D43" s="178">
        <v>4087</v>
      </c>
      <c r="E43" s="178">
        <v>1536</v>
      </c>
      <c r="F43" s="178">
        <v>42</v>
      </c>
      <c r="G43" s="178">
        <v>14</v>
      </c>
      <c r="H43" s="178">
        <v>3</v>
      </c>
      <c r="I43" s="179">
        <v>10297</v>
      </c>
    </row>
    <row r="44" spans="1:9" s="174" customFormat="1" ht="15" hidden="1" customHeight="1">
      <c r="A44" s="36"/>
      <c r="B44" s="54">
        <v>2012</v>
      </c>
      <c r="C44" s="180"/>
      <c r="D44" s="180"/>
      <c r="E44" s="180"/>
      <c r="F44" s="180"/>
      <c r="G44" s="180"/>
      <c r="H44" s="180"/>
      <c r="I44" s="181"/>
    </row>
    <row r="45" spans="1:9" ht="15" hidden="1" customHeight="1">
      <c r="B45" s="54">
        <v>2012</v>
      </c>
      <c r="C45" s="178">
        <v>4438</v>
      </c>
      <c r="D45" s="178">
        <v>3953</v>
      </c>
      <c r="E45" s="178">
        <v>1662</v>
      </c>
      <c r="F45" s="178">
        <v>38</v>
      </c>
      <c r="G45" s="178">
        <v>13</v>
      </c>
      <c r="H45" s="178">
        <v>3</v>
      </c>
      <c r="I45" s="179">
        <v>10107</v>
      </c>
    </row>
    <row r="46" spans="1:9" ht="15" hidden="1" customHeight="1">
      <c r="B46" s="54">
        <v>2012</v>
      </c>
      <c r="C46" s="178">
        <v>4405</v>
      </c>
      <c r="D46" s="178">
        <v>4100</v>
      </c>
      <c r="E46" s="178">
        <v>1872</v>
      </c>
      <c r="F46" s="178">
        <v>44</v>
      </c>
      <c r="G46" s="178">
        <v>11</v>
      </c>
      <c r="H46" s="178">
        <v>3</v>
      </c>
      <c r="I46" s="179">
        <v>10435</v>
      </c>
    </row>
    <row r="47" spans="1:9" ht="15" hidden="1" customHeight="1">
      <c r="B47" s="54">
        <v>2012</v>
      </c>
      <c r="C47" s="178">
        <v>4425</v>
      </c>
      <c r="D47" s="178">
        <v>4049</v>
      </c>
      <c r="E47" s="178">
        <v>1894</v>
      </c>
      <c r="F47" s="178">
        <v>46</v>
      </c>
      <c r="G47" s="178">
        <v>14</v>
      </c>
      <c r="H47" s="178">
        <v>3</v>
      </c>
      <c r="I47" s="179">
        <v>10431</v>
      </c>
    </row>
    <row r="48" spans="1:9" ht="15" hidden="1" customHeight="1">
      <c r="B48" s="54">
        <v>2012</v>
      </c>
      <c r="C48" s="178">
        <v>4323</v>
      </c>
      <c r="D48" s="178">
        <v>4091</v>
      </c>
      <c r="E48" s="178">
        <v>1930</v>
      </c>
      <c r="F48" s="178">
        <v>42</v>
      </c>
      <c r="G48" s="178">
        <v>17</v>
      </c>
      <c r="H48" s="178">
        <v>1</v>
      </c>
      <c r="I48" s="179">
        <v>10404</v>
      </c>
    </row>
    <row r="49" spans="1:9" ht="15" customHeight="1">
      <c r="B49" s="54">
        <v>2012</v>
      </c>
      <c r="C49" s="178">
        <v>4342</v>
      </c>
      <c r="D49" s="178">
        <v>4072</v>
      </c>
      <c r="E49" s="178">
        <v>1974</v>
      </c>
      <c r="F49" s="178">
        <v>46</v>
      </c>
      <c r="G49" s="178">
        <v>14</v>
      </c>
      <c r="H49" s="178">
        <v>3</v>
      </c>
      <c r="I49" s="179">
        <v>10451</v>
      </c>
    </row>
    <row r="50" spans="1:9" ht="15" hidden="1" customHeight="1">
      <c r="B50" s="54">
        <v>2012</v>
      </c>
      <c r="C50" s="178">
        <v>4401</v>
      </c>
      <c r="D50" s="178">
        <v>4205</v>
      </c>
      <c r="E50" s="178">
        <v>2024</v>
      </c>
      <c r="F50" s="178">
        <v>43</v>
      </c>
      <c r="G50" s="178">
        <v>18</v>
      </c>
      <c r="H50" s="178">
        <v>3</v>
      </c>
      <c r="I50" s="179">
        <v>10694</v>
      </c>
    </row>
    <row r="51" spans="1:9" ht="15" hidden="1" customHeight="1">
      <c r="B51" s="54">
        <v>2012</v>
      </c>
      <c r="C51" s="178">
        <v>4464</v>
      </c>
      <c r="D51" s="178">
        <v>4359</v>
      </c>
      <c r="E51" s="178">
        <v>2026</v>
      </c>
      <c r="F51" s="178">
        <v>47</v>
      </c>
      <c r="G51" s="178">
        <v>17</v>
      </c>
      <c r="H51" s="178">
        <v>3</v>
      </c>
      <c r="I51" s="179">
        <v>10916</v>
      </c>
    </row>
    <row r="52" spans="1:9" ht="15" hidden="1" customHeight="1">
      <c r="B52" s="54">
        <v>2012</v>
      </c>
      <c r="C52" s="178">
        <v>4500</v>
      </c>
      <c r="D52" s="178">
        <v>4283</v>
      </c>
      <c r="E52" s="178">
        <v>2030</v>
      </c>
      <c r="F52" s="178">
        <v>37</v>
      </c>
      <c r="G52" s="178">
        <v>17</v>
      </c>
      <c r="H52" s="178">
        <v>3</v>
      </c>
      <c r="I52" s="179">
        <v>10870</v>
      </c>
    </row>
    <row r="53" spans="1:9" ht="15" hidden="1" customHeight="1">
      <c r="B53" s="54">
        <v>2012</v>
      </c>
      <c r="C53" s="178">
        <v>4492</v>
      </c>
      <c r="D53" s="178">
        <v>4121</v>
      </c>
      <c r="E53" s="178">
        <v>1977</v>
      </c>
      <c r="F53" s="178">
        <v>36</v>
      </c>
      <c r="G53" s="178">
        <v>17</v>
      </c>
      <c r="H53" s="178">
        <v>3</v>
      </c>
      <c r="I53" s="179">
        <v>10646</v>
      </c>
    </row>
    <row r="54" spans="1:9" ht="15" hidden="1" customHeight="1">
      <c r="B54" s="54">
        <v>2012</v>
      </c>
      <c r="C54" s="178">
        <v>4488</v>
      </c>
      <c r="D54" s="178">
        <v>3967</v>
      </c>
      <c r="E54" s="178">
        <v>1886</v>
      </c>
      <c r="F54" s="178">
        <v>36</v>
      </c>
      <c r="G54" s="178">
        <v>17</v>
      </c>
      <c r="H54" s="178">
        <v>3</v>
      </c>
      <c r="I54" s="179">
        <v>10397</v>
      </c>
    </row>
    <row r="55" spans="1:9" ht="15" hidden="1" customHeight="1">
      <c r="B55" s="54">
        <v>2012</v>
      </c>
      <c r="C55" s="178">
        <v>4485</v>
      </c>
      <c r="D55" s="178">
        <v>4167</v>
      </c>
      <c r="E55" s="178">
        <v>1750</v>
      </c>
      <c r="F55" s="178">
        <v>39</v>
      </c>
      <c r="G55" s="178">
        <v>15</v>
      </c>
      <c r="H55" s="178">
        <v>3</v>
      </c>
      <c r="I55" s="179">
        <v>10459</v>
      </c>
    </row>
    <row r="56" spans="1:9" s="174" customFormat="1" ht="15" hidden="1" customHeight="1">
      <c r="A56" s="36"/>
      <c r="B56" s="54">
        <v>2012</v>
      </c>
      <c r="C56" s="178">
        <v>4516</v>
      </c>
      <c r="D56" s="178">
        <v>4095</v>
      </c>
      <c r="E56" s="178">
        <v>1480</v>
      </c>
      <c r="F56" s="178">
        <v>38</v>
      </c>
      <c r="G56" s="178">
        <v>14</v>
      </c>
      <c r="H56" s="178">
        <v>3</v>
      </c>
      <c r="I56" s="179">
        <v>10146</v>
      </c>
    </row>
    <row r="57" spans="1:9" s="174" customFormat="1" ht="15" hidden="1" customHeight="1">
      <c r="A57" s="36"/>
      <c r="B57" s="54">
        <v>2013</v>
      </c>
      <c r="C57" s="182"/>
      <c r="D57" s="183"/>
      <c r="E57" s="184"/>
      <c r="F57" s="183"/>
      <c r="G57" s="184"/>
      <c r="H57" s="180"/>
      <c r="I57" s="181"/>
    </row>
    <row r="58" spans="1:9" ht="15" hidden="1" customHeight="1">
      <c r="B58" s="54">
        <v>2013</v>
      </c>
      <c r="C58" s="178">
        <v>4182</v>
      </c>
      <c r="D58" s="178">
        <v>3898</v>
      </c>
      <c r="E58" s="178">
        <v>1629</v>
      </c>
      <c r="F58" s="178">
        <v>38</v>
      </c>
      <c r="G58" s="178">
        <v>16</v>
      </c>
      <c r="H58" s="178">
        <v>3</v>
      </c>
      <c r="I58" s="179">
        <v>9766</v>
      </c>
    </row>
    <row r="59" spans="1:9" ht="15" hidden="1" customHeight="1">
      <c r="B59" s="54">
        <v>2013</v>
      </c>
      <c r="C59" s="178">
        <v>4217</v>
      </c>
      <c r="D59" s="178">
        <v>4032</v>
      </c>
      <c r="E59" s="178">
        <v>1810</v>
      </c>
      <c r="F59" s="178">
        <v>41</v>
      </c>
      <c r="G59" s="178">
        <v>13</v>
      </c>
      <c r="H59" s="178">
        <v>3</v>
      </c>
      <c r="I59" s="179">
        <v>10116</v>
      </c>
    </row>
    <row r="60" spans="1:9" ht="15" hidden="1" customHeight="1">
      <c r="B60" s="54">
        <v>2013</v>
      </c>
      <c r="C60" s="178">
        <v>4243</v>
      </c>
      <c r="D60" s="178">
        <v>3989</v>
      </c>
      <c r="E60" s="178">
        <v>1821</v>
      </c>
      <c r="F60" s="178">
        <v>42</v>
      </c>
      <c r="G60" s="178">
        <v>14</v>
      </c>
      <c r="H60" s="178">
        <v>3</v>
      </c>
      <c r="I60" s="179">
        <v>10112</v>
      </c>
    </row>
    <row r="61" spans="1:9" ht="15" hidden="1" customHeight="1">
      <c r="B61" s="54">
        <v>2013</v>
      </c>
      <c r="C61" s="178">
        <v>4176</v>
      </c>
      <c r="D61" s="178">
        <v>4089</v>
      </c>
      <c r="E61" s="178">
        <v>1873</v>
      </c>
      <c r="F61" s="178">
        <v>39</v>
      </c>
      <c r="G61" s="178">
        <v>13</v>
      </c>
      <c r="H61" s="178">
        <v>3</v>
      </c>
      <c r="I61" s="179">
        <v>10193</v>
      </c>
    </row>
    <row r="62" spans="1:9" ht="15" customHeight="1">
      <c r="B62" s="54">
        <v>2013</v>
      </c>
      <c r="C62" s="178">
        <v>4198</v>
      </c>
      <c r="D62" s="178">
        <v>4001</v>
      </c>
      <c r="E62" s="178">
        <v>1956</v>
      </c>
      <c r="F62" s="178">
        <v>44</v>
      </c>
      <c r="G62" s="178">
        <v>13</v>
      </c>
      <c r="H62" s="178">
        <v>3</v>
      </c>
      <c r="I62" s="179">
        <v>10215</v>
      </c>
    </row>
    <row r="63" spans="1:9" s="11" customFormat="1" ht="15" hidden="1" customHeight="1">
      <c r="A63" s="36"/>
      <c r="B63" s="54">
        <v>2013</v>
      </c>
      <c r="C63" s="178">
        <v>4363</v>
      </c>
      <c r="D63" s="178">
        <v>4121</v>
      </c>
      <c r="E63" s="178">
        <v>2019</v>
      </c>
      <c r="F63" s="178">
        <v>50</v>
      </c>
      <c r="G63" s="178">
        <v>15</v>
      </c>
      <c r="H63" s="178">
        <v>3</v>
      </c>
      <c r="I63" s="179">
        <v>10571</v>
      </c>
    </row>
    <row r="64" spans="1:9" ht="15" hidden="1" customHeight="1">
      <c r="B64" s="54">
        <v>2013</v>
      </c>
      <c r="C64" s="178">
        <v>4418</v>
      </c>
      <c r="D64" s="178">
        <v>4395</v>
      </c>
      <c r="E64" s="178">
        <v>2028</v>
      </c>
      <c r="F64" s="178">
        <v>50</v>
      </c>
      <c r="G64" s="178">
        <v>15</v>
      </c>
      <c r="H64" s="178">
        <v>3</v>
      </c>
      <c r="I64" s="179">
        <v>10909</v>
      </c>
    </row>
    <row r="65" spans="1:9" ht="15" hidden="1" customHeight="1">
      <c r="B65" s="54">
        <v>2013</v>
      </c>
      <c r="C65" s="178">
        <v>4428</v>
      </c>
      <c r="D65" s="178">
        <v>4355</v>
      </c>
      <c r="E65" s="178">
        <v>2022</v>
      </c>
      <c r="F65" s="178">
        <v>49</v>
      </c>
      <c r="G65" s="178">
        <v>16</v>
      </c>
      <c r="H65" s="178">
        <v>3</v>
      </c>
      <c r="I65" s="179">
        <v>10873</v>
      </c>
    </row>
    <row r="66" spans="1:9" ht="15" hidden="1" customHeight="1">
      <c r="B66" s="54">
        <v>2013</v>
      </c>
      <c r="C66" s="178">
        <v>4259</v>
      </c>
      <c r="D66" s="178">
        <v>4018</v>
      </c>
      <c r="E66" s="178">
        <v>1926</v>
      </c>
      <c r="F66" s="178">
        <v>46</v>
      </c>
      <c r="G66" s="178">
        <v>14</v>
      </c>
      <c r="H66" s="178">
        <v>3</v>
      </c>
      <c r="I66" s="179">
        <v>10266</v>
      </c>
    </row>
    <row r="67" spans="1:9" ht="15" hidden="1" customHeight="1">
      <c r="B67" s="54">
        <v>2013</v>
      </c>
      <c r="C67" s="178">
        <v>4431</v>
      </c>
      <c r="D67" s="178">
        <v>3995</v>
      </c>
      <c r="E67" s="178">
        <v>1829</v>
      </c>
      <c r="F67" s="178">
        <v>41</v>
      </c>
      <c r="G67" s="178">
        <v>15</v>
      </c>
      <c r="H67" s="178">
        <v>3</v>
      </c>
      <c r="I67" s="179">
        <v>10314</v>
      </c>
    </row>
    <row r="68" spans="1:9" ht="15" hidden="1" customHeight="1">
      <c r="B68" s="54">
        <v>2013</v>
      </c>
      <c r="C68" s="178">
        <v>4458</v>
      </c>
      <c r="D68" s="178">
        <v>4185</v>
      </c>
      <c r="E68" s="178">
        <v>1750</v>
      </c>
      <c r="F68" s="178">
        <v>41</v>
      </c>
      <c r="G68" s="178">
        <v>15</v>
      </c>
      <c r="H68" s="178">
        <v>3</v>
      </c>
      <c r="I68" s="179">
        <v>10452</v>
      </c>
    </row>
    <row r="69" spans="1:9" ht="15" hidden="1" customHeight="1">
      <c r="B69" s="54">
        <v>2013</v>
      </c>
      <c r="C69" s="178">
        <v>4397</v>
      </c>
      <c r="D69" s="178">
        <v>4129</v>
      </c>
      <c r="E69" s="178">
        <v>1436</v>
      </c>
      <c r="F69" s="178">
        <v>41</v>
      </c>
      <c r="G69" s="178">
        <v>17</v>
      </c>
      <c r="H69" s="178">
        <v>3</v>
      </c>
      <c r="I69" s="179">
        <v>10023</v>
      </c>
    </row>
    <row r="70" spans="1:9" s="174" customFormat="1" ht="20.25" hidden="1" customHeight="1">
      <c r="A70" s="36"/>
      <c r="B70" s="185">
        <v>2014</v>
      </c>
      <c r="C70" s="186"/>
      <c r="D70" s="186"/>
      <c r="E70" s="186"/>
      <c r="F70" s="186"/>
      <c r="G70" s="186"/>
      <c r="H70" s="186"/>
      <c r="I70" s="187"/>
    </row>
    <row r="71" spans="1:9" ht="14.1" hidden="1" customHeight="1">
      <c r="B71" s="54">
        <v>2014</v>
      </c>
      <c r="C71" s="178">
        <v>4256</v>
      </c>
      <c r="D71" s="178">
        <v>3975</v>
      </c>
      <c r="E71" s="178">
        <v>1568</v>
      </c>
      <c r="F71" s="178">
        <v>42</v>
      </c>
      <c r="G71" s="178">
        <v>15</v>
      </c>
      <c r="H71" s="178">
        <v>3</v>
      </c>
      <c r="I71" s="179">
        <v>9859</v>
      </c>
    </row>
    <row r="72" spans="1:9" ht="14.1" hidden="1" customHeight="1">
      <c r="B72" s="54">
        <v>2014</v>
      </c>
      <c r="C72" s="178">
        <v>4269</v>
      </c>
      <c r="D72" s="178">
        <v>3953</v>
      </c>
      <c r="E72" s="178">
        <v>1739</v>
      </c>
      <c r="F72" s="178">
        <v>40</v>
      </c>
      <c r="G72" s="178">
        <v>16</v>
      </c>
      <c r="H72" s="178">
        <v>3</v>
      </c>
      <c r="I72" s="179">
        <v>10020</v>
      </c>
    </row>
    <row r="73" spans="1:9" ht="14.1" hidden="1" customHeight="1">
      <c r="B73" s="54">
        <v>2014</v>
      </c>
      <c r="C73" s="178">
        <v>4217</v>
      </c>
      <c r="D73" s="178">
        <v>4095</v>
      </c>
      <c r="E73" s="178">
        <v>1811</v>
      </c>
      <c r="F73" s="178">
        <v>43</v>
      </c>
      <c r="G73" s="178">
        <v>17</v>
      </c>
      <c r="H73" s="178">
        <v>3</v>
      </c>
      <c r="I73" s="179">
        <v>10186</v>
      </c>
    </row>
    <row r="74" spans="1:9" ht="14.1" hidden="1" customHeight="1">
      <c r="B74" s="54">
        <v>2014</v>
      </c>
      <c r="C74" s="178">
        <v>4180</v>
      </c>
      <c r="D74" s="178">
        <v>4132</v>
      </c>
      <c r="E74" s="178">
        <v>1855</v>
      </c>
      <c r="F74" s="178">
        <v>42</v>
      </c>
      <c r="G74" s="178">
        <v>16</v>
      </c>
      <c r="H74" s="178">
        <v>3</v>
      </c>
      <c r="I74" s="179">
        <v>10228</v>
      </c>
    </row>
    <row r="75" spans="1:9" ht="14.1" customHeight="1">
      <c r="B75" s="54">
        <v>2014</v>
      </c>
      <c r="C75" s="178">
        <v>4207</v>
      </c>
      <c r="D75" s="178">
        <v>4093</v>
      </c>
      <c r="E75" s="178">
        <v>1958</v>
      </c>
      <c r="F75" s="178">
        <v>46</v>
      </c>
      <c r="G75" s="178">
        <v>14</v>
      </c>
      <c r="H75" s="178">
        <v>3</v>
      </c>
      <c r="I75" s="179">
        <v>10321</v>
      </c>
    </row>
    <row r="76" spans="1:9" s="11" customFormat="1" ht="14.1" hidden="1" customHeight="1">
      <c r="A76" s="36"/>
      <c r="B76" s="54">
        <v>2014</v>
      </c>
      <c r="C76" s="178">
        <v>4269</v>
      </c>
      <c r="D76" s="178">
        <v>4136</v>
      </c>
      <c r="E76" s="178">
        <v>2007</v>
      </c>
      <c r="F76" s="178">
        <v>44</v>
      </c>
      <c r="G76" s="178">
        <v>17</v>
      </c>
      <c r="H76" s="178">
        <v>3</v>
      </c>
      <c r="I76" s="179">
        <v>10476</v>
      </c>
    </row>
    <row r="77" spans="1:9" ht="14.1" hidden="1" customHeight="1">
      <c r="B77" s="54">
        <v>2014</v>
      </c>
      <c r="C77" s="178">
        <v>4352</v>
      </c>
      <c r="D77" s="178">
        <v>4331</v>
      </c>
      <c r="E77" s="178">
        <v>2045</v>
      </c>
      <c r="F77" s="178">
        <v>44</v>
      </c>
      <c r="G77" s="178">
        <v>17</v>
      </c>
      <c r="H77" s="178">
        <v>3</v>
      </c>
      <c r="I77" s="179">
        <v>10792</v>
      </c>
    </row>
    <row r="78" spans="1:9" ht="14.1" hidden="1" customHeight="1">
      <c r="B78" s="54">
        <v>2014</v>
      </c>
      <c r="C78" s="178">
        <v>4393</v>
      </c>
      <c r="D78" s="178">
        <v>4308</v>
      </c>
      <c r="E78" s="178">
        <v>2036</v>
      </c>
      <c r="F78" s="178">
        <v>45</v>
      </c>
      <c r="G78" s="178">
        <v>18</v>
      </c>
      <c r="H78" s="178">
        <v>3</v>
      </c>
      <c r="I78" s="179">
        <v>10803</v>
      </c>
    </row>
    <row r="79" spans="1:9" ht="14.1" hidden="1" customHeight="1">
      <c r="B79" s="54">
        <v>2014</v>
      </c>
      <c r="C79" s="178">
        <v>4326</v>
      </c>
      <c r="D79" s="178">
        <v>4079</v>
      </c>
      <c r="E79" s="178">
        <v>1949</v>
      </c>
      <c r="F79" s="178">
        <v>41</v>
      </c>
      <c r="G79" s="178">
        <v>17</v>
      </c>
      <c r="H79" s="178">
        <v>3</v>
      </c>
      <c r="I79" s="179">
        <v>10415</v>
      </c>
    </row>
    <row r="80" spans="1:9" ht="14.1" hidden="1" customHeight="1">
      <c r="B80" s="54">
        <v>2014</v>
      </c>
      <c r="C80" s="178">
        <v>4361</v>
      </c>
      <c r="D80" s="178">
        <v>4028</v>
      </c>
      <c r="E80" s="178">
        <v>1858</v>
      </c>
      <c r="F80" s="178">
        <v>43</v>
      </c>
      <c r="G80" s="178">
        <v>15</v>
      </c>
      <c r="H80" s="178">
        <v>3</v>
      </c>
      <c r="I80" s="179">
        <v>10308</v>
      </c>
    </row>
    <row r="81" spans="1:9" ht="14.1" hidden="1" customHeight="1">
      <c r="B81" s="54">
        <v>2014</v>
      </c>
      <c r="C81" s="178">
        <v>4348</v>
      </c>
      <c r="D81" s="178">
        <v>4140</v>
      </c>
      <c r="E81" s="178">
        <v>1786</v>
      </c>
      <c r="F81" s="178">
        <v>43</v>
      </c>
      <c r="G81" s="178">
        <v>14</v>
      </c>
      <c r="H81" s="178">
        <v>3</v>
      </c>
      <c r="I81" s="179">
        <v>10334</v>
      </c>
    </row>
    <row r="82" spans="1:9" ht="14.1" hidden="1" customHeight="1">
      <c r="B82" s="54">
        <v>2014</v>
      </c>
      <c r="C82" s="178">
        <v>4294</v>
      </c>
      <c r="D82" s="178">
        <v>4047</v>
      </c>
      <c r="E82" s="178">
        <v>1458</v>
      </c>
      <c r="F82" s="178">
        <v>44</v>
      </c>
      <c r="G82" s="178">
        <v>16</v>
      </c>
      <c r="H82" s="178">
        <v>3</v>
      </c>
      <c r="I82" s="179">
        <v>9862</v>
      </c>
    </row>
    <row r="83" spans="1:9" s="174" customFormat="1" ht="21.2" hidden="1" customHeight="1">
      <c r="A83" s="36"/>
      <c r="B83" s="185">
        <v>2015</v>
      </c>
      <c r="C83" s="186"/>
      <c r="D83" s="186"/>
      <c r="E83" s="186"/>
      <c r="F83" s="186"/>
      <c r="G83" s="186"/>
      <c r="H83" s="186"/>
      <c r="I83" s="187"/>
    </row>
    <row r="84" spans="1:9" ht="15" hidden="1" customHeight="1">
      <c r="B84" s="54">
        <v>2015</v>
      </c>
      <c r="C84" s="178">
        <v>4101</v>
      </c>
      <c r="D84" s="178">
        <v>3946</v>
      </c>
      <c r="E84" s="178">
        <v>1607</v>
      </c>
      <c r="F84" s="178">
        <v>38</v>
      </c>
      <c r="G84" s="178">
        <v>15</v>
      </c>
      <c r="H84" s="178">
        <v>3</v>
      </c>
      <c r="I84" s="179">
        <v>9710</v>
      </c>
    </row>
    <row r="85" spans="1:9" ht="15" hidden="1" customHeight="1">
      <c r="B85" s="54">
        <v>2015</v>
      </c>
      <c r="C85" s="178">
        <v>4128</v>
      </c>
      <c r="D85" s="178">
        <v>3860</v>
      </c>
      <c r="E85" s="178">
        <v>1725</v>
      </c>
      <c r="F85" s="178">
        <v>38</v>
      </c>
      <c r="G85" s="178">
        <v>15</v>
      </c>
      <c r="H85" s="178">
        <v>3</v>
      </c>
      <c r="I85" s="179">
        <v>9769</v>
      </c>
    </row>
    <row r="86" spans="1:9" ht="15" hidden="1" customHeight="1">
      <c r="B86" s="54">
        <v>2015</v>
      </c>
      <c r="C86" s="178">
        <v>4104</v>
      </c>
      <c r="D86" s="178">
        <v>4000</v>
      </c>
      <c r="E86" s="178">
        <v>1833</v>
      </c>
      <c r="F86" s="178">
        <v>41</v>
      </c>
      <c r="G86" s="178">
        <v>16</v>
      </c>
      <c r="H86" s="178">
        <v>3</v>
      </c>
      <c r="I86" s="179">
        <v>9997</v>
      </c>
    </row>
    <row r="87" spans="1:9" ht="15" hidden="1" customHeight="1">
      <c r="B87" s="54">
        <v>2015</v>
      </c>
      <c r="C87" s="178">
        <v>4173</v>
      </c>
      <c r="D87" s="178">
        <v>4073</v>
      </c>
      <c r="E87" s="178">
        <v>1857</v>
      </c>
      <c r="F87" s="178">
        <v>42</v>
      </c>
      <c r="G87" s="178">
        <v>14</v>
      </c>
      <c r="H87" s="178">
        <v>3</v>
      </c>
      <c r="I87" s="179">
        <v>10162</v>
      </c>
    </row>
    <row r="88" spans="1:9" ht="15" customHeight="1">
      <c r="B88" s="54">
        <v>2015</v>
      </c>
      <c r="C88" s="178">
        <v>4258</v>
      </c>
      <c r="D88" s="178">
        <v>4047</v>
      </c>
      <c r="E88" s="178">
        <v>1985</v>
      </c>
      <c r="F88" s="178">
        <v>39</v>
      </c>
      <c r="G88" s="178">
        <v>16</v>
      </c>
      <c r="H88" s="178">
        <v>3</v>
      </c>
      <c r="I88" s="179">
        <v>10348</v>
      </c>
    </row>
    <row r="89" spans="1:9" s="11" customFormat="1" ht="15" hidden="1" customHeight="1">
      <c r="A89" s="36"/>
      <c r="B89" s="54">
        <v>2015</v>
      </c>
      <c r="C89" s="178">
        <v>4319</v>
      </c>
      <c r="D89" s="178">
        <v>4138</v>
      </c>
      <c r="E89" s="178">
        <v>2016</v>
      </c>
      <c r="F89" s="178">
        <v>49</v>
      </c>
      <c r="G89" s="178">
        <v>16</v>
      </c>
      <c r="H89" s="178">
        <v>3</v>
      </c>
      <c r="I89" s="179">
        <v>10541</v>
      </c>
    </row>
    <row r="90" spans="1:9" ht="15" hidden="1" customHeight="1">
      <c r="B90" s="54">
        <v>2015</v>
      </c>
      <c r="C90" s="178">
        <v>4470</v>
      </c>
      <c r="D90" s="178">
        <v>4348</v>
      </c>
      <c r="E90" s="178">
        <v>2066</v>
      </c>
      <c r="F90" s="178">
        <v>46</v>
      </c>
      <c r="G90" s="178">
        <v>19</v>
      </c>
      <c r="H90" s="178">
        <v>3</v>
      </c>
      <c r="I90" s="179">
        <v>10952</v>
      </c>
    </row>
    <row r="91" spans="1:9" ht="15" hidden="1" customHeight="1">
      <c r="B91" s="54">
        <v>2015</v>
      </c>
      <c r="C91" s="178">
        <v>4482</v>
      </c>
      <c r="D91" s="178">
        <v>4303</v>
      </c>
      <c r="E91" s="178">
        <v>2065</v>
      </c>
      <c r="F91" s="178">
        <v>41</v>
      </c>
      <c r="G91" s="178">
        <v>18</v>
      </c>
      <c r="H91" s="178">
        <v>3</v>
      </c>
      <c r="I91" s="179">
        <v>10912</v>
      </c>
    </row>
    <row r="92" spans="1:9" ht="15" hidden="1" customHeight="1">
      <c r="B92" s="54">
        <v>2015</v>
      </c>
      <c r="C92" s="178">
        <v>4526</v>
      </c>
      <c r="D92" s="178">
        <v>4186</v>
      </c>
      <c r="E92" s="178">
        <v>1933</v>
      </c>
      <c r="F92" s="178">
        <v>43</v>
      </c>
      <c r="G92" s="178">
        <v>16</v>
      </c>
      <c r="H92" s="178">
        <v>3</v>
      </c>
      <c r="I92" s="179">
        <v>10707</v>
      </c>
    </row>
    <row r="93" spans="1:9" ht="15" hidden="1" customHeight="1">
      <c r="B93" s="54">
        <v>2015</v>
      </c>
      <c r="C93" s="178">
        <v>4462</v>
      </c>
      <c r="D93" s="178">
        <v>4090</v>
      </c>
      <c r="E93" s="178">
        <v>1833</v>
      </c>
      <c r="F93" s="178">
        <v>46</v>
      </c>
      <c r="G93" s="178">
        <v>17</v>
      </c>
      <c r="H93" s="178">
        <v>3</v>
      </c>
      <c r="I93" s="179">
        <v>10451</v>
      </c>
    </row>
    <row r="94" spans="1:9" ht="15" hidden="1" customHeight="1">
      <c r="B94" s="54">
        <v>2015</v>
      </c>
      <c r="C94" s="178">
        <v>4333</v>
      </c>
      <c r="D94" s="178">
        <v>4073</v>
      </c>
      <c r="E94" s="178">
        <v>1689</v>
      </c>
      <c r="F94" s="178">
        <v>43</v>
      </c>
      <c r="G94" s="178">
        <v>16</v>
      </c>
      <c r="H94" s="178">
        <v>3</v>
      </c>
      <c r="I94" s="179">
        <v>10157</v>
      </c>
    </row>
    <row r="95" spans="1:9" ht="15" hidden="1" customHeight="1">
      <c r="B95" s="54">
        <v>2015</v>
      </c>
      <c r="C95" s="178">
        <v>4294</v>
      </c>
      <c r="D95" s="178">
        <v>3958</v>
      </c>
      <c r="E95" s="178">
        <v>1434</v>
      </c>
      <c r="F95" s="178">
        <v>39</v>
      </c>
      <c r="G95" s="178">
        <v>16</v>
      </c>
      <c r="H95" s="178">
        <v>3</v>
      </c>
      <c r="I95" s="179">
        <v>9744</v>
      </c>
    </row>
    <row r="96" spans="1:9" s="174" customFormat="1" ht="25.9" hidden="1" customHeight="1">
      <c r="A96" s="36"/>
      <c r="B96" s="185">
        <v>2016</v>
      </c>
      <c r="C96" s="186"/>
      <c r="D96" s="186"/>
      <c r="E96" s="186"/>
      <c r="F96" s="186"/>
      <c r="G96" s="186"/>
      <c r="H96" s="186"/>
      <c r="I96" s="187"/>
    </row>
    <row r="97" spans="1:9" ht="15" hidden="1" customHeight="1">
      <c r="B97" s="54">
        <v>2016</v>
      </c>
      <c r="C97" s="178">
        <v>3069</v>
      </c>
      <c r="D97" s="178">
        <v>3530</v>
      </c>
      <c r="E97" s="178">
        <v>1645</v>
      </c>
      <c r="F97" s="178">
        <v>48</v>
      </c>
      <c r="G97" s="178">
        <v>22</v>
      </c>
      <c r="H97" s="178">
        <v>3</v>
      </c>
      <c r="I97" s="179">
        <v>8317</v>
      </c>
    </row>
    <row r="98" spans="1:9" ht="15" hidden="1" customHeight="1">
      <c r="B98" s="54">
        <v>2016</v>
      </c>
      <c r="C98" s="178">
        <v>3133</v>
      </c>
      <c r="D98" s="178">
        <v>3462</v>
      </c>
      <c r="E98" s="178">
        <v>1801</v>
      </c>
      <c r="F98" s="178">
        <v>49</v>
      </c>
      <c r="G98" s="178">
        <v>22</v>
      </c>
      <c r="H98" s="178">
        <v>3</v>
      </c>
      <c r="I98" s="179">
        <v>8470</v>
      </c>
    </row>
    <row r="99" spans="1:9" ht="15" hidden="1" customHeight="1">
      <c r="B99" s="54">
        <v>2016</v>
      </c>
      <c r="C99" s="178">
        <v>3116</v>
      </c>
      <c r="D99" s="178">
        <v>3615</v>
      </c>
      <c r="E99" s="178">
        <v>1887</v>
      </c>
      <c r="F99" s="178">
        <v>54</v>
      </c>
      <c r="G99" s="178">
        <v>23</v>
      </c>
      <c r="H99" s="178">
        <v>3</v>
      </c>
      <c r="I99" s="179">
        <v>8698</v>
      </c>
    </row>
    <row r="100" spans="1:9" ht="15" hidden="1" customHeight="1">
      <c r="B100" s="54">
        <v>2016</v>
      </c>
      <c r="C100" s="178">
        <v>3223</v>
      </c>
      <c r="D100" s="178">
        <v>3673</v>
      </c>
      <c r="E100" s="178">
        <v>1919</v>
      </c>
      <c r="F100" s="178">
        <v>55</v>
      </c>
      <c r="G100" s="178">
        <v>22</v>
      </c>
      <c r="H100" s="178">
        <v>3</v>
      </c>
      <c r="I100" s="179">
        <v>8895</v>
      </c>
    </row>
    <row r="101" spans="1:9" ht="15" customHeight="1">
      <c r="B101" s="54">
        <v>2016</v>
      </c>
      <c r="C101" s="178">
        <v>3235</v>
      </c>
      <c r="D101" s="178">
        <v>3474</v>
      </c>
      <c r="E101" s="178">
        <v>2012</v>
      </c>
      <c r="F101" s="178">
        <v>53</v>
      </c>
      <c r="G101" s="178">
        <v>23</v>
      </c>
      <c r="H101" s="178">
        <v>3</v>
      </c>
      <c r="I101" s="179">
        <v>8800</v>
      </c>
    </row>
    <row r="102" spans="1:9" s="11" customFormat="1" ht="15" hidden="1" customHeight="1">
      <c r="A102" s="36"/>
      <c r="B102" s="54">
        <v>2016</v>
      </c>
      <c r="C102" s="178">
        <v>3279</v>
      </c>
      <c r="D102" s="178">
        <v>3640</v>
      </c>
      <c r="E102" s="178">
        <v>2051</v>
      </c>
      <c r="F102" s="178">
        <v>58</v>
      </c>
      <c r="G102" s="178">
        <v>24</v>
      </c>
      <c r="H102" s="178">
        <v>3</v>
      </c>
      <c r="I102" s="179">
        <v>9055</v>
      </c>
    </row>
    <row r="103" spans="1:9" ht="15" hidden="1" customHeight="1">
      <c r="B103" s="54">
        <v>2016</v>
      </c>
      <c r="C103" s="178">
        <v>3405</v>
      </c>
      <c r="D103" s="178">
        <v>4048</v>
      </c>
      <c r="E103" s="178">
        <v>2123</v>
      </c>
      <c r="F103" s="178">
        <v>68</v>
      </c>
      <c r="G103" s="178">
        <v>25</v>
      </c>
      <c r="H103" s="178">
        <v>3</v>
      </c>
      <c r="I103" s="179">
        <v>9672</v>
      </c>
    </row>
    <row r="104" spans="1:9" ht="15" hidden="1" customHeight="1">
      <c r="B104" s="54">
        <v>2016</v>
      </c>
      <c r="C104" s="178">
        <v>3444</v>
      </c>
      <c r="D104" s="178">
        <v>4084</v>
      </c>
      <c r="E104" s="178">
        <v>2096</v>
      </c>
      <c r="F104" s="178">
        <v>60</v>
      </c>
      <c r="G104" s="178">
        <v>25</v>
      </c>
      <c r="H104" s="178">
        <v>3</v>
      </c>
      <c r="I104" s="179">
        <v>9712</v>
      </c>
    </row>
    <row r="105" spans="1:9" ht="15" hidden="1" customHeight="1">
      <c r="B105" s="54">
        <v>2016</v>
      </c>
      <c r="C105" s="178">
        <v>3280</v>
      </c>
      <c r="D105" s="178">
        <v>3695</v>
      </c>
      <c r="E105" s="178">
        <v>1989</v>
      </c>
      <c r="F105" s="178">
        <v>58</v>
      </c>
      <c r="G105" s="178">
        <v>24</v>
      </c>
      <c r="H105" s="178">
        <v>3</v>
      </c>
      <c r="I105" s="179">
        <v>9049</v>
      </c>
    </row>
    <row r="106" spans="1:9" ht="15" hidden="1" customHeight="1">
      <c r="B106" s="54">
        <v>2016</v>
      </c>
      <c r="C106" s="178">
        <v>3412</v>
      </c>
      <c r="D106" s="178">
        <v>3658</v>
      </c>
      <c r="E106" s="178">
        <v>1933</v>
      </c>
      <c r="F106" s="178">
        <v>57</v>
      </c>
      <c r="G106" s="178">
        <v>21</v>
      </c>
      <c r="H106" s="178">
        <v>3</v>
      </c>
      <c r="I106" s="179">
        <v>9084</v>
      </c>
    </row>
    <row r="107" spans="1:9" ht="15" hidden="1" customHeight="1">
      <c r="B107" s="54">
        <v>2016</v>
      </c>
      <c r="C107" s="178">
        <v>3353</v>
      </c>
      <c r="D107" s="178">
        <v>3680</v>
      </c>
      <c r="E107" s="178">
        <v>1756</v>
      </c>
      <c r="F107" s="178">
        <v>59</v>
      </c>
      <c r="G107" s="178">
        <v>24</v>
      </c>
      <c r="H107" s="178">
        <v>3</v>
      </c>
      <c r="I107" s="179">
        <v>8875</v>
      </c>
    </row>
    <row r="108" spans="1:9" ht="15" hidden="1" customHeight="1">
      <c r="B108" s="54">
        <v>2016</v>
      </c>
      <c r="C108" s="178">
        <v>3348</v>
      </c>
      <c r="D108" s="178">
        <v>3544</v>
      </c>
      <c r="E108" s="178">
        <v>1447</v>
      </c>
      <c r="F108" s="178">
        <v>55</v>
      </c>
      <c r="G108" s="178">
        <v>23</v>
      </c>
      <c r="H108" s="178">
        <v>3</v>
      </c>
      <c r="I108" s="179">
        <v>8420</v>
      </c>
    </row>
    <row r="109" spans="1:9" s="174" customFormat="1" ht="25.9" hidden="1" customHeight="1">
      <c r="A109" s="36"/>
      <c r="B109" s="54">
        <v>2017</v>
      </c>
      <c r="C109" s="186"/>
      <c r="D109" s="186"/>
      <c r="E109" s="186"/>
      <c r="F109" s="186"/>
      <c r="G109" s="186"/>
      <c r="H109" s="186"/>
      <c r="I109" s="187"/>
    </row>
    <row r="110" spans="1:9" ht="15" hidden="1" customHeight="1">
      <c r="B110" s="54">
        <v>2017</v>
      </c>
      <c r="C110" s="178">
        <v>3209</v>
      </c>
      <c r="D110" s="178">
        <v>3453</v>
      </c>
      <c r="E110" s="178">
        <v>1634</v>
      </c>
      <c r="F110" s="178">
        <v>54</v>
      </c>
      <c r="G110" s="178">
        <v>23</v>
      </c>
      <c r="H110" s="178">
        <v>3</v>
      </c>
      <c r="I110" s="179">
        <v>8376</v>
      </c>
    </row>
    <row r="111" spans="1:9" ht="15" hidden="1" customHeight="1">
      <c r="B111" s="54">
        <v>2017</v>
      </c>
      <c r="C111" s="178">
        <v>3211</v>
      </c>
      <c r="D111" s="178">
        <v>3419</v>
      </c>
      <c r="E111" s="178">
        <v>1759</v>
      </c>
      <c r="F111" s="178">
        <v>61</v>
      </c>
      <c r="G111" s="178">
        <v>22</v>
      </c>
      <c r="H111" s="178">
        <v>3</v>
      </c>
      <c r="I111" s="179">
        <v>8475</v>
      </c>
    </row>
    <row r="112" spans="1:9" ht="15" hidden="1" customHeight="1">
      <c r="B112" s="54">
        <v>2017</v>
      </c>
      <c r="C112" s="178">
        <v>3117</v>
      </c>
      <c r="D112" s="178">
        <v>3605</v>
      </c>
      <c r="E112" s="178">
        <v>1869</v>
      </c>
      <c r="F112" s="178">
        <v>65</v>
      </c>
      <c r="G112" s="178">
        <v>22</v>
      </c>
      <c r="H112" s="178">
        <v>3</v>
      </c>
      <c r="I112" s="179">
        <v>8681</v>
      </c>
    </row>
    <row r="113" spans="1:9" ht="15" hidden="1" customHeight="1">
      <c r="B113" s="54">
        <v>2017</v>
      </c>
      <c r="C113" s="182">
        <v>3210</v>
      </c>
      <c r="D113" s="182">
        <v>3654</v>
      </c>
      <c r="E113" s="182">
        <v>1945</v>
      </c>
      <c r="F113" s="182">
        <v>64</v>
      </c>
      <c r="G113" s="182">
        <v>20</v>
      </c>
      <c r="H113" s="182">
        <v>3</v>
      </c>
      <c r="I113" s="206">
        <v>8896</v>
      </c>
    </row>
    <row r="114" spans="1:9" ht="15" customHeight="1">
      <c r="B114" s="54">
        <v>2017</v>
      </c>
      <c r="C114" s="178">
        <v>3217</v>
      </c>
      <c r="D114" s="178">
        <v>3653</v>
      </c>
      <c r="E114" s="178">
        <v>1973</v>
      </c>
      <c r="F114" s="178">
        <v>64</v>
      </c>
      <c r="G114" s="178">
        <v>21</v>
      </c>
      <c r="H114" s="178">
        <v>3</v>
      </c>
      <c r="I114" s="179">
        <v>8931</v>
      </c>
    </row>
    <row r="115" spans="1:9" s="11" customFormat="1" ht="15" hidden="1" customHeight="1">
      <c r="A115" s="36"/>
      <c r="B115" s="54">
        <v>2017</v>
      </c>
      <c r="C115" s="182">
        <v>3320</v>
      </c>
      <c r="D115" s="182">
        <v>3785</v>
      </c>
      <c r="E115" s="182">
        <v>2041</v>
      </c>
      <c r="F115" s="182">
        <v>67</v>
      </c>
      <c r="G115" s="182">
        <v>22</v>
      </c>
      <c r="H115" s="182">
        <v>3</v>
      </c>
      <c r="I115" s="206">
        <v>9238</v>
      </c>
    </row>
    <row r="116" spans="1:9" ht="15" hidden="1" customHeight="1">
      <c r="B116" s="54">
        <v>2017</v>
      </c>
      <c r="C116" s="182">
        <v>3398</v>
      </c>
      <c r="D116" s="182">
        <v>4063</v>
      </c>
      <c r="E116" s="182">
        <v>2110</v>
      </c>
      <c r="F116" s="182">
        <v>65</v>
      </c>
      <c r="G116" s="182">
        <v>24</v>
      </c>
      <c r="H116" s="182">
        <v>3</v>
      </c>
      <c r="I116" s="206">
        <v>9663</v>
      </c>
    </row>
    <row r="117" spans="1:9" ht="15" hidden="1" customHeight="1">
      <c r="B117" s="54">
        <v>2017</v>
      </c>
      <c r="C117" s="182">
        <v>3394</v>
      </c>
      <c r="D117" s="182">
        <v>3958</v>
      </c>
      <c r="E117" s="182">
        <v>2066</v>
      </c>
      <c r="F117" s="182">
        <v>66</v>
      </c>
      <c r="G117" s="182">
        <v>24</v>
      </c>
      <c r="H117" s="182">
        <v>3</v>
      </c>
      <c r="I117" s="206">
        <v>9511</v>
      </c>
    </row>
    <row r="118" spans="1:9" ht="15" hidden="1" customHeight="1">
      <c r="B118" s="54">
        <v>2017</v>
      </c>
      <c r="C118" s="182">
        <v>3451</v>
      </c>
      <c r="D118" s="182">
        <v>3928</v>
      </c>
      <c r="E118" s="182">
        <v>1972</v>
      </c>
      <c r="F118" s="182">
        <v>65</v>
      </c>
      <c r="G118" s="182">
        <v>21</v>
      </c>
      <c r="H118" s="182">
        <v>3</v>
      </c>
      <c r="I118" s="206">
        <v>9440</v>
      </c>
    </row>
    <row r="119" spans="1:9" ht="15" hidden="1" customHeight="1">
      <c r="B119" s="54">
        <v>2017</v>
      </c>
      <c r="C119" s="182">
        <v>3339</v>
      </c>
      <c r="D119" s="182">
        <v>3720</v>
      </c>
      <c r="E119" s="182">
        <v>1832</v>
      </c>
      <c r="F119" s="182">
        <v>66</v>
      </c>
      <c r="G119" s="182">
        <v>19</v>
      </c>
      <c r="H119" s="182">
        <v>3</v>
      </c>
      <c r="I119" s="206">
        <v>8979</v>
      </c>
    </row>
    <row r="120" spans="1:9" ht="15" hidden="1" customHeight="1">
      <c r="B120" s="54">
        <v>2017</v>
      </c>
      <c r="C120" s="182">
        <v>3315</v>
      </c>
      <c r="D120" s="182">
        <v>3789</v>
      </c>
      <c r="E120" s="182">
        <v>1752</v>
      </c>
      <c r="F120" s="182">
        <v>62</v>
      </c>
      <c r="G120" s="182">
        <v>21</v>
      </c>
      <c r="H120" s="182">
        <v>3</v>
      </c>
      <c r="I120" s="206">
        <v>8942</v>
      </c>
    </row>
    <row r="121" spans="1:9" ht="15" hidden="1" customHeight="1">
      <c r="B121" s="54">
        <v>2017</v>
      </c>
      <c r="C121" s="182">
        <v>3301</v>
      </c>
      <c r="D121" s="182">
        <v>3626</v>
      </c>
      <c r="E121" s="182">
        <v>1474</v>
      </c>
      <c r="F121" s="182">
        <v>59</v>
      </c>
      <c r="G121" s="182">
        <v>23</v>
      </c>
      <c r="H121" s="182">
        <v>3</v>
      </c>
      <c r="I121" s="206">
        <v>8486</v>
      </c>
    </row>
    <row r="122" spans="1:9" s="174" customFormat="1" ht="14.1" customHeight="1">
      <c r="A122" s="36"/>
      <c r="B122" s="188">
        <v>2018</v>
      </c>
      <c r="C122" s="186"/>
      <c r="D122" s="186"/>
      <c r="E122" s="186"/>
      <c r="F122" s="186"/>
      <c r="G122" s="186"/>
      <c r="H122" s="186"/>
      <c r="I122" s="187"/>
    </row>
    <row r="123" spans="1:9" ht="15" customHeight="1">
      <c r="B123" s="436" t="s">
        <v>9</v>
      </c>
      <c r="C123" s="190">
        <v>3138</v>
      </c>
      <c r="D123" s="190">
        <v>3485</v>
      </c>
      <c r="E123" s="190">
        <v>1610</v>
      </c>
      <c r="F123" s="190">
        <v>60</v>
      </c>
      <c r="G123" s="190">
        <v>21</v>
      </c>
      <c r="H123" s="190">
        <v>3</v>
      </c>
      <c r="I123" s="190">
        <v>8317</v>
      </c>
    </row>
    <row r="124" spans="1:9" ht="15" customHeight="1">
      <c r="B124" s="436" t="s">
        <v>10</v>
      </c>
      <c r="C124" s="190">
        <v>3178</v>
      </c>
      <c r="D124" s="190">
        <v>3374</v>
      </c>
      <c r="E124" s="190">
        <v>1683</v>
      </c>
      <c r="F124" s="190">
        <v>66</v>
      </c>
      <c r="G124" s="190">
        <v>22</v>
      </c>
      <c r="H124" s="190">
        <v>3</v>
      </c>
      <c r="I124" s="190">
        <v>8326</v>
      </c>
    </row>
    <row r="125" spans="1:9" ht="15" customHeight="1">
      <c r="B125" s="437" t="s">
        <v>67</v>
      </c>
      <c r="C125" s="192">
        <v>3185</v>
      </c>
      <c r="D125" s="192">
        <v>3585</v>
      </c>
      <c r="E125" s="192">
        <v>1853</v>
      </c>
      <c r="F125" s="192">
        <v>65</v>
      </c>
      <c r="G125" s="192">
        <v>22</v>
      </c>
      <c r="H125" s="192">
        <v>3</v>
      </c>
      <c r="I125" s="192">
        <v>8713</v>
      </c>
    </row>
    <row r="126" spans="1:9" ht="15" customHeight="1">
      <c r="B126" s="436" t="s">
        <v>68</v>
      </c>
      <c r="C126" s="190">
        <v>3102</v>
      </c>
      <c r="D126" s="190">
        <v>3566</v>
      </c>
      <c r="E126" s="190">
        <v>1901</v>
      </c>
      <c r="F126" s="190">
        <v>68</v>
      </c>
      <c r="G126" s="190">
        <v>21</v>
      </c>
      <c r="H126" s="190">
        <v>3</v>
      </c>
      <c r="I126" s="190">
        <v>8661</v>
      </c>
    </row>
    <row r="127" spans="1:9" ht="15" customHeight="1">
      <c r="B127" s="438" t="s">
        <v>69</v>
      </c>
      <c r="C127" s="194">
        <v>3132</v>
      </c>
      <c r="D127" s="194">
        <v>3557</v>
      </c>
      <c r="E127" s="194">
        <v>1994</v>
      </c>
      <c r="F127" s="194">
        <v>73</v>
      </c>
      <c r="G127" s="194">
        <v>19</v>
      </c>
      <c r="H127" s="194">
        <v>3</v>
      </c>
      <c r="I127" s="194">
        <v>8778</v>
      </c>
    </row>
    <row r="128" spans="1:9" s="11" customFormat="1" ht="15" customHeight="1">
      <c r="A128" s="36"/>
      <c r="B128" s="436" t="s">
        <v>70</v>
      </c>
      <c r="C128" s="190">
        <v>3283</v>
      </c>
      <c r="D128" s="190">
        <v>3819</v>
      </c>
      <c r="E128" s="190">
        <v>2071</v>
      </c>
      <c r="F128" s="190">
        <v>78</v>
      </c>
      <c r="G128" s="190">
        <v>21</v>
      </c>
      <c r="H128" s="190">
        <v>3</v>
      </c>
      <c r="I128" s="190">
        <v>9275</v>
      </c>
    </row>
    <row r="129" spans="1:9" ht="15" customHeight="1">
      <c r="B129" s="436" t="s">
        <v>71</v>
      </c>
      <c r="C129" s="190">
        <v>3414</v>
      </c>
      <c r="D129" s="190">
        <v>3922</v>
      </c>
      <c r="E129" s="190">
        <v>2088</v>
      </c>
      <c r="F129" s="190">
        <v>71</v>
      </c>
      <c r="G129" s="190">
        <v>24</v>
      </c>
      <c r="H129" s="190">
        <v>3</v>
      </c>
      <c r="I129" s="190">
        <v>9522</v>
      </c>
    </row>
    <row r="130" spans="1:9" ht="15" customHeight="1">
      <c r="B130" s="436" t="s">
        <v>72</v>
      </c>
      <c r="C130" s="190">
        <v>3418</v>
      </c>
      <c r="D130" s="190">
        <v>3827</v>
      </c>
      <c r="E130" s="190">
        <v>2046</v>
      </c>
      <c r="F130" s="190">
        <v>70</v>
      </c>
      <c r="G130" s="190">
        <v>23</v>
      </c>
      <c r="H130" s="190">
        <v>3</v>
      </c>
      <c r="I130" s="190">
        <v>9387</v>
      </c>
    </row>
    <row r="131" spans="1:9" ht="15" customHeight="1">
      <c r="B131" s="436" t="s">
        <v>79</v>
      </c>
      <c r="C131" s="190">
        <v>3513</v>
      </c>
      <c r="D131" s="190">
        <v>3724</v>
      </c>
      <c r="E131" s="190">
        <v>1967</v>
      </c>
      <c r="F131" s="190">
        <v>63</v>
      </c>
      <c r="G131" s="190">
        <v>24</v>
      </c>
      <c r="H131" s="190">
        <v>3</v>
      </c>
      <c r="I131" s="190">
        <v>9294</v>
      </c>
    </row>
    <row r="132" spans="1:9" ht="15" customHeight="1">
      <c r="B132" s="436" t="s">
        <v>80</v>
      </c>
      <c r="C132" s="190">
        <v>3329</v>
      </c>
      <c r="D132" s="190">
        <v>3631</v>
      </c>
      <c r="E132" s="190">
        <v>1848</v>
      </c>
      <c r="F132" s="190">
        <v>67</v>
      </c>
      <c r="G132" s="190">
        <v>20</v>
      </c>
      <c r="H132" s="190">
        <v>3</v>
      </c>
      <c r="I132" s="190">
        <v>8898</v>
      </c>
    </row>
    <row r="133" spans="1:9" ht="15" customHeight="1">
      <c r="B133" s="436" t="s">
        <v>81</v>
      </c>
      <c r="C133" s="190">
        <v>3381</v>
      </c>
      <c r="D133" s="190">
        <v>3715</v>
      </c>
      <c r="E133" s="190">
        <v>1716</v>
      </c>
      <c r="F133" s="190">
        <v>66</v>
      </c>
      <c r="G133" s="190">
        <v>21</v>
      </c>
      <c r="H133" s="190">
        <v>3</v>
      </c>
      <c r="I133" s="190">
        <v>8902</v>
      </c>
    </row>
    <row r="134" spans="1:9" ht="15" customHeight="1">
      <c r="B134" s="436" t="s">
        <v>82</v>
      </c>
      <c r="C134" s="190">
        <v>3367</v>
      </c>
      <c r="D134" s="190">
        <v>3646</v>
      </c>
      <c r="E134" s="190">
        <v>1474</v>
      </c>
      <c r="F134" s="190">
        <v>65</v>
      </c>
      <c r="G134" s="190">
        <v>26</v>
      </c>
      <c r="H134" s="190">
        <v>3</v>
      </c>
      <c r="I134" s="190">
        <v>8581</v>
      </c>
    </row>
    <row r="135" spans="1:9" s="174" customFormat="1" ht="14.1" customHeight="1">
      <c r="A135" s="36"/>
      <c r="B135" s="195">
        <v>2019</v>
      </c>
      <c r="C135" s="196"/>
      <c r="D135" s="196"/>
      <c r="E135" s="196"/>
      <c r="F135" s="196"/>
      <c r="G135" s="196"/>
      <c r="H135" s="196"/>
      <c r="I135" s="196"/>
    </row>
    <row r="136" spans="1:9" ht="15" customHeight="1">
      <c r="B136" s="436" t="s">
        <v>9</v>
      </c>
      <c r="C136" s="190">
        <v>3190</v>
      </c>
      <c r="D136" s="190">
        <v>3415</v>
      </c>
      <c r="E136" s="190">
        <v>1577</v>
      </c>
      <c r="F136" s="190">
        <v>67</v>
      </c>
      <c r="G136" s="190">
        <v>22</v>
      </c>
      <c r="H136" s="190">
        <v>3</v>
      </c>
      <c r="I136" s="190">
        <v>8274</v>
      </c>
    </row>
    <row r="137" spans="1:9" ht="15" customHeight="1">
      <c r="B137" s="436" t="s">
        <v>10</v>
      </c>
      <c r="C137" s="190">
        <v>3171</v>
      </c>
      <c r="D137" s="190">
        <v>3448</v>
      </c>
      <c r="E137" s="190">
        <v>1704</v>
      </c>
      <c r="F137" s="190">
        <v>71</v>
      </c>
      <c r="G137" s="190">
        <v>22</v>
      </c>
      <c r="H137" s="190">
        <v>3</v>
      </c>
      <c r="I137" s="190">
        <v>8419</v>
      </c>
    </row>
    <row r="138" spans="1:9" ht="15" customHeight="1">
      <c r="B138" s="437" t="s">
        <v>67</v>
      </c>
      <c r="C138" s="192">
        <v>3142</v>
      </c>
      <c r="D138" s="192">
        <v>3647</v>
      </c>
      <c r="E138" s="192">
        <v>1809</v>
      </c>
      <c r="F138" s="192">
        <v>74</v>
      </c>
      <c r="G138" s="192">
        <v>21</v>
      </c>
      <c r="H138" s="192">
        <v>3</v>
      </c>
      <c r="I138" s="192">
        <v>8696</v>
      </c>
    </row>
    <row r="139" spans="1:9" ht="15" customHeight="1">
      <c r="B139" s="436" t="s">
        <v>68</v>
      </c>
      <c r="C139" s="190">
        <v>3186</v>
      </c>
      <c r="D139" s="190">
        <v>3509</v>
      </c>
      <c r="E139" s="190">
        <v>1870</v>
      </c>
      <c r="F139" s="190">
        <v>77</v>
      </c>
      <c r="G139" s="190">
        <v>21</v>
      </c>
      <c r="H139" s="190">
        <v>3</v>
      </c>
      <c r="I139" s="190">
        <v>8666</v>
      </c>
    </row>
    <row r="140" spans="1:9" ht="15" customHeight="1">
      <c r="B140" s="438" t="s">
        <v>69</v>
      </c>
      <c r="C140" s="194">
        <v>3174</v>
      </c>
      <c r="D140" s="194">
        <v>3513</v>
      </c>
      <c r="E140" s="194">
        <v>1939</v>
      </c>
      <c r="F140" s="194">
        <v>76</v>
      </c>
      <c r="G140" s="194">
        <v>21</v>
      </c>
      <c r="H140" s="194">
        <v>3</v>
      </c>
      <c r="I140" s="194">
        <v>8726</v>
      </c>
    </row>
    <row r="141" spans="1:9" s="11" customFormat="1" ht="15" customHeight="1">
      <c r="A141" s="36"/>
      <c r="B141" s="436" t="s">
        <v>70</v>
      </c>
      <c r="C141" s="190">
        <v>3294</v>
      </c>
      <c r="D141" s="190">
        <v>3823</v>
      </c>
      <c r="E141" s="190">
        <v>2036</v>
      </c>
      <c r="F141" s="190">
        <v>79</v>
      </c>
      <c r="G141" s="190">
        <v>21</v>
      </c>
      <c r="H141" s="190">
        <v>3</v>
      </c>
      <c r="I141" s="190">
        <v>9256</v>
      </c>
    </row>
    <row r="142" spans="1:9" ht="15" customHeight="1">
      <c r="B142" s="436" t="s">
        <v>71</v>
      </c>
      <c r="C142" s="190">
        <v>3326</v>
      </c>
      <c r="D142" s="190">
        <v>4022</v>
      </c>
      <c r="E142" s="190">
        <v>2081</v>
      </c>
      <c r="F142" s="190">
        <v>82</v>
      </c>
      <c r="G142" s="190">
        <v>24</v>
      </c>
      <c r="H142" s="190">
        <v>3</v>
      </c>
      <c r="I142" s="190">
        <v>9538</v>
      </c>
    </row>
    <row r="143" spans="1:9" ht="15" customHeight="1">
      <c r="B143" s="436" t="s">
        <v>72</v>
      </c>
      <c r="C143" s="190">
        <v>3284</v>
      </c>
      <c r="D143" s="190">
        <v>3989</v>
      </c>
      <c r="E143" s="190">
        <v>2060</v>
      </c>
      <c r="F143" s="190">
        <v>76</v>
      </c>
      <c r="G143" s="190">
        <v>22</v>
      </c>
      <c r="H143" s="190">
        <v>3</v>
      </c>
      <c r="I143" s="190">
        <v>9434</v>
      </c>
    </row>
    <row r="144" spans="1:9" ht="15" customHeight="1">
      <c r="B144" s="436" t="s">
        <v>79</v>
      </c>
      <c r="C144" s="190">
        <v>3321</v>
      </c>
      <c r="D144" s="190">
        <v>3795</v>
      </c>
      <c r="E144" s="190">
        <v>1912</v>
      </c>
      <c r="F144" s="190">
        <v>72</v>
      </c>
      <c r="G144" s="190">
        <v>23</v>
      </c>
      <c r="H144" s="190">
        <v>3</v>
      </c>
      <c r="I144" s="190">
        <v>9126</v>
      </c>
    </row>
    <row r="145" spans="1:9" ht="15" customHeight="1">
      <c r="B145" s="436" t="s">
        <v>80</v>
      </c>
      <c r="C145" s="190">
        <v>3288</v>
      </c>
      <c r="D145" s="190">
        <v>3538</v>
      </c>
      <c r="E145" s="190">
        <v>1819</v>
      </c>
      <c r="F145" s="190">
        <v>71</v>
      </c>
      <c r="G145" s="190">
        <v>21</v>
      </c>
      <c r="H145" s="190">
        <v>3</v>
      </c>
      <c r="I145" s="190">
        <v>8740</v>
      </c>
    </row>
    <row r="146" spans="1:9" ht="15" customHeight="1">
      <c r="B146" s="436" t="s">
        <v>81</v>
      </c>
      <c r="C146" s="190">
        <v>3276</v>
      </c>
      <c r="D146" s="190">
        <v>3716</v>
      </c>
      <c r="E146" s="190">
        <v>1712</v>
      </c>
      <c r="F146" s="190">
        <v>71</v>
      </c>
      <c r="G146" s="190">
        <v>23</v>
      </c>
      <c r="H146" s="190">
        <v>3</v>
      </c>
      <c r="I146" s="190">
        <v>8801</v>
      </c>
    </row>
    <row r="147" spans="1:9" ht="15" customHeight="1">
      <c r="B147" s="436" t="s">
        <v>82</v>
      </c>
      <c r="C147" s="190">
        <v>3180</v>
      </c>
      <c r="D147" s="190">
        <v>3669</v>
      </c>
      <c r="E147" s="190">
        <v>1429</v>
      </c>
      <c r="F147" s="190">
        <v>65</v>
      </c>
      <c r="G147" s="190">
        <v>25</v>
      </c>
      <c r="H147" s="190">
        <v>3</v>
      </c>
      <c r="I147" s="190">
        <v>8371</v>
      </c>
    </row>
    <row r="148" spans="1:9" s="174" customFormat="1" ht="14.1" customHeight="1">
      <c r="A148" s="36"/>
      <c r="B148" s="195">
        <v>2020</v>
      </c>
      <c r="C148" s="196"/>
      <c r="D148" s="196"/>
      <c r="E148" s="196"/>
      <c r="F148" s="196"/>
      <c r="G148" s="196"/>
      <c r="H148" s="196"/>
      <c r="I148" s="196"/>
    </row>
    <row r="149" spans="1:9" ht="15" customHeight="1">
      <c r="B149" s="436" t="s">
        <v>9</v>
      </c>
      <c r="C149" s="190">
        <v>3081</v>
      </c>
      <c r="D149" s="190">
        <v>3421</v>
      </c>
      <c r="E149" s="190">
        <v>1583</v>
      </c>
      <c r="F149" s="190">
        <v>60</v>
      </c>
      <c r="G149" s="190">
        <v>23</v>
      </c>
      <c r="H149" s="190">
        <v>3</v>
      </c>
      <c r="I149" s="190">
        <v>8171</v>
      </c>
    </row>
    <row r="150" spans="1:9" ht="15" customHeight="1">
      <c r="B150" s="436" t="s">
        <v>10</v>
      </c>
      <c r="C150" s="190">
        <v>3128</v>
      </c>
      <c r="D150" s="190">
        <v>3422</v>
      </c>
      <c r="E150" s="190">
        <v>1702</v>
      </c>
      <c r="F150" s="190">
        <v>68</v>
      </c>
      <c r="G150" s="190">
        <v>22</v>
      </c>
      <c r="H150" s="190">
        <v>3</v>
      </c>
      <c r="I150" s="190">
        <v>8345</v>
      </c>
    </row>
    <row r="151" spans="1:9" ht="15" customHeight="1">
      <c r="B151" s="437" t="s">
        <v>67</v>
      </c>
      <c r="C151" s="192">
        <v>2969</v>
      </c>
      <c r="D151" s="192">
        <v>3328</v>
      </c>
      <c r="E151" s="192">
        <v>1683</v>
      </c>
      <c r="F151" s="192">
        <v>56</v>
      </c>
      <c r="G151" s="192">
        <v>21</v>
      </c>
      <c r="H151" s="192">
        <v>3</v>
      </c>
      <c r="I151" s="192">
        <v>8060</v>
      </c>
    </row>
    <row r="152" spans="1:9" ht="15" customHeight="1">
      <c r="B152" s="436" t="s">
        <v>68</v>
      </c>
      <c r="C152" s="190">
        <v>2914</v>
      </c>
      <c r="D152" s="190">
        <v>3275</v>
      </c>
      <c r="E152" s="190">
        <v>1751</v>
      </c>
      <c r="F152" s="190">
        <v>54</v>
      </c>
      <c r="G152" s="190">
        <v>20</v>
      </c>
      <c r="H152" s="190">
        <v>3</v>
      </c>
      <c r="I152" s="190">
        <v>8017</v>
      </c>
    </row>
    <row r="153" spans="1:9" ht="15" customHeight="1">
      <c r="B153" s="438" t="s">
        <v>69</v>
      </c>
      <c r="C153" s="194">
        <v>3015</v>
      </c>
      <c r="D153" s="194">
        <v>3369</v>
      </c>
      <c r="E153" s="194">
        <v>1801</v>
      </c>
      <c r="F153" s="194">
        <v>58</v>
      </c>
      <c r="G153" s="194">
        <v>20</v>
      </c>
      <c r="H153" s="194">
        <v>3</v>
      </c>
      <c r="I153" s="194">
        <v>8266</v>
      </c>
    </row>
    <row r="154" spans="1:9" s="11" customFormat="1" ht="15" customHeight="1">
      <c r="A154" s="36"/>
      <c r="B154" s="436" t="s">
        <v>70</v>
      </c>
      <c r="C154" s="190"/>
      <c r="D154" s="190"/>
      <c r="E154" s="190"/>
      <c r="F154" s="190"/>
      <c r="G154" s="190"/>
      <c r="H154" s="190"/>
      <c r="I154" s="190"/>
    </row>
    <row r="155" spans="1:9" ht="15" customHeight="1">
      <c r="B155" s="436" t="s">
        <v>71</v>
      </c>
      <c r="C155" s="190"/>
      <c r="D155" s="190"/>
      <c r="E155" s="190"/>
      <c r="F155" s="190"/>
      <c r="G155" s="190"/>
      <c r="H155" s="190"/>
      <c r="I155" s="190"/>
    </row>
    <row r="156" spans="1:9" ht="15" customHeight="1">
      <c r="B156" s="436" t="s">
        <v>72</v>
      </c>
      <c r="C156" s="190"/>
      <c r="D156" s="190"/>
      <c r="E156" s="190"/>
      <c r="F156" s="190"/>
      <c r="G156" s="190"/>
      <c r="H156" s="190"/>
      <c r="I156" s="190"/>
    </row>
    <row r="157" spans="1:9" ht="15" customHeight="1">
      <c r="B157" s="436" t="s">
        <v>79</v>
      </c>
      <c r="C157" s="190"/>
      <c r="D157" s="190"/>
      <c r="E157" s="190"/>
      <c r="F157" s="190"/>
      <c r="G157" s="190"/>
      <c r="H157" s="190"/>
      <c r="I157" s="190"/>
    </row>
    <row r="158" spans="1:9" ht="15" customHeight="1">
      <c r="B158" s="436" t="s">
        <v>80</v>
      </c>
      <c r="C158" s="190"/>
      <c r="D158" s="190"/>
      <c r="E158" s="190"/>
      <c r="F158" s="190"/>
      <c r="G158" s="190"/>
      <c r="H158" s="190"/>
      <c r="I158" s="190"/>
    </row>
    <row r="159" spans="1:9" ht="15" customHeight="1">
      <c r="B159" s="436" t="s">
        <v>81</v>
      </c>
      <c r="C159" s="190"/>
      <c r="D159" s="190"/>
      <c r="E159" s="190"/>
      <c r="F159" s="190"/>
      <c r="G159" s="190"/>
      <c r="H159" s="190"/>
      <c r="I159" s="190"/>
    </row>
    <row r="160" spans="1:9" ht="15" customHeight="1">
      <c r="B160" s="436" t="s">
        <v>82</v>
      </c>
      <c r="C160" s="190"/>
      <c r="D160" s="190"/>
      <c r="E160" s="190"/>
      <c r="F160" s="190"/>
      <c r="G160" s="190"/>
      <c r="H160" s="190"/>
      <c r="I160" s="190"/>
    </row>
    <row r="161" spans="2:9" ht="29.45" customHeight="1">
      <c r="B161" s="1167"/>
      <c r="C161" s="1168"/>
      <c r="D161" s="1168"/>
      <c r="E161" s="1168"/>
      <c r="F161" s="1168"/>
      <c r="G161" s="1168"/>
      <c r="H161" s="1168"/>
      <c r="I161" s="1168"/>
    </row>
    <row r="162" spans="2:9">
      <c r="B162" s="439"/>
      <c r="C162" s="177"/>
      <c r="D162" s="177"/>
      <c r="E162" s="177"/>
      <c r="F162" s="177"/>
      <c r="G162" s="177"/>
      <c r="H162" s="177"/>
      <c r="I162" s="177"/>
    </row>
    <row r="238" spans="3:9">
      <c r="C238" s="881"/>
      <c r="D238" s="881"/>
      <c r="E238" s="881"/>
      <c r="F238" s="881"/>
      <c r="G238" s="881"/>
      <c r="H238" s="881"/>
      <c r="I238" s="882"/>
    </row>
    <row r="239" spans="3:9">
      <c r="C239" s="881"/>
      <c r="D239" s="881"/>
      <c r="E239" s="881"/>
      <c r="F239" s="881"/>
      <c r="G239" s="881"/>
      <c r="H239" s="881"/>
      <c r="I239" s="882"/>
    </row>
    <row r="240" spans="3:9">
      <c r="C240" s="881"/>
      <c r="D240" s="881"/>
      <c r="E240" s="881"/>
      <c r="F240" s="881"/>
      <c r="G240" s="881"/>
      <c r="H240" s="881"/>
      <c r="I240" s="882"/>
    </row>
    <row r="241" spans="3:9">
      <c r="C241" s="881"/>
      <c r="D241" s="881"/>
      <c r="E241" s="881"/>
      <c r="F241" s="881"/>
      <c r="G241" s="881"/>
      <c r="H241" s="881"/>
      <c r="I241" s="882"/>
    </row>
    <row r="242" spans="3:9">
      <c r="C242" s="881"/>
      <c r="D242" s="881"/>
      <c r="E242" s="881"/>
      <c r="F242" s="881"/>
      <c r="G242" s="881"/>
      <c r="H242" s="881"/>
      <c r="I242" s="882"/>
    </row>
    <row r="243" spans="3:9">
      <c r="C243" s="881"/>
      <c r="D243" s="881"/>
      <c r="E243" s="881"/>
      <c r="F243" s="881"/>
      <c r="G243" s="881"/>
      <c r="H243" s="881"/>
      <c r="I243" s="882"/>
    </row>
    <row r="244" spans="3:9">
      <c r="C244" s="881"/>
      <c r="D244" s="881"/>
      <c r="E244" s="881"/>
      <c r="F244" s="881"/>
      <c r="G244" s="881"/>
      <c r="H244" s="881"/>
      <c r="I244" s="882"/>
    </row>
    <row r="245" spans="3:9">
      <c r="C245" s="881"/>
      <c r="D245" s="881"/>
      <c r="E245" s="881"/>
      <c r="F245" s="881"/>
      <c r="G245" s="881"/>
      <c r="H245" s="881"/>
      <c r="I245" s="882"/>
    </row>
    <row r="246" spans="3:9">
      <c r="C246" s="881"/>
      <c r="D246" s="881"/>
      <c r="E246" s="881"/>
      <c r="F246" s="881"/>
      <c r="G246" s="881"/>
      <c r="H246" s="881"/>
      <c r="I246" s="882"/>
    </row>
    <row r="247" spans="3:9">
      <c r="C247" s="881"/>
      <c r="D247" s="881"/>
      <c r="E247" s="881"/>
      <c r="F247" s="881"/>
      <c r="G247" s="881"/>
      <c r="H247" s="881"/>
      <c r="I247" s="882"/>
    </row>
    <row r="248" spans="3:9">
      <c r="C248" s="881"/>
      <c r="D248" s="881"/>
      <c r="E248" s="881"/>
      <c r="F248" s="881"/>
      <c r="G248" s="881"/>
      <c r="H248" s="881"/>
      <c r="I248" s="882"/>
    </row>
    <row r="249" spans="3:9">
      <c r="C249" s="881"/>
      <c r="D249" s="881"/>
      <c r="E249" s="881"/>
      <c r="F249" s="881"/>
      <c r="G249" s="881"/>
      <c r="H249" s="881"/>
      <c r="I249" s="882"/>
    </row>
    <row r="250" spans="3:9">
      <c r="C250" s="881"/>
      <c r="D250" s="881"/>
      <c r="E250" s="881"/>
      <c r="F250" s="881"/>
      <c r="G250" s="881"/>
      <c r="H250" s="881"/>
      <c r="I250" s="882"/>
    </row>
    <row r="251" spans="3:9">
      <c r="C251" s="881"/>
      <c r="D251" s="881"/>
      <c r="E251" s="881"/>
      <c r="F251" s="881"/>
      <c r="G251" s="881"/>
      <c r="H251" s="881"/>
      <c r="I251" s="882"/>
    </row>
    <row r="252" spans="3:9">
      <c r="C252" s="881"/>
      <c r="D252" s="881"/>
      <c r="E252" s="881"/>
      <c r="F252" s="881"/>
      <c r="G252" s="881"/>
      <c r="H252" s="881"/>
      <c r="I252" s="882"/>
    </row>
    <row r="253" spans="3:9">
      <c r="C253" s="881"/>
      <c r="D253" s="881"/>
      <c r="E253" s="881"/>
      <c r="F253" s="881"/>
      <c r="G253" s="881"/>
      <c r="H253" s="881"/>
      <c r="I253" s="882"/>
    </row>
    <row r="254" spans="3:9">
      <c r="C254" s="881"/>
      <c r="D254" s="883"/>
      <c r="E254" s="881"/>
      <c r="F254" s="881"/>
      <c r="G254" s="881"/>
      <c r="H254" s="881"/>
      <c r="I254" s="882"/>
    </row>
    <row r="255" spans="3:9">
      <c r="C255" s="881"/>
      <c r="D255" s="883"/>
      <c r="E255" s="881"/>
      <c r="F255" s="881"/>
      <c r="G255" s="881"/>
      <c r="H255" s="881"/>
      <c r="I255" s="882"/>
    </row>
    <row r="256" spans="3:9">
      <c r="C256" s="881"/>
      <c r="D256" s="883"/>
      <c r="E256" s="881"/>
      <c r="F256" s="881"/>
      <c r="G256" s="881"/>
      <c r="H256" s="881"/>
      <c r="I256" s="882"/>
    </row>
    <row r="257" spans="3:9">
      <c r="C257" s="881"/>
      <c r="D257" s="883"/>
      <c r="E257" s="881"/>
      <c r="F257" s="881"/>
      <c r="G257" s="881"/>
      <c r="H257" s="881"/>
      <c r="I257" s="882"/>
    </row>
    <row r="258" spans="3:9">
      <c r="C258" s="881"/>
      <c r="D258" s="883"/>
      <c r="E258" s="881"/>
      <c r="F258" s="881"/>
      <c r="G258" s="881"/>
      <c r="H258" s="881"/>
      <c r="I258" s="882"/>
    </row>
    <row r="259" spans="3:9">
      <c r="C259" s="881"/>
      <c r="D259" s="883"/>
      <c r="E259" s="881"/>
      <c r="F259" s="881"/>
      <c r="G259" s="881"/>
      <c r="H259" s="881"/>
      <c r="I259" s="882"/>
    </row>
    <row r="260" spans="3:9">
      <c r="C260" s="881"/>
      <c r="D260" s="883"/>
      <c r="E260" s="881"/>
      <c r="F260" s="881"/>
      <c r="G260" s="881"/>
      <c r="H260" s="881"/>
      <c r="I260" s="882"/>
    </row>
    <row r="261" spans="3:9">
      <c r="C261" s="881"/>
      <c r="D261" s="883"/>
      <c r="E261" s="881"/>
      <c r="F261" s="881"/>
      <c r="G261" s="881"/>
      <c r="H261" s="881"/>
      <c r="I261" s="882"/>
    </row>
    <row r="262" spans="3:9">
      <c r="C262" s="881"/>
      <c r="D262" s="884"/>
      <c r="E262" s="881"/>
      <c r="F262" s="881"/>
      <c r="G262" s="881"/>
      <c r="H262" s="881"/>
      <c r="I262" s="882"/>
    </row>
    <row r="263" spans="3:9">
      <c r="C263" s="881"/>
      <c r="D263" s="881"/>
      <c r="E263" s="881"/>
      <c r="F263" s="881"/>
      <c r="G263" s="881"/>
      <c r="H263" s="881"/>
      <c r="I263" s="882"/>
    </row>
    <row r="264" spans="3:9">
      <c r="C264" s="881"/>
      <c r="D264" s="881"/>
      <c r="E264" s="881"/>
      <c r="F264" s="881"/>
      <c r="G264" s="881"/>
      <c r="H264" s="881"/>
      <c r="I264" s="882"/>
    </row>
    <row r="265" spans="3:9">
      <c r="C265" s="881"/>
      <c r="D265" s="881"/>
      <c r="E265" s="881"/>
      <c r="F265" s="881"/>
      <c r="G265" s="881"/>
      <c r="H265" s="881"/>
      <c r="I265" s="882"/>
    </row>
    <row r="266" spans="3:9">
      <c r="C266" s="881"/>
      <c r="D266" s="881"/>
      <c r="E266" s="881"/>
      <c r="F266" s="881"/>
      <c r="G266" s="881"/>
      <c r="H266" s="881"/>
      <c r="I266" s="882"/>
    </row>
    <row r="267" spans="3:9">
      <c r="C267" s="881"/>
      <c r="D267" s="881"/>
      <c r="E267" s="881"/>
      <c r="F267" s="881"/>
      <c r="G267" s="881"/>
      <c r="H267" s="881"/>
      <c r="I267" s="882"/>
    </row>
    <row r="268" spans="3:9">
      <c r="C268" s="881"/>
      <c r="D268" s="881"/>
      <c r="E268" s="881"/>
      <c r="F268" s="881"/>
      <c r="G268" s="881"/>
      <c r="H268" s="881"/>
      <c r="I268" s="882"/>
    </row>
    <row r="269" spans="3:9">
      <c r="C269" s="881"/>
      <c r="D269" s="881"/>
      <c r="E269" s="881"/>
      <c r="F269" s="881"/>
      <c r="G269" s="881"/>
      <c r="H269" s="881"/>
      <c r="I269" s="882"/>
    </row>
    <row r="270" spans="3:9">
      <c r="C270" s="881"/>
      <c r="D270" s="881"/>
      <c r="E270" s="881"/>
      <c r="F270" s="881"/>
      <c r="G270" s="881"/>
      <c r="H270" s="881"/>
      <c r="I270" s="882"/>
    </row>
    <row r="271" spans="3:9">
      <c r="C271" s="881"/>
      <c r="D271" s="881"/>
      <c r="E271" s="881"/>
      <c r="F271" s="881"/>
      <c r="G271" s="881"/>
      <c r="H271" s="881"/>
      <c r="I271" s="882"/>
    </row>
    <row r="272" spans="3:9">
      <c r="C272" s="881"/>
      <c r="D272" s="881"/>
      <c r="E272" s="881"/>
      <c r="F272" s="881"/>
      <c r="G272" s="881"/>
      <c r="H272" s="881"/>
      <c r="I272" s="882"/>
    </row>
    <row r="273" spans="3:9">
      <c r="C273" s="881"/>
      <c r="D273" s="881"/>
      <c r="E273" s="881"/>
      <c r="F273" s="881"/>
      <c r="G273" s="881"/>
      <c r="H273" s="881"/>
      <c r="I273" s="882"/>
    </row>
    <row r="274" spans="3:9">
      <c r="C274" s="881"/>
      <c r="D274" s="881"/>
      <c r="E274" s="881"/>
      <c r="F274" s="881"/>
      <c r="G274" s="881"/>
      <c r="H274" s="881"/>
      <c r="I274" s="882"/>
    </row>
    <row r="275" spans="3:9">
      <c r="C275" s="881"/>
      <c r="D275" s="881"/>
      <c r="E275" s="881"/>
      <c r="F275" s="881"/>
      <c r="G275" s="881"/>
      <c r="H275" s="881"/>
      <c r="I275" s="882"/>
    </row>
    <row r="276" spans="3:9">
      <c r="C276" s="881"/>
      <c r="D276" s="881"/>
      <c r="E276" s="881"/>
      <c r="F276" s="881"/>
      <c r="G276" s="881"/>
      <c r="H276" s="881"/>
      <c r="I276" s="882"/>
    </row>
    <row r="277" spans="3:9">
      <c r="C277" s="881"/>
      <c r="D277" s="881"/>
      <c r="E277" s="881"/>
      <c r="F277" s="881"/>
      <c r="G277" s="881"/>
      <c r="H277" s="881"/>
      <c r="I277" s="882"/>
    </row>
    <row r="278" spans="3:9">
      <c r="C278" s="881"/>
      <c r="D278" s="881"/>
      <c r="E278" s="881"/>
      <c r="F278" s="881"/>
      <c r="G278" s="881"/>
      <c r="H278" s="881"/>
      <c r="I278" s="882"/>
    </row>
    <row r="279" spans="3:9">
      <c r="C279" s="881"/>
      <c r="D279" s="881"/>
      <c r="E279" s="881"/>
      <c r="F279" s="881"/>
      <c r="G279" s="881"/>
      <c r="H279" s="881"/>
      <c r="I279" s="882"/>
    </row>
    <row r="280" spans="3:9">
      <c r="C280" s="881"/>
      <c r="D280" s="881"/>
      <c r="E280" s="881"/>
      <c r="F280" s="881"/>
      <c r="G280" s="881"/>
      <c r="H280" s="881"/>
      <c r="I280" s="882"/>
    </row>
    <row r="281" spans="3:9">
      <c r="C281" s="881"/>
      <c r="D281" s="881"/>
      <c r="E281" s="881"/>
      <c r="F281" s="881"/>
      <c r="G281" s="881"/>
      <c r="H281" s="881"/>
      <c r="I281" s="882"/>
    </row>
    <row r="282" spans="3:9">
      <c r="C282" s="881"/>
      <c r="D282" s="881"/>
      <c r="E282" s="881"/>
      <c r="F282" s="881"/>
      <c r="G282" s="881"/>
      <c r="H282" s="881"/>
      <c r="I282" s="882"/>
    </row>
    <row r="283" spans="3:9">
      <c r="C283" s="881"/>
      <c r="D283" s="881"/>
      <c r="E283" s="881"/>
      <c r="F283" s="881"/>
      <c r="G283" s="881"/>
      <c r="H283" s="881"/>
      <c r="I283" s="882"/>
    </row>
    <row r="284" spans="3:9">
      <c r="C284" s="881"/>
      <c r="D284" s="881"/>
      <c r="E284" s="881"/>
      <c r="F284" s="881"/>
      <c r="G284" s="881"/>
      <c r="H284" s="881"/>
      <c r="I284" s="882"/>
    </row>
    <row r="285" spans="3:9">
      <c r="C285" s="881"/>
      <c r="D285" s="881"/>
      <c r="E285" s="881"/>
      <c r="F285" s="881"/>
      <c r="G285" s="881"/>
      <c r="H285" s="881"/>
      <c r="I285" s="882"/>
    </row>
    <row r="286" spans="3:9">
      <c r="C286" s="881"/>
      <c r="D286" s="881"/>
      <c r="E286" s="881"/>
      <c r="F286" s="881"/>
      <c r="G286" s="881"/>
      <c r="H286" s="881"/>
      <c r="I286" s="882"/>
    </row>
    <row r="287" spans="3:9">
      <c r="C287" s="881"/>
      <c r="D287" s="881"/>
      <c r="E287" s="881"/>
      <c r="F287" s="881"/>
      <c r="G287" s="881"/>
      <c r="H287" s="881"/>
      <c r="I287" s="882"/>
    </row>
    <row r="288" spans="3:9">
      <c r="C288" s="881"/>
      <c r="D288" s="881"/>
      <c r="E288" s="881"/>
      <c r="F288" s="881"/>
      <c r="G288" s="881"/>
      <c r="H288" s="881"/>
      <c r="I288" s="882"/>
    </row>
    <row r="289" spans="3:9">
      <c r="C289" s="881"/>
      <c r="D289" s="881"/>
      <c r="E289" s="881"/>
      <c r="F289" s="881"/>
      <c r="G289" s="881"/>
      <c r="H289" s="881"/>
      <c r="I289" s="882"/>
    </row>
  </sheetData>
  <mergeCells count="3">
    <mergeCell ref="B161:I161"/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265"/>
  <sheetViews>
    <sheetView showGridLines="0" showRowColHeaders="0" workbookViewId="0">
      <pane ySplit="4" topLeftCell="A134" activePane="bottomLeft" state="frozen"/>
      <selection activeCell="C11" sqref="C11"/>
      <selection pane="bottomLeft" activeCell="C11" sqref="C11"/>
    </sheetView>
  </sheetViews>
  <sheetFormatPr baseColWidth="10" defaultColWidth="11.5703125" defaultRowHeight="15"/>
  <cols>
    <col min="1" max="1" width="3" style="36" customWidth="1"/>
    <col min="2" max="2" width="14.7109375" style="243" customWidth="1"/>
    <col min="3" max="7" width="12.5703125" style="207" customWidth="1"/>
    <col min="8" max="8" width="11.5703125" style="170"/>
    <col min="9" max="9" width="11.5703125" style="11"/>
    <col min="10" max="11" width="11.5703125" style="174"/>
    <col min="12" max="16384" width="11.5703125" style="170"/>
  </cols>
  <sheetData>
    <row r="1" spans="1:11" s="12" customFormat="1" ht="21.2" customHeight="1">
      <c r="A1" s="36"/>
      <c r="B1" s="1169" t="s">
        <v>203</v>
      </c>
      <c r="C1" s="1169"/>
      <c r="D1" s="1169"/>
      <c r="E1" s="1169"/>
      <c r="F1" s="1169"/>
      <c r="G1" s="1169"/>
      <c r="H1" s="1169"/>
      <c r="I1" s="1169"/>
      <c r="J1" s="885"/>
      <c r="K1" s="885"/>
    </row>
    <row r="2" spans="1:11" s="12" customFormat="1" ht="17.850000000000001" customHeight="1">
      <c r="A2" s="36"/>
      <c r="B2" s="1170" t="s">
        <v>175</v>
      </c>
      <c r="C2" s="1170"/>
      <c r="D2" s="1170"/>
      <c r="E2" s="1170"/>
      <c r="F2" s="1170"/>
      <c r="G2" s="1170"/>
      <c r="H2" s="1170"/>
      <c r="I2" s="1170"/>
      <c r="J2" s="885"/>
      <c r="K2" s="885"/>
    </row>
    <row r="3" spans="1:11" s="12" customFormat="1" ht="2.1" customHeight="1">
      <c r="A3" s="36"/>
      <c r="B3" s="435"/>
      <c r="C3" s="203"/>
      <c r="D3" s="203"/>
      <c r="E3" s="203"/>
      <c r="F3" s="203"/>
      <c r="G3" s="203"/>
      <c r="H3" s="210"/>
      <c r="I3" s="211"/>
      <c r="J3" s="885"/>
      <c r="K3" s="885"/>
    </row>
    <row r="4" spans="1:11" ht="39.950000000000003" customHeight="1">
      <c r="B4" s="204" t="s">
        <v>389</v>
      </c>
      <c r="C4" s="169" t="s">
        <v>169</v>
      </c>
      <c r="D4" s="169" t="s">
        <v>170</v>
      </c>
      <c r="E4" s="169" t="s">
        <v>171</v>
      </c>
      <c r="F4" s="169" t="s">
        <v>172</v>
      </c>
      <c r="G4" s="169" t="s">
        <v>173</v>
      </c>
      <c r="H4" s="169" t="s">
        <v>174</v>
      </c>
      <c r="I4" s="169" t="s">
        <v>12</v>
      </c>
    </row>
    <row r="5" spans="1:11" s="174" customFormat="1" ht="14.25" hidden="1" customHeight="1">
      <c r="A5" s="36"/>
      <c r="B5" s="212"/>
      <c r="C5" s="213"/>
      <c r="D5" s="213"/>
      <c r="E5" s="213"/>
      <c r="F5" s="213"/>
      <c r="G5" s="213"/>
      <c r="H5" s="213"/>
      <c r="I5" s="214"/>
    </row>
    <row r="6" spans="1:11" ht="16.5" hidden="1" customHeight="1">
      <c r="A6" s="109"/>
      <c r="B6" s="59">
        <v>2009</v>
      </c>
      <c r="C6" s="178">
        <v>6</v>
      </c>
      <c r="D6" s="178">
        <v>14</v>
      </c>
      <c r="E6" s="178">
        <v>38</v>
      </c>
      <c r="F6" s="178">
        <v>11</v>
      </c>
      <c r="G6" s="178">
        <v>13</v>
      </c>
      <c r="H6" s="178">
        <v>3</v>
      </c>
      <c r="I6" s="179">
        <f>SUM(C6:H6)</f>
        <v>85</v>
      </c>
      <c r="J6" s="886"/>
    </row>
    <row r="7" spans="1:11" ht="15" hidden="1" customHeight="1">
      <c r="B7" s="54">
        <v>2009</v>
      </c>
      <c r="C7" s="178">
        <v>8</v>
      </c>
      <c r="D7" s="178">
        <v>12</v>
      </c>
      <c r="E7" s="178">
        <v>37</v>
      </c>
      <c r="F7" s="178">
        <v>11</v>
      </c>
      <c r="G7" s="178">
        <v>13</v>
      </c>
      <c r="H7" s="178">
        <v>3</v>
      </c>
      <c r="I7" s="179">
        <f t="shared" ref="I7:I17" si="0">SUM(C7:H7)</f>
        <v>84</v>
      </c>
      <c r="J7" s="886"/>
    </row>
    <row r="8" spans="1:11" ht="17.45" hidden="1" customHeight="1">
      <c r="B8" s="54">
        <v>2009</v>
      </c>
      <c r="C8" s="178">
        <v>10</v>
      </c>
      <c r="D8" s="178">
        <v>12</v>
      </c>
      <c r="E8" s="178">
        <v>35</v>
      </c>
      <c r="F8" s="178">
        <v>12</v>
      </c>
      <c r="G8" s="178">
        <v>13</v>
      </c>
      <c r="H8" s="178">
        <v>3</v>
      </c>
      <c r="I8" s="179">
        <f t="shared" si="0"/>
        <v>85</v>
      </c>
      <c r="J8" s="886"/>
    </row>
    <row r="9" spans="1:11" ht="15" hidden="1" customHeight="1">
      <c r="B9" s="54">
        <v>2009</v>
      </c>
      <c r="C9" s="178">
        <v>12</v>
      </c>
      <c r="D9" s="178">
        <v>11</v>
      </c>
      <c r="E9" s="178">
        <v>35</v>
      </c>
      <c r="F9" s="178">
        <v>11</v>
      </c>
      <c r="G9" s="178">
        <v>14</v>
      </c>
      <c r="H9" s="178">
        <v>3</v>
      </c>
      <c r="I9" s="179">
        <f t="shared" si="0"/>
        <v>86</v>
      </c>
      <c r="J9" s="886"/>
    </row>
    <row r="10" spans="1:11" ht="15" customHeight="1">
      <c r="B10" s="54">
        <v>2009</v>
      </c>
      <c r="C10" s="178">
        <v>11</v>
      </c>
      <c r="D10" s="178">
        <v>11</v>
      </c>
      <c r="E10" s="178">
        <v>37</v>
      </c>
      <c r="F10" s="178">
        <v>12</v>
      </c>
      <c r="G10" s="178">
        <v>13</v>
      </c>
      <c r="H10" s="178">
        <v>3</v>
      </c>
      <c r="I10" s="179">
        <f t="shared" si="0"/>
        <v>87</v>
      </c>
      <c r="J10" s="886"/>
    </row>
    <row r="11" spans="1:11" ht="15" hidden="1" customHeight="1">
      <c r="B11" s="54">
        <v>2009</v>
      </c>
      <c r="C11" s="178">
        <v>9</v>
      </c>
      <c r="D11" s="178">
        <v>10</v>
      </c>
      <c r="E11" s="178">
        <v>38</v>
      </c>
      <c r="F11" s="178">
        <v>12</v>
      </c>
      <c r="G11" s="178">
        <v>13</v>
      </c>
      <c r="H11" s="178">
        <v>3</v>
      </c>
      <c r="I11" s="179">
        <f t="shared" si="0"/>
        <v>85</v>
      </c>
      <c r="J11" s="886"/>
    </row>
    <row r="12" spans="1:11" ht="15" hidden="1" customHeight="1">
      <c r="B12" s="54">
        <v>2009</v>
      </c>
      <c r="C12" s="178">
        <v>9</v>
      </c>
      <c r="D12" s="178">
        <v>10</v>
      </c>
      <c r="E12" s="178">
        <v>38</v>
      </c>
      <c r="F12" s="178">
        <v>13</v>
      </c>
      <c r="G12" s="178">
        <v>12</v>
      </c>
      <c r="H12" s="178">
        <v>3</v>
      </c>
      <c r="I12" s="179">
        <f t="shared" si="0"/>
        <v>85</v>
      </c>
      <c r="J12" s="886"/>
    </row>
    <row r="13" spans="1:11" ht="15" hidden="1" customHeight="1">
      <c r="B13" s="54">
        <v>2009</v>
      </c>
      <c r="C13" s="178">
        <v>9</v>
      </c>
      <c r="D13" s="178">
        <v>10</v>
      </c>
      <c r="E13" s="178">
        <v>38</v>
      </c>
      <c r="F13" s="178">
        <v>12</v>
      </c>
      <c r="G13" s="178">
        <v>13</v>
      </c>
      <c r="H13" s="178">
        <v>3</v>
      </c>
      <c r="I13" s="179">
        <f t="shared" si="0"/>
        <v>85</v>
      </c>
      <c r="J13" s="886"/>
    </row>
    <row r="14" spans="1:11" ht="15" hidden="1" customHeight="1">
      <c r="B14" s="59">
        <v>2009</v>
      </c>
      <c r="C14" s="178">
        <v>10</v>
      </c>
      <c r="D14" s="178">
        <v>10</v>
      </c>
      <c r="E14" s="178">
        <v>38</v>
      </c>
      <c r="F14" s="178">
        <v>12</v>
      </c>
      <c r="G14" s="178">
        <v>14</v>
      </c>
      <c r="H14" s="178">
        <v>2</v>
      </c>
      <c r="I14" s="179">
        <f t="shared" si="0"/>
        <v>86</v>
      </c>
      <c r="J14" s="886"/>
    </row>
    <row r="15" spans="1:11" ht="15" hidden="1" customHeight="1">
      <c r="B15" s="54">
        <v>2009</v>
      </c>
      <c r="C15" s="178">
        <v>10</v>
      </c>
      <c r="D15" s="178">
        <v>11</v>
      </c>
      <c r="E15" s="178">
        <v>37</v>
      </c>
      <c r="F15" s="178">
        <v>12</v>
      </c>
      <c r="G15" s="178">
        <v>14</v>
      </c>
      <c r="H15" s="178">
        <v>2</v>
      </c>
      <c r="I15" s="179">
        <f t="shared" si="0"/>
        <v>86</v>
      </c>
      <c r="J15" s="886"/>
    </row>
    <row r="16" spans="1:11" ht="15" hidden="1" customHeight="1">
      <c r="B16" s="54">
        <v>2009</v>
      </c>
      <c r="C16" s="178">
        <v>10</v>
      </c>
      <c r="D16" s="178">
        <v>11</v>
      </c>
      <c r="E16" s="178">
        <v>37</v>
      </c>
      <c r="F16" s="178">
        <v>13</v>
      </c>
      <c r="G16" s="178">
        <v>14</v>
      </c>
      <c r="H16" s="178">
        <v>2</v>
      </c>
      <c r="I16" s="179">
        <f t="shared" si="0"/>
        <v>87</v>
      </c>
      <c r="J16" s="886"/>
    </row>
    <row r="17" spans="1:10" ht="15" hidden="1" customHeight="1">
      <c r="B17" s="54">
        <v>2009</v>
      </c>
      <c r="C17" s="178">
        <v>9</v>
      </c>
      <c r="D17" s="178">
        <v>12</v>
      </c>
      <c r="E17" s="178">
        <v>37</v>
      </c>
      <c r="F17" s="178">
        <v>12</v>
      </c>
      <c r="G17" s="178">
        <v>13</v>
      </c>
      <c r="H17" s="178">
        <v>2</v>
      </c>
      <c r="I17" s="179">
        <f t="shared" si="0"/>
        <v>85</v>
      </c>
      <c r="J17" s="886"/>
    </row>
    <row r="18" spans="1:10" s="174" customFormat="1" ht="15" hidden="1" customHeight="1">
      <c r="A18" s="36"/>
      <c r="B18" s="54">
        <v>2010</v>
      </c>
      <c r="C18" s="215"/>
      <c r="D18" s="215"/>
      <c r="E18" s="215"/>
      <c r="F18" s="215"/>
      <c r="G18" s="215"/>
      <c r="H18" s="215"/>
      <c r="I18" s="216"/>
    </row>
    <row r="19" spans="1:10" ht="15" hidden="1" customHeight="1">
      <c r="B19" s="54">
        <v>2010</v>
      </c>
      <c r="C19" s="178">
        <v>8</v>
      </c>
      <c r="D19" s="178">
        <v>10</v>
      </c>
      <c r="E19" s="178">
        <v>36</v>
      </c>
      <c r="F19" s="178">
        <v>14</v>
      </c>
      <c r="G19" s="178">
        <v>13</v>
      </c>
      <c r="H19" s="178">
        <v>2</v>
      </c>
      <c r="I19" s="179">
        <f>SUM(C19:H19)</f>
        <v>83</v>
      </c>
      <c r="J19" s="886"/>
    </row>
    <row r="20" spans="1:10" ht="15" hidden="1" customHeight="1">
      <c r="B20" s="54">
        <v>2010</v>
      </c>
      <c r="C20" s="178">
        <v>8</v>
      </c>
      <c r="D20" s="178">
        <v>10</v>
      </c>
      <c r="E20" s="178">
        <v>37</v>
      </c>
      <c r="F20" s="178">
        <v>12</v>
      </c>
      <c r="G20" s="178">
        <v>14</v>
      </c>
      <c r="H20" s="178">
        <v>2</v>
      </c>
      <c r="I20" s="179">
        <f t="shared" ref="I20:I30" si="1">SUM(C20:H20)</f>
        <v>83</v>
      </c>
      <c r="J20" s="886"/>
    </row>
    <row r="21" spans="1:10" ht="15" hidden="1" customHeight="1">
      <c r="B21" s="54">
        <v>2010</v>
      </c>
      <c r="C21" s="178">
        <v>7</v>
      </c>
      <c r="D21" s="178">
        <v>10</v>
      </c>
      <c r="E21" s="178">
        <v>38</v>
      </c>
      <c r="F21" s="178">
        <v>12</v>
      </c>
      <c r="G21" s="178">
        <v>14</v>
      </c>
      <c r="H21" s="178">
        <v>2</v>
      </c>
      <c r="I21" s="179">
        <f t="shared" si="1"/>
        <v>83</v>
      </c>
      <c r="J21" s="886"/>
    </row>
    <row r="22" spans="1:10" ht="15" hidden="1" customHeight="1">
      <c r="B22" s="54">
        <v>2010</v>
      </c>
      <c r="C22" s="178">
        <v>7</v>
      </c>
      <c r="D22" s="178">
        <v>11</v>
      </c>
      <c r="E22" s="178">
        <v>38</v>
      </c>
      <c r="F22" s="178">
        <v>13</v>
      </c>
      <c r="G22" s="178">
        <v>13</v>
      </c>
      <c r="H22" s="178">
        <v>2</v>
      </c>
      <c r="I22" s="179">
        <f t="shared" si="1"/>
        <v>84</v>
      </c>
      <c r="J22" s="886"/>
    </row>
    <row r="23" spans="1:10" ht="15" customHeight="1">
      <c r="B23" s="54">
        <v>2010</v>
      </c>
      <c r="C23" s="178">
        <v>7</v>
      </c>
      <c r="D23" s="178">
        <v>11</v>
      </c>
      <c r="E23" s="178">
        <v>40</v>
      </c>
      <c r="F23" s="178">
        <v>10</v>
      </c>
      <c r="G23" s="178">
        <v>13</v>
      </c>
      <c r="H23" s="178">
        <v>2</v>
      </c>
      <c r="I23" s="179">
        <f t="shared" si="1"/>
        <v>83</v>
      </c>
      <c r="J23" s="886"/>
    </row>
    <row r="24" spans="1:10" ht="15" hidden="1" customHeight="1">
      <c r="B24" s="54">
        <v>2010</v>
      </c>
      <c r="C24" s="178">
        <v>7</v>
      </c>
      <c r="D24" s="178">
        <v>12</v>
      </c>
      <c r="E24" s="178">
        <v>38</v>
      </c>
      <c r="F24" s="178">
        <v>11</v>
      </c>
      <c r="G24" s="178">
        <v>13</v>
      </c>
      <c r="H24" s="178">
        <v>2</v>
      </c>
      <c r="I24" s="179">
        <f t="shared" si="1"/>
        <v>83</v>
      </c>
      <c r="J24" s="886"/>
    </row>
    <row r="25" spans="1:10" ht="15" hidden="1" customHeight="1">
      <c r="B25" s="54">
        <v>2010</v>
      </c>
      <c r="C25" s="178">
        <v>6</v>
      </c>
      <c r="D25" s="178">
        <v>13</v>
      </c>
      <c r="E25" s="178">
        <v>38</v>
      </c>
      <c r="F25" s="178">
        <v>11</v>
      </c>
      <c r="G25" s="178">
        <v>13</v>
      </c>
      <c r="H25" s="178">
        <v>2</v>
      </c>
      <c r="I25" s="179">
        <f t="shared" si="1"/>
        <v>83</v>
      </c>
      <c r="J25" s="886"/>
    </row>
    <row r="26" spans="1:10" ht="15" hidden="1" customHeight="1">
      <c r="B26" s="54">
        <v>2010</v>
      </c>
      <c r="C26" s="178">
        <v>6</v>
      </c>
      <c r="D26" s="178">
        <v>12</v>
      </c>
      <c r="E26" s="178">
        <v>39</v>
      </c>
      <c r="F26" s="178">
        <v>11</v>
      </c>
      <c r="G26" s="178">
        <v>12</v>
      </c>
      <c r="H26" s="178">
        <v>2</v>
      </c>
      <c r="I26" s="179">
        <f t="shared" si="1"/>
        <v>82</v>
      </c>
      <c r="J26" s="886"/>
    </row>
    <row r="27" spans="1:10" ht="15" hidden="1" customHeight="1">
      <c r="B27" s="54">
        <v>2010</v>
      </c>
      <c r="C27" s="178">
        <v>7</v>
      </c>
      <c r="D27" s="178">
        <v>13</v>
      </c>
      <c r="E27" s="178">
        <v>38</v>
      </c>
      <c r="F27" s="178">
        <v>10</v>
      </c>
      <c r="G27" s="178">
        <v>12</v>
      </c>
      <c r="H27" s="178">
        <v>2</v>
      </c>
      <c r="I27" s="179">
        <f t="shared" si="1"/>
        <v>82</v>
      </c>
      <c r="J27" s="886"/>
    </row>
    <row r="28" spans="1:10" ht="15" hidden="1" customHeight="1">
      <c r="B28" s="54">
        <v>2010</v>
      </c>
      <c r="C28" s="178">
        <v>7</v>
      </c>
      <c r="D28" s="178">
        <v>12</v>
      </c>
      <c r="E28" s="178">
        <v>38</v>
      </c>
      <c r="F28" s="178">
        <v>10</v>
      </c>
      <c r="G28" s="178">
        <v>12</v>
      </c>
      <c r="H28" s="178">
        <v>2</v>
      </c>
      <c r="I28" s="179">
        <f t="shared" si="1"/>
        <v>81</v>
      </c>
      <c r="J28" s="886"/>
    </row>
    <row r="29" spans="1:10" ht="15" hidden="1" customHeight="1">
      <c r="B29" s="54">
        <v>2010</v>
      </c>
      <c r="C29" s="178">
        <v>6</v>
      </c>
      <c r="D29" s="178">
        <v>17</v>
      </c>
      <c r="E29" s="178">
        <v>33</v>
      </c>
      <c r="F29" s="178">
        <v>11</v>
      </c>
      <c r="G29" s="178">
        <v>11</v>
      </c>
      <c r="H29" s="178">
        <v>2</v>
      </c>
      <c r="I29" s="179">
        <f t="shared" si="1"/>
        <v>80</v>
      </c>
      <c r="J29" s="886"/>
    </row>
    <row r="30" spans="1:10" ht="15" hidden="1" customHeight="1">
      <c r="B30" s="54">
        <v>2010</v>
      </c>
      <c r="C30" s="178">
        <v>7</v>
      </c>
      <c r="D30" s="178">
        <v>18</v>
      </c>
      <c r="E30" s="178">
        <v>29</v>
      </c>
      <c r="F30" s="178">
        <v>11</v>
      </c>
      <c r="G30" s="178">
        <v>11</v>
      </c>
      <c r="H30" s="178">
        <v>2</v>
      </c>
      <c r="I30" s="179">
        <f t="shared" si="1"/>
        <v>78</v>
      </c>
      <c r="J30" s="886"/>
    </row>
    <row r="31" spans="1:10" s="174" customFormat="1" ht="15" hidden="1" customHeight="1">
      <c r="A31" s="36"/>
      <c r="B31" s="54">
        <v>2011</v>
      </c>
      <c r="C31" s="215"/>
      <c r="D31" s="215"/>
      <c r="E31" s="215"/>
      <c r="F31" s="215"/>
      <c r="G31" s="215"/>
      <c r="H31" s="215"/>
      <c r="I31" s="216"/>
    </row>
    <row r="32" spans="1:10" ht="15" hidden="1" customHeight="1">
      <c r="B32" s="54">
        <v>2011</v>
      </c>
      <c r="C32" s="178">
        <v>8</v>
      </c>
      <c r="D32" s="178">
        <v>17</v>
      </c>
      <c r="E32" s="178">
        <v>28</v>
      </c>
      <c r="F32" s="178">
        <v>11</v>
      </c>
      <c r="G32" s="178">
        <v>10</v>
      </c>
      <c r="H32" s="178">
        <v>2</v>
      </c>
      <c r="I32" s="179">
        <v>76</v>
      </c>
      <c r="J32" s="886"/>
    </row>
    <row r="33" spans="1:10" ht="15" hidden="1" customHeight="1">
      <c r="B33" s="54">
        <v>2011</v>
      </c>
      <c r="C33" s="178">
        <v>7</v>
      </c>
      <c r="D33" s="178">
        <v>17</v>
      </c>
      <c r="E33" s="178">
        <v>28</v>
      </c>
      <c r="F33" s="178">
        <v>11</v>
      </c>
      <c r="G33" s="178">
        <v>10</v>
      </c>
      <c r="H33" s="178">
        <v>2</v>
      </c>
      <c r="I33" s="179">
        <v>75</v>
      </c>
      <c r="J33" s="886"/>
    </row>
    <row r="34" spans="1:10" ht="15" hidden="1" customHeight="1">
      <c r="B34" s="54">
        <v>2011</v>
      </c>
      <c r="C34" s="178">
        <v>9</v>
      </c>
      <c r="D34" s="178">
        <v>15</v>
      </c>
      <c r="E34" s="178">
        <v>29</v>
      </c>
      <c r="F34" s="178">
        <v>10</v>
      </c>
      <c r="G34" s="178">
        <v>11</v>
      </c>
      <c r="H34" s="178">
        <v>2</v>
      </c>
      <c r="I34" s="179">
        <v>76</v>
      </c>
      <c r="J34" s="886"/>
    </row>
    <row r="35" spans="1:10" ht="15" hidden="1" customHeight="1">
      <c r="B35" s="54">
        <v>2011</v>
      </c>
      <c r="C35" s="178">
        <v>7</v>
      </c>
      <c r="D35" s="178">
        <v>14</v>
      </c>
      <c r="E35" s="178">
        <v>29</v>
      </c>
      <c r="F35" s="178">
        <v>10</v>
      </c>
      <c r="G35" s="178">
        <v>11</v>
      </c>
      <c r="H35" s="178">
        <v>2</v>
      </c>
      <c r="I35" s="179">
        <v>73</v>
      </c>
      <c r="J35" s="886"/>
    </row>
    <row r="36" spans="1:10" ht="15" customHeight="1">
      <c r="B36" s="54">
        <v>2011</v>
      </c>
      <c r="C36" s="178">
        <v>7</v>
      </c>
      <c r="D36" s="178">
        <v>11</v>
      </c>
      <c r="E36" s="178">
        <v>31</v>
      </c>
      <c r="F36" s="178">
        <v>10</v>
      </c>
      <c r="G36" s="178">
        <v>11</v>
      </c>
      <c r="H36" s="178">
        <v>2</v>
      </c>
      <c r="I36" s="179">
        <v>72</v>
      </c>
      <c r="J36" s="886"/>
    </row>
    <row r="37" spans="1:10" ht="15" hidden="1" customHeight="1">
      <c r="B37" s="54">
        <v>2011</v>
      </c>
      <c r="C37" s="178">
        <v>9</v>
      </c>
      <c r="D37" s="178">
        <v>12</v>
      </c>
      <c r="E37" s="178">
        <v>30</v>
      </c>
      <c r="F37" s="178">
        <v>10</v>
      </c>
      <c r="G37" s="178">
        <v>12</v>
      </c>
      <c r="H37" s="178">
        <v>2</v>
      </c>
      <c r="I37" s="179">
        <v>75</v>
      </c>
      <c r="J37" s="886"/>
    </row>
    <row r="38" spans="1:10" ht="15" hidden="1" customHeight="1">
      <c r="B38" s="54">
        <v>2011</v>
      </c>
      <c r="C38" s="178">
        <v>9</v>
      </c>
      <c r="D38" s="178">
        <v>12</v>
      </c>
      <c r="E38" s="178">
        <v>31</v>
      </c>
      <c r="F38" s="178">
        <v>10</v>
      </c>
      <c r="G38" s="178">
        <v>12</v>
      </c>
      <c r="H38" s="178">
        <v>2</v>
      </c>
      <c r="I38" s="179">
        <v>76</v>
      </c>
      <c r="J38" s="886"/>
    </row>
    <row r="39" spans="1:10" ht="15" hidden="1" customHeight="1">
      <c r="B39" s="54">
        <v>2011</v>
      </c>
      <c r="C39" s="178">
        <v>9</v>
      </c>
      <c r="D39" s="178">
        <v>12</v>
      </c>
      <c r="E39" s="178">
        <v>31</v>
      </c>
      <c r="F39" s="178">
        <v>10</v>
      </c>
      <c r="G39" s="178">
        <v>12</v>
      </c>
      <c r="H39" s="178">
        <v>2</v>
      </c>
      <c r="I39" s="179">
        <v>76</v>
      </c>
      <c r="J39" s="886"/>
    </row>
    <row r="40" spans="1:10" ht="15" hidden="1" customHeight="1">
      <c r="B40" s="54">
        <v>2011</v>
      </c>
      <c r="C40" s="178">
        <v>8</v>
      </c>
      <c r="D40" s="178">
        <v>13</v>
      </c>
      <c r="E40" s="178">
        <v>31</v>
      </c>
      <c r="F40" s="178">
        <v>11</v>
      </c>
      <c r="G40" s="178">
        <v>11</v>
      </c>
      <c r="H40" s="178">
        <v>2</v>
      </c>
      <c r="I40" s="179">
        <v>76</v>
      </c>
      <c r="J40" s="886"/>
    </row>
    <row r="41" spans="1:10" ht="15" hidden="1" customHeight="1">
      <c r="B41" s="54">
        <v>2011</v>
      </c>
      <c r="C41" s="178">
        <v>11</v>
      </c>
      <c r="D41" s="178">
        <v>14</v>
      </c>
      <c r="E41" s="178">
        <v>31</v>
      </c>
      <c r="F41" s="178">
        <v>10</v>
      </c>
      <c r="G41" s="178">
        <v>11</v>
      </c>
      <c r="H41" s="178">
        <v>2</v>
      </c>
      <c r="I41" s="179">
        <v>79</v>
      </c>
      <c r="J41" s="886"/>
    </row>
    <row r="42" spans="1:10" ht="15" hidden="1" customHeight="1">
      <c r="B42" s="54">
        <v>2011</v>
      </c>
      <c r="C42" s="178">
        <v>7</v>
      </c>
      <c r="D42" s="178">
        <v>14</v>
      </c>
      <c r="E42" s="178">
        <v>29</v>
      </c>
      <c r="F42" s="178">
        <v>15</v>
      </c>
      <c r="G42" s="178">
        <v>9</v>
      </c>
      <c r="H42" s="178">
        <v>2</v>
      </c>
      <c r="I42" s="179">
        <v>76</v>
      </c>
      <c r="J42" s="886"/>
    </row>
    <row r="43" spans="1:10" ht="15" hidden="1" customHeight="1">
      <c r="B43" s="54">
        <v>2011</v>
      </c>
      <c r="C43" s="178">
        <v>9</v>
      </c>
      <c r="D43" s="178">
        <v>14</v>
      </c>
      <c r="E43" s="178">
        <v>29</v>
      </c>
      <c r="F43" s="178">
        <v>13</v>
      </c>
      <c r="G43" s="178">
        <v>10</v>
      </c>
      <c r="H43" s="178">
        <v>1</v>
      </c>
      <c r="I43" s="179">
        <v>76</v>
      </c>
      <c r="J43" s="886"/>
    </row>
    <row r="44" spans="1:10" s="174" customFormat="1" ht="15" hidden="1" customHeight="1">
      <c r="A44" s="36"/>
      <c r="B44" s="54">
        <v>2012</v>
      </c>
      <c r="C44" s="215"/>
      <c r="D44" s="215"/>
      <c r="E44" s="215"/>
      <c r="F44" s="215"/>
      <c r="G44" s="215"/>
      <c r="H44" s="215"/>
      <c r="I44" s="216"/>
      <c r="J44" s="886"/>
    </row>
    <row r="45" spans="1:10" ht="15" hidden="1" customHeight="1">
      <c r="B45" s="54">
        <v>2012</v>
      </c>
      <c r="C45" s="178">
        <v>9</v>
      </c>
      <c r="D45" s="178">
        <v>13</v>
      </c>
      <c r="E45" s="178">
        <v>30</v>
      </c>
      <c r="F45" s="178">
        <v>14</v>
      </c>
      <c r="G45" s="178">
        <v>9</v>
      </c>
      <c r="H45" s="178">
        <v>1</v>
      </c>
      <c r="I45" s="179">
        <v>76</v>
      </c>
      <c r="J45" s="886"/>
    </row>
    <row r="46" spans="1:10" ht="15" hidden="1" customHeight="1">
      <c r="B46" s="54">
        <v>2012</v>
      </c>
      <c r="C46" s="178">
        <v>9</v>
      </c>
      <c r="D46" s="178">
        <v>12</v>
      </c>
      <c r="E46" s="178">
        <v>32</v>
      </c>
      <c r="F46" s="178">
        <v>12</v>
      </c>
      <c r="G46" s="178">
        <v>10</v>
      </c>
      <c r="H46" s="178">
        <v>1</v>
      </c>
      <c r="I46" s="179">
        <v>76</v>
      </c>
      <c r="J46" s="886"/>
    </row>
    <row r="47" spans="1:10" ht="15" hidden="1" customHeight="1">
      <c r="B47" s="54">
        <v>2012</v>
      </c>
      <c r="C47" s="178">
        <v>10</v>
      </c>
      <c r="D47" s="178">
        <v>13</v>
      </c>
      <c r="E47" s="178">
        <v>29</v>
      </c>
      <c r="F47" s="178">
        <v>12</v>
      </c>
      <c r="G47" s="178">
        <v>10</v>
      </c>
      <c r="H47" s="178">
        <v>1</v>
      </c>
      <c r="I47" s="179">
        <v>75</v>
      </c>
      <c r="J47" s="886"/>
    </row>
    <row r="48" spans="1:10" ht="15" hidden="1" customHeight="1">
      <c r="B48" s="54">
        <v>2012</v>
      </c>
      <c r="C48" s="178">
        <v>9</v>
      </c>
      <c r="D48" s="178">
        <v>12</v>
      </c>
      <c r="E48" s="178">
        <v>30</v>
      </c>
      <c r="F48" s="178">
        <v>12</v>
      </c>
      <c r="G48" s="178">
        <v>10</v>
      </c>
      <c r="H48" s="178">
        <v>1</v>
      </c>
      <c r="I48" s="179">
        <v>74</v>
      </c>
      <c r="J48" s="886"/>
    </row>
    <row r="49" spans="1:11" ht="15" customHeight="1">
      <c r="B49" s="54">
        <v>2012</v>
      </c>
      <c r="C49" s="178">
        <v>9</v>
      </c>
      <c r="D49" s="178">
        <v>11</v>
      </c>
      <c r="E49" s="178">
        <v>33</v>
      </c>
      <c r="F49" s="178">
        <v>11</v>
      </c>
      <c r="G49" s="178">
        <v>10</v>
      </c>
      <c r="H49" s="178">
        <v>1</v>
      </c>
      <c r="I49" s="179">
        <v>75</v>
      </c>
      <c r="J49" s="886"/>
    </row>
    <row r="50" spans="1:11" ht="15" hidden="1" customHeight="1">
      <c r="B50" s="54">
        <v>2012</v>
      </c>
      <c r="C50" s="178">
        <v>10</v>
      </c>
      <c r="D50" s="178">
        <v>12</v>
      </c>
      <c r="E50" s="178">
        <v>31</v>
      </c>
      <c r="F50" s="178">
        <v>12</v>
      </c>
      <c r="G50" s="178">
        <v>9</v>
      </c>
      <c r="H50" s="178">
        <v>1</v>
      </c>
      <c r="I50" s="179">
        <v>75</v>
      </c>
      <c r="J50" s="886"/>
    </row>
    <row r="51" spans="1:11" ht="15" hidden="1" customHeight="1">
      <c r="B51" s="54">
        <v>2012</v>
      </c>
      <c r="C51" s="178">
        <v>10</v>
      </c>
      <c r="D51" s="178">
        <v>12</v>
      </c>
      <c r="E51" s="178">
        <v>29</v>
      </c>
      <c r="F51" s="178">
        <v>12</v>
      </c>
      <c r="G51" s="178">
        <v>10</v>
      </c>
      <c r="H51" s="178">
        <v>1</v>
      </c>
      <c r="I51" s="179">
        <v>74</v>
      </c>
      <c r="J51" s="886"/>
    </row>
    <row r="52" spans="1:11" ht="15" hidden="1" customHeight="1">
      <c r="B52" s="54">
        <v>2012</v>
      </c>
      <c r="C52" s="178">
        <v>10</v>
      </c>
      <c r="D52" s="178">
        <v>12</v>
      </c>
      <c r="E52" s="178">
        <v>32</v>
      </c>
      <c r="F52" s="178">
        <v>11</v>
      </c>
      <c r="G52" s="178">
        <v>9</v>
      </c>
      <c r="H52" s="178">
        <v>1</v>
      </c>
      <c r="I52" s="179">
        <v>75</v>
      </c>
      <c r="J52" s="886"/>
    </row>
    <row r="53" spans="1:11" ht="15" hidden="1" customHeight="1">
      <c r="B53" s="54">
        <v>2012</v>
      </c>
      <c r="C53" s="178">
        <v>9</v>
      </c>
      <c r="D53" s="178">
        <v>14</v>
      </c>
      <c r="E53" s="178">
        <v>33</v>
      </c>
      <c r="F53" s="178">
        <v>9</v>
      </c>
      <c r="G53" s="178">
        <v>9</v>
      </c>
      <c r="H53" s="178">
        <v>1</v>
      </c>
      <c r="I53" s="179">
        <v>75</v>
      </c>
      <c r="J53" s="886"/>
    </row>
    <row r="54" spans="1:11" ht="15" hidden="1" customHeight="1">
      <c r="B54" s="54">
        <v>2012</v>
      </c>
      <c r="C54" s="178">
        <v>10</v>
      </c>
      <c r="D54" s="178">
        <v>12</v>
      </c>
      <c r="E54" s="178">
        <v>33</v>
      </c>
      <c r="F54" s="178">
        <v>9</v>
      </c>
      <c r="G54" s="178">
        <v>9</v>
      </c>
      <c r="H54" s="178">
        <v>1</v>
      </c>
      <c r="I54" s="179">
        <v>74</v>
      </c>
      <c r="J54" s="886"/>
    </row>
    <row r="55" spans="1:11" ht="15" hidden="1" customHeight="1">
      <c r="B55" s="54">
        <v>2012</v>
      </c>
      <c r="C55" s="178">
        <v>11</v>
      </c>
      <c r="D55" s="178">
        <v>14</v>
      </c>
      <c r="E55" s="178">
        <v>31</v>
      </c>
      <c r="F55" s="178">
        <v>9</v>
      </c>
      <c r="G55" s="178">
        <v>9</v>
      </c>
      <c r="H55" s="178">
        <v>1</v>
      </c>
      <c r="I55" s="179">
        <v>75</v>
      </c>
      <c r="J55" s="886"/>
    </row>
    <row r="56" spans="1:11" s="174" customFormat="1" ht="15" hidden="1" customHeight="1">
      <c r="A56" s="36"/>
      <c r="B56" s="54">
        <v>2012</v>
      </c>
      <c r="C56" s="178">
        <v>12</v>
      </c>
      <c r="D56" s="178">
        <v>15</v>
      </c>
      <c r="E56" s="178">
        <v>27</v>
      </c>
      <c r="F56" s="178">
        <v>10</v>
      </c>
      <c r="G56" s="178">
        <v>9</v>
      </c>
      <c r="H56" s="178">
        <v>1</v>
      </c>
      <c r="I56" s="179">
        <v>74</v>
      </c>
      <c r="J56" s="886"/>
    </row>
    <row r="57" spans="1:11" s="174" customFormat="1" ht="15" hidden="1" customHeight="1">
      <c r="A57" s="36"/>
      <c r="B57" s="54">
        <v>2013</v>
      </c>
      <c r="C57" s="178"/>
      <c r="D57" s="217"/>
      <c r="E57" s="218"/>
      <c r="F57" s="217"/>
      <c r="G57" s="218"/>
      <c r="H57" s="215"/>
      <c r="I57" s="216"/>
    </row>
    <row r="58" spans="1:11" ht="15" hidden="1" customHeight="1">
      <c r="B58" s="54">
        <v>2013</v>
      </c>
      <c r="C58" s="178">
        <v>11</v>
      </c>
      <c r="D58" s="178">
        <v>14</v>
      </c>
      <c r="E58" s="178">
        <v>25</v>
      </c>
      <c r="F58" s="178">
        <v>10</v>
      </c>
      <c r="G58" s="178">
        <v>8</v>
      </c>
      <c r="H58" s="178">
        <v>1</v>
      </c>
      <c r="I58" s="179">
        <v>69</v>
      </c>
      <c r="J58" s="886"/>
    </row>
    <row r="59" spans="1:11" ht="15" hidden="1" customHeight="1">
      <c r="B59" s="54">
        <v>2013</v>
      </c>
      <c r="C59" s="178">
        <v>11</v>
      </c>
      <c r="D59" s="178">
        <v>12</v>
      </c>
      <c r="E59" s="178">
        <v>24</v>
      </c>
      <c r="F59" s="178">
        <v>9</v>
      </c>
      <c r="G59" s="178">
        <v>8</v>
      </c>
      <c r="H59" s="178">
        <v>1</v>
      </c>
      <c r="I59" s="179">
        <v>65</v>
      </c>
      <c r="J59" s="886"/>
    </row>
    <row r="60" spans="1:11" ht="15" hidden="1" customHeight="1">
      <c r="B60" s="54">
        <v>2013</v>
      </c>
      <c r="C60" s="178">
        <v>10</v>
      </c>
      <c r="D60" s="178">
        <v>11</v>
      </c>
      <c r="E60" s="178">
        <v>24</v>
      </c>
      <c r="F60" s="178">
        <v>10</v>
      </c>
      <c r="G60" s="178">
        <v>6</v>
      </c>
      <c r="H60" s="178">
        <v>1</v>
      </c>
      <c r="I60" s="179">
        <v>62</v>
      </c>
      <c r="J60" s="886"/>
    </row>
    <row r="61" spans="1:11" ht="15" hidden="1" customHeight="1">
      <c r="B61" s="54">
        <v>2013</v>
      </c>
      <c r="C61" s="178">
        <v>10</v>
      </c>
      <c r="D61" s="178">
        <v>11</v>
      </c>
      <c r="E61" s="178">
        <v>22</v>
      </c>
      <c r="F61" s="178">
        <v>10</v>
      </c>
      <c r="G61" s="178">
        <v>6</v>
      </c>
      <c r="H61" s="178">
        <v>1</v>
      </c>
      <c r="I61" s="179">
        <v>60</v>
      </c>
      <c r="J61" s="886"/>
    </row>
    <row r="62" spans="1:11" ht="15" customHeight="1">
      <c r="B62" s="54">
        <v>2013</v>
      </c>
      <c r="C62" s="178">
        <v>9</v>
      </c>
      <c r="D62" s="178">
        <v>11</v>
      </c>
      <c r="E62" s="178">
        <v>23</v>
      </c>
      <c r="F62" s="178">
        <v>9</v>
      </c>
      <c r="G62" s="178">
        <v>6</v>
      </c>
      <c r="H62" s="178">
        <v>1</v>
      </c>
      <c r="I62" s="179">
        <v>59</v>
      </c>
      <c r="J62" s="886"/>
    </row>
    <row r="63" spans="1:11" s="11" customFormat="1" ht="15" hidden="1" customHeight="1">
      <c r="A63" s="36"/>
      <c r="B63" s="54">
        <v>2013</v>
      </c>
      <c r="C63" s="178">
        <v>10</v>
      </c>
      <c r="D63" s="178">
        <v>11</v>
      </c>
      <c r="E63" s="178">
        <v>24</v>
      </c>
      <c r="F63" s="178">
        <v>10</v>
      </c>
      <c r="G63" s="178">
        <v>6</v>
      </c>
      <c r="H63" s="178">
        <v>1</v>
      </c>
      <c r="I63" s="179">
        <v>62</v>
      </c>
      <c r="J63" s="887"/>
      <c r="K63" s="859"/>
    </row>
    <row r="64" spans="1:11" ht="15" hidden="1" customHeight="1">
      <c r="B64" s="54">
        <v>2013</v>
      </c>
      <c r="C64" s="178">
        <v>9</v>
      </c>
      <c r="D64" s="178">
        <v>11</v>
      </c>
      <c r="E64" s="178">
        <v>24</v>
      </c>
      <c r="F64" s="178">
        <v>10</v>
      </c>
      <c r="G64" s="178">
        <v>7</v>
      </c>
      <c r="H64" s="178">
        <v>1</v>
      </c>
      <c r="I64" s="179">
        <v>62</v>
      </c>
      <c r="J64" s="886"/>
    </row>
    <row r="65" spans="1:11" ht="15" hidden="1" customHeight="1">
      <c r="B65" s="54">
        <v>2013</v>
      </c>
      <c r="C65" s="178">
        <v>9</v>
      </c>
      <c r="D65" s="178">
        <v>11</v>
      </c>
      <c r="E65" s="178">
        <v>25</v>
      </c>
      <c r="F65" s="178">
        <v>10</v>
      </c>
      <c r="G65" s="178">
        <v>7</v>
      </c>
      <c r="H65" s="178">
        <v>1</v>
      </c>
      <c r="I65" s="179">
        <v>63</v>
      </c>
      <c r="J65" s="886"/>
    </row>
    <row r="66" spans="1:11" ht="15" hidden="1" customHeight="1">
      <c r="B66" s="54">
        <v>2013</v>
      </c>
      <c r="C66" s="178">
        <v>9</v>
      </c>
      <c r="D66" s="178">
        <v>12</v>
      </c>
      <c r="E66" s="178">
        <v>24</v>
      </c>
      <c r="F66" s="178">
        <v>10</v>
      </c>
      <c r="G66" s="178">
        <v>7</v>
      </c>
      <c r="H66" s="178">
        <v>1</v>
      </c>
      <c r="I66" s="179">
        <v>63</v>
      </c>
      <c r="J66" s="886"/>
    </row>
    <row r="67" spans="1:11" ht="15" hidden="1" customHeight="1">
      <c r="B67" s="54">
        <v>2013</v>
      </c>
      <c r="C67" s="178">
        <v>10</v>
      </c>
      <c r="D67" s="178">
        <v>12</v>
      </c>
      <c r="E67" s="178">
        <v>22</v>
      </c>
      <c r="F67" s="178">
        <v>9</v>
      </c>
      <c r="G67" s="178">
        <v>8</v>
      </c>
      <c r="H67" s="178">
        <v>1</v>
      </c>
      <c r="I67" s="179">
        <v>62</v>
      </c>
      <c r="J67" s="886"/>
    </row>
    <row r="68" spans="1:11" ht="15" hidden="1" customHeight="1">
      <c r="B68" s="54">
        <v>2013</v>
      </c>
      <c r="C68" s="178">
        <v>10</v>
      </c>
      <c r="D68" s="178">
        <v>10</v>
      </c>
      <c r="E68" s="178">
        <v>23</v>
      </c>
      <c r="F68" s="178">
        <v>10</v>
      </c>
      <c r="G68" s="178">
        <v>8</v>
      </c>
      <c r="H68" s="178">
        <v>1</v>
      </c>
      <c r="I68" s="179">
        <v>62</v>
      </c>
      <c r="J68" s="886"/>
    </row>
    <row r="69" spans="1:11" ht="15" hidden="1" customHeight="1">
      <c r="B69" s="54">
        <v>2013</v>
      </c>
      <c r="C69" s="178">
        <v>10</v>
      </c>
      <c r="D69" s="178">
        <v>11</v>
      </c>
      <c r="E69" s="178">
        <v>22</v>
      </c>
      <c r="F69" s="178">
        <v>10</v>
      </c>
      <c r="G69" s="178">
        <v>8</v>
      </c>
      <c r="H69" s="178">
        <v>1</v>
      </c>
      <c r="I69" s="179">
        <v>62</v>
      </c>
      <c r="J69" s="886"/>
    </row>
    <row r="70" spans="1:11" s="174" customFormat="1" ht="20.25" hidden="1" customHeight="1">
      <c r="A70" s="36"/>
      <c r="B70" s="185">
        <v>2014</v>
      </c>
      <c r="C70" s="219"/>
      <c r="D70" s="219"/>
      <c r="E70" s="219"/>
      <c r="F70" s="219"/>
      <c r="G70" s="219"/>
      <c r="H70" s="219"/>
      <c r="I70" s="220"/>
      <c r="J70" s="886"/>
    </row>
    <row r="71" spans="1:11" ht="14.1" hidden="1" customHeight="1">
      <c r="B71" s="54">
        <v>2014</v>
      </c>
      <c r="C71" s="178">
        <v>9</v>
      </c>
      <c r="D71" s="178">
        <v>9</v>
      </c>
      <c r="E71" s="178">
        <v>23</v>
      </c>
      <c r="F71" s="178">
        <v>10</v>
      </c>
      <c r="G71" s="178">
        <v>8</v>
      </c>
      <c r="H71" s="178">
        <v>1</v>
      </c>
      <c r="I71" s="179">
        <v>60</v>
      </c>
      <c r="J71" s="886"/>
    </row>
    <row r="72" spans="1:11" ht="14.1" hidden="1" customHeight="1">
      <c r="B72" s="54">
        <v>2014</v>
      </c>
      <c r="C72" s="178">
        <v>10</v>
      </c>
      <c r="D72" s="178">
        <v>9</v>
      </c>
      <c r="E72" s="178">
        <v>22</v>
      </c>
      <c r="F72" s="178">
        <v>10</v>
      </c>
      <c r="G72" s="178">
        <v>8</v>
      </c>
      <c r="H72" s="178">
        <v>1</v>
      </c>
      <c r="I72" s="179">
        <v>60</v>
      </c>
      <c r="J72" s="886"/>
    </row>
    <row r="73" spans="1:11" ht="14.1" hidden="1" customHeight="1">
      <c r="B73" s="54">
        <v>2014</v>
      </c>
      <c r="C73" s="178">
        <v>8</v>
      </c>
      <c r="D73" s="178">
        <v>10</v>
      </c>
      <c r="E73" s="178">
        <v>21</v>
      </c>
      <c r="F73" s="178">
        <v>9</v>
      </c>
      <c r="G73" s="178">
        <v>8</v>
      </c>
      <c r="H73" s="178">
        <v>1</v>
      </c>
      <c r="I73" s="179">
        <v>57</v>
      </c>
      <c r="J73" s="886"/>
    </row>
    <row r="74" spans="1:11" ht="14.1" hidden="1" customHeight="1">
      <c r="B74" s="54">
        <v>2014</v>
      </c>
      <c r="C74" s="178">
        <v>8</v>
      </c>
      <c r="D74" s="178">
        <v>11</v>
      </c>
      <c r="E74" s="178">
        <v>21</v>
      </c>
      <c r="F74" s="178">
        <v>9</v>
      </c>
      <c r="G74" s="178">
        <v>8</v>
      </c>
      <c r="H74" s="178">
        <v>1</v>
      </c>
      <c r="I74" s="179">
        <v>58</v>
      </c>
      <c r="J74" s="886"/>
    </row>
    <row r="75" spans="1:11" ht="14.1" customHeight="1">
      <c r="B75" s="54">
        <v>2014</v>
      </c>
      <c r="C75" s="178">
        <v>8</v>
      </c>
      <c r="D75" s="178">
        <v>12</v>
      </c>
      <c r="E75" s="178">
        <v>21</v>
      </c>
      <c r="F75" s="178">
        <v>9</v>
      </c>
      <c r="G75" s="178">
        <v>8</v>
      </c>
      <c r="H75" s="178">
        <v>1</v>
      </c>
      <c r="I75" s="179">
        <v>59</v>
      </c>
      <c r="J75" s="886"/>
    </row>
    <row r="76" spans="1:11" s="11" customFormat="1" ht="14.1" hidden="1" customHeight="1">
      <c r="A76" s="36"/>
      <c r="B76" s="54">
        <v>2014</v>
      </c>
      <c r="C76" s="178">
        <v>9</v>
      </c>
      <c r="D76" s="178">
        <v>10</v>
      </c>
      <c r="E76" s="178">
        <v>25</v>
      </c>
      <c r="F76" s="178">
        <v>9</v>
      </c>
      <c r="G76" s="178">
        <v>8</v>
      </c>
      <c r="H76" s="178">
        <v>1</v>
      </c>
      <c r="I76" s="179">
        <v>62</v>
      </c>
      <c r="J76" s="887"/>
      <c r="K76" s="859"/>
    </row>
    <row r="77" spans="1:11" ht="14.1" hidden="1" customHeight="1">
      <c r="B77" s="54">
        <v>2014</v>
      </c>
      <c r="C77" s="178">
        <v>9</v>
      </c>
      <c r="D77" s="178">
        <v>9</v>
      </c>
      <c r="E77" s="178">
        <v>24</v>
      </c>
      <c r="F77" s="178">
        <v>10</v>
      </c>
      <c r="G77" s="178">
        <v>7</v>
      </c>
      <c r="H77" s="178">
        <v>1</v>
      </c>
      <c r="I77" s="179">
        <v>60</v>
      </c>
      <c r="J77" s="886"/>
    </row>
    <row r="78" spans="1:11" ht="14.1" hidden="1" customHeight="1">
      <c r="B78" s="54">
        <v>2014</v>
      </c>
      <c r="C78" s="178">
        <v>9</v>
      </c>
      <c r="D78" s="178">
        <v>11</v>
      </c>
      <c r="E78" s="178">
        <v>22</v>
      </c>
      <c r="F78" s="178">
        <v>9</v>
      </c>
      <c r="G78" s="178">
        <v>7</v>
      </c>
      <c r="H78" s="178">
        <v>1</v>
      </c>
      <c r="I78" s="179">
        <v>59</v>
      </c>
      <c r="J78" s="886"/>
    </row>
    <row r="79" spans="1:11" ht="14.1" hidden="1" customHeight="1">
      <c r="B79" s="54">
        <v>2014</v>
      </c>
      <c r="C79" s="178">
        <v>11</v>
      </c>
      <c r="D79" s="178">
        <v>9</v>
      </c>
      <c r="E79" s="178">
        <v>22</v>
      </c>
      <c r="F79" s="178">
        <v>9</v>
      </c>
      <c r="G79" s="178">
        <v>7</v>
      </c>
      <c r="H79" s="178">
        <v>1</v>
      </c>
      <c r="I79" s="179">
        <v>59</v>
      </c>
      <c r="J79" s="886"/>
    </row>
    <row r="80" spans="1:11" ht="14.1" hidden="1" customHeight="1">
      <c r="B80" s="54">
        <v>2014</v>
      </c>
      <c r="C80" s="178">
        <v>10</v>
      </c>
      <c r="D80" s="178">
        <v>10</v>
      </c>
      <c r="E80" s="178">
        <v>23</v>
      </c>
      <c r="F80" s="178">
        <v>8</v>
      </c>
      <c r="G80" s="178">
        <v>7</v>
      </c>
      <c r="H80" s="178">
        <v>1</v>
      </c>
      <c r="I80" s="179">
        <v>59</v>
      </c>
      <c r="J80" s="886"/>
    </row>
    <row r="81" spans="1:11" ht="14.1" hidden="1" customHeight="1">
      <c r="B81" s="54">
        <v>2014</v>
      </c>
      <c r="C81" s="178">
        <v>9</v>
      </c>
      <c r="D81" s="178">
        <v>10</v>
      </c>
      <c r="E81" s="178">
        <v>24</v>
      </c>
      <c r="F81" s="178">
        <v>8</v>
      </c>
      <c r="G81" s="178">
        <v>7</v>
      </c>
      <c r="H81" s="178">
        <v>1</v>
      </c>
      <c r="I81" s="179">
        <v>59</v>
      </c>
      <c r="J81" s="886"/>
    </row>
    <row r="82" spans="1:11" ht="14.1" hidden="1" customHeight="1">
      <c r="B82" s="54">
        <v>2014</v>
      </c>
      <c r="C82" s="178">
        <v>9</v>
      </c>
      <c r="D82" s="178">
        <v>9</v>
      </c>
      <c r="E82" s="178">
        <v>24</v>
      </c>
      <c r="F82" s="178">
        <v>7</v>
      </c>
      <c r="G82" s="178">
        <v>7</v>
      </c>
      <c r="H82" s="178">
        <v>1</v>
      </c>
      <c r="I82" s="179">
        <v>57</v>
      </c>
      <c r="J82" s="886"/>
    </row>
    <row r="83" spans="1:11" s="174" customFormat="1" ht="21.2" hidden="1" customHeight="1">
      <c r="A83" s="36"/>
      <c r="B83" s="185">
        <v>2015</v>
      </c>
      <c r="C83" s="219"/>
      <c r="D83" s="219"/>
      <c r="E83" s="219"/>
      <c r="F83" s="219"/>
      <c r="G83" s="219"/>
      <c r="H83" s="219"/>
      <c r="I83" s="220"/>
      <c r="J83" s="886"/>
    </row>
    <row r="84" spans="1:11" ht="15" hidden="1" customHeight="1">
      <c r="B84" s="54">
        <v>2015</v>
      </c>
      <c r="C84" s="178">
        <v>8</v>
      </c>
      <c r="D84" s="178">
        <v>9</v>
      </c>
      <c r="E84" s="178">
        <v>23</v>
      </c>
      <c r="F84" s="178">
        <v>7</v>
      </c>
      <c r="G84" s="178">
        <v>7</v>
      </c>
      <c r="H84" s="178">
        <v>1</v>
      </c>
      <c r="I84" s="179">
        <v>55</v>
      </c>
      <c r="J84" s="886"/>
    </row>
    <row r="85" spans="1:11" ht="15" hidden="1" customHeight="1">
      <c r="B85" s="54">
        <v>2015</v>
      </c>
      <c r="C85" s="178">
        <v>8</v>
      </c>
      <c r="D85" s="178">
        <v>11</v>
      </c>
      <c r="E85" s="178">
        <v>22</v>
      </c>
      <c r="F85" s="178">
        <v>8</v>
      </c>
      <c r="G85" s="178">
        <v>7</v>
      </c>
      <c r="H85" s="178">
        <v>1</v>
      </c>
      <c r="I85" s="179">
        <v>57</v>
      </c>
      <c r="J85" s="886"/>
    </row>
    <row r="86" spans="1:11" ht="15" hidden="1" customHeight="1">
      <c r="B86" s="54">
        <v>2015</v>
      </c>
      <c r="C86" s="178">
        <v>9</v>
      </c>
      <c r="D86" s="178">
        <v>8</v>
      </c>
      <c r="E86" s="178">
        <v>23</v>
      </c>
      <c r="F86" s="178">
        <v>7</v>
      </c>
      <c r="G86" s="178">
        <v>7</v>
      </c>
      <c r="H86" s="178">
        <v>1</v>
      </c>
      <c r="I86" s="179">
        <v>55</v>
      </c>
      <c r="J86" s="886"/>
    </row>
    <row r="87" spans="1:11" ht="15" hidden="1" customHeight="1">
      <c r="B87" s="54">
        <v>2015</v>
      </c>
      <c r="C87" s="178">
        <v>8</v>
      </c>
      <c r="D87" s="178">
        <v>8</v>
      </c>
      <c r="E87" s="178">
        <v>24</v>
      </c>
      <c r="F87" s="178">
        <v>8</v>
      </c>
      <c r="G87" s="178">
        <v>6</v>
      </c>
      <c r="H87" s="178">
        <v>1</v>
      </c>
      <c r="I87" s="179">
        <v>55</v>
      </c>
      <c r="J87" s="886"/>
    </row>
    <row r="88" spans="1:11" ht="15" customHeight="1">
      <c r="B88" s="54">
        <v>2015</v>
      </c>
      <c r="C88" s="178">
        <v>10</v>
      </c>
      <c r="D88" s="178">
        <v>8</v>
      </c>
      <c r="E88" s="178">
        <v>24</v>
      </c>
      <c r="F88" s="178">
        <v>8</v>
      </c>
      <c r="G88" s="178">
        <v>6</v>
      </c>
      <c r="H88" s="178">
        <v>1</v>
      </c>
      <c r="I88" s="179">
        <v>57</v>
      </c>
      <c r="J88" s="886"/>
    </row>
    <row r="89" spans="1:11" s="11" customFormat="1" ht="15" hidden="1" customHeight="1">
      <c r="A89" s="36"/>
      <c r="B89" s="54">
        <v>2015</v>
      </c>
      <c r="C89" s="178">
        <v>12</v>
      </c>
      <c r="D89" s="178">
        <v>8</v>
      </c>
      <c r="E89" s="178">
        <v>24</v>
      </c>
      <c r="F89" s="178">
        <v>7</v>
      </c>
      <c r="G89" s="178">
        <v>6</v>
      </c>
      <c r="H89" s="178">
        <v>1</v>
      </c>
      <c r="I89" s="179">
        <v>58</v>
      </c>
      <c r="J89" s="887"/>
      <c r="K89" s="859"/>
    </row>
    <row r="90" spans="1:11" ht="15" hidden="1" customHeight="1">
      <c r="B90" s="54">
        <v>2015</v>
      </c>
      <c r="C90" s="178">
        <v>10</v>
      </c>
      <c r="D90" s="178">
        <v>9</v>
      </c>
      <c r="E90" s="178">
        <v>25</v>
      </c>
      <c r="F90" s="178">
        <v>8</v>
      </c>
      <c r="G90" s="178">
        <v>6</v>
      </c>
      <c r="H90" s="178">
        <v>1</v>
      </c>
      <c r="I90" s="179">
        <v>59</v>
      </c>
      <c r="J90" s="886"/>
    </row>
    <row r="91" spans="1:11" ht="15" hidden="1" customHeight="1">
      <c r="B91" s="54">
        <v>2015</v>
      </c>
      <c r="C91" s="178">
        <v>11</v>
      </c>
      <c r="D91" s="178">
        <v>8</v>
      </c>
      <c r="E91" s="178">
        <v>22</v>
      </c>
      <c r="F91" s="178">
        <v>9</v>
      </c>
      <c r="G91" s="178">
        <v>6</v>
      </c>
      <c r="H91" s="178">
        <v>1</v>
      </c>
      <c r="I91" s="179">
        <v>57</v>
      </c>
      <c r="J91" s="886"/>
    </row>
    <row r="92" spans="1:11" ht="15" hidden="1" customHeight="1">
      <c r="B92" s="54">
        <v>2015</v>
      </c>
      <c r="C92" s="178">
        <v>9</v>
      </c>
      <c r="D92" s="178">
        <v>10</v>
      </c>
      <c r="E92" s="178">
        <v>23</v>
      </c>
      <c r="F92" s="178">
        <v>8</v>
      </c>
      <c r="G92" s="178">
        <v>6</v>
      </c>
      <c r="H92" s="178">
        <v>1</v>
      </c>
      <c r="I92" s="179">
        <v>57</v>
      </c>
      <c r="J92" s="886"/>
    </row>
    <row r="93" spans="1:11" ht="15" hidden="1" customHeight="1">
      <c r="B93" s="54">
        <v>2015</v>
      </c>
      <c r="C93" s="178">
        <v>9</v>
      </c>
      <c r="D93" s="178">
        <v>9</v>
      </c>
      <c r="E93" s="178">
        <v>24</v>
      </c>
      <c r="F93" s="178">
        <v>7</v>
      </c>
      <c r="G93" s="178">
        <v>6</v>
      </c>
      <c r="H93" s="178">
        <v>1</v>
      </c>
      <c r="I93" s="179">
        <v>56</v>
      </c>
      <c r="J93" s="886"/>
    </row>
    <row r="94" spans="1:11" ht="15" hidden="1" customHeight="1">
      <c r="B94" s="54">
        <v>2015</v>
      </c>
      <c r="C94" s="178">
        <v>8</v>
      </c>
      <c r="D94" s="178">
        <v>8</v>
      </c>
      <c r="E94" s="178">
        <v>25</v>
      </c>
      <c r="F94" s="178">
        <v>7</v>
      </c>
      <c r="G94" s="178">
        <v>6</v>
      </c>
      <c r="H94" s="178">
        <v>1</v>
      </c>
      <c r="I94" s="179">
        <v>55</v>
      </c>
      <c r="J94" s="886"/>
    </row>
    <row r="95" spans="1:11" ht="15" hidden="1" customHeight="1">
      <c r="B95" s="54">
        <v>2015</v>
      </c>
      <c r="C95" s="178">
        <v>9</v>
      </c>
      <c r="D95" s="178">
        <v>8</v>
      </c>
      <c r="E95" s="178">
        <v>25</v>
      </c>
      <c r="F95" s="178">
        <v>6</v>
      </c>
      <c r="G95" s="178">
        <v>6</v>
      </c>
      <c r="H95" s="178">
        <v>1</v>
      </c>
      <c r="I95" s="179">
        <v>55</v>
      </c>
      <c r="J95" s="886"/>
    </row>
    <row r="96" spans="1:11" s="174" customFormat="1" ht="25.9" hidden="1" customHeight="1">
      <c r="A96" s="36"/>
      <c r="B96" s="185">
        <v>2016</v>
      </c>
      <c r="C96" s="219"/>
      <c r="D96" s="219"/>
      <c r="E96" s="219"/>
      <c r="F96" s="219"/>
      <c r="G96" s="219"/>
      <c r="H96" s="219"/>
      <c r="I96" s="220"/>
      <c r="J96" s="886"/>
    </row>
    <row r="97" spans="1:11" ht="15" hidden="1" customHeight="1">
      <c r="B97" s="54">
        <v>2016</v>
      </c>
      <c r="C97" s="178">
        <v>10</v>
      </c>
      <c r="D97" s="178">
        <v>9</v>
      </c>
      <c r="E97" s="178">
        <v>25</v>
      </c>
      <c r="F97" s="178">
        <v>6</v>
      </c>
      <c r="G97" s="178">
        <v>6</v>
      </c>
      <c r="H97" s="178">
        <v>1</v>
      </c>
      <c r="I97" s="179">
        <v>57</v>
      </c>
      <c r="J97" s="886"/>
    </row>
    <row r="98" spans="1:11" ht="15" hidden="1" customHeight="1">
      <c r="B98" s="54">
        <v>2016</v>
      </c>
      <c r="C98" s="178">
        <v>9</v>
      </c>
      <c r="D98" s="178">
        <v>8</v>
      </c>
      <c r="E98" s="178">
        <v>24</v>
      </c>
      <c r="F98" s="178">
        <v>6</v>
      </c>
      <c r="G98" s="178">
        <v>6</v>
      </c>
      <c r="H98" s="178">
        <v>1</v>
      </c>
      <c r="I98" s="179">
        <v>54</v>
      </c>
      <c r="J98" s="886"/>
    </row>
    <row r="99" spans="1:11" ht="15" hidden="1" customHeight="1">
      <c r="B99" s="54">
        <v>2016</v>
      </c>
      <c r="C99" s="178">
        <v>10</v>
      </c>
      <c r="D99" s="178">
        <v>10</v>
      </c>
      <c r="E99" s="178">
        <v>21</v>
      </c>
      <c r="F99" s="178">
        <v>6</v>
      </c>
      <c r="G99" s="178">
        <v>6</v>
      </c>
      <c r="H99" s="178">
        <v>1</v>
      </c>
      <c r="I99" s="179">
        <v>54</v>
      </c>
      <c r="J99" s="886"/>
    </row>
    <row r="100" spans="1:11" ht="15" hidden="1" customHeight="1">
      <c r="B100" s="54">
        <v>2016</v>
      </c>
      <c r="C100" s="178">
        <v>11</v>
      </c>
      <c r="D100" s="178">
        <v>9</v>
      </c>
      <c r="E100" s="178">
        <v>22</v>
      </c>
      <c r="F100" s="178">
        <v>5</v>
      </c>
      <c r="G100" s="178">
        <v>6</v>
      </c>
      <c r="H100" s="178">
        <v>1</v>
      </c>
      <c r="I100" s="179">
        <v>54</v>
      </c>
      <c r="J100" s="886"/>
    </row>
    <row r="101" spans="1:11" ht="15" customHeight="1">
      <c r="B101" s="54">
        <v>2016</v>
      </c>
      <c r="C101" s="178">
        <v>11</v>
      </c>
      <c r="D101" s="178">
        <v>9</v>
      </c>
      <c r="E101" s="178">
        <v>23</v>
      </c>
      <c r="F101" s="178">
        <v>4</v>
      </c>
      <c r="G101" s="178">
        <v>6</v>
      </c>
      <c r="H101" s="178">
        <v>1</v>
      </c>
      <c r="I101" s="179">
        <v>54</v>
      </c>
      <c r="J101" s="886"/>
    </row>
    <row r="102" spans="1:11" s="11" customFormat="1" ht="15" hidden="1" customHeight="1">
      <c r="A102" s="36"/>
      <c r="B102" s="54">
        <v>2016</v>
      </c>
      <c r="C102" s="178">
        <v>11</v>
      </c>
      <c r="D102" s="178">
        <v>8</v>
      </c>
      <c r="E102" s="178">
        <v>23</v>
      </c>
      <c r="F102" s="178">
        <v>4</v>
      </c>
      <c r="G102" s="178">
        <v>6</v>
      </c>
      <c r="H102" s="178">
        <v>1</v>
      </c>
      <c r="I102" s="179">
        <v>53</v>
      </c>
      <c r="J102" s="887"/>
      <c r="K102" s="859"/>
    </row>
    <row r="103" spans="1:11" ht="15" hidden="1" customHeight="1">
      <c r="B103" s="54">
        <v>2016</v>
      </c>
      <c r="C103" s="178">
        <v>15</v>
      </c>
      <c r="D103" s="178">
        <v>9</v>
      </c>
      <c r="E103" s="178">
        <v>20</v>
      </c>
      <c r="F103" s="178">
        <v>6</v>
      </c>
      <c r="G103" s="178">
        <v>5</v>
      </c>
      <c r="H103" s="178">
        <v>1</v>
      </c>
      <c r="I103" s="179">
        <v>56</v>
      </c>
      <c r="J103" s="886"/>
    </row>
    <row r="104" spans="1:11" ht="15" hidden="1" customHeight="1">
      <c r="B104" s="54">
        <v>2016</v>
      </c>
      <c r="C104" s="178">
        <v>15</v>
      </c>
      <c r="D104" s="178">
        <v>9</v>
      </c>
      <c r="E104" s="178">
        <v>19</v>
      </c>
      <c r="F104" s="178">
        <v>6</v>
      </c>
      <c r="G104" s="178">
        <v>5</v>
      </c>
      <c r="H104" s="178">
        <v>1</v>
      </c>
      <c r="I104" s="179">
        <v>55</v>
      </c>
      <c r="J104" s="886"/>
    </row>
    <row r="105" spans="1:11" ht="15" hidden="1" customHeight="1">
      <c r="B105" s="54">
        <v>2016</v>
      </c>
      <c r="C105" s="178">
        <v>15</v>
      </c>
      <c r="D105" s="178">
        <v>10</v>
      </c>
      <c r="E105" s="178">
        <v>16</v>
      </c>
      <c r="F105" s="178">
        <v>5</v>
      </c>
      <c r="G105" s="178">
        <v>6</v>
      </c>
      <c r="H105" s="178">
        <v>1</v>
      </c>
      <c r="I105" s="179">
        <v>53</v>
      </c>
      <c r="J105" s="886"/>
    </row>
    <row r="106" spans="1:11" ht="15" hidden="1" customHeight="1">
      <c r="B106" s="54">
        <v>2016</v>
      </c>
      <c r="C106" s="178">
        <v>15</v>
      </c>
      <c r="D106" s="178">
        <v>9</v>
      </c>
      <c r="E106" s="178">
        <v>17</v>
      </c>
      <c r="F106" s="178">
        <v>4</v>
      </c>
      <c r="G106" s="178">
        <v>6</v>
      </c>
      <c r="H106" s="178">
        <v>1</v>
      </c>
      <c r="I106" s="179">
        <v>52</v>
      </c>
      <c r="J106" s="886"/>
    </row>
    <row r="107" spans="1:11" ht="15" hidden="1" customHeight="1">
      <c r="B107" s="54">
        <v>2016</v>
      </c>
      <c r="C107" s="178">
        <v>14</v>
      </c>
      <c r="D107" s="178">
        <v>9</v>
      </c>
      <c r="E107" s="178">
        <v>17</v>
      </c>
      <c r="F107" s="178">
        <v>3</v>
      </c>
      <c r="G107" s="178">
        <v>7</v>
      </c>
      <c r="H107" s="178">
        <v>1</v>
      </c>
      <c r="I107" s="179">
        <v>51</v>
      </c>
      <c r="J107" s="886"/>
    </row>
    <row r="108" spans="1:11" ht="15" hidden="1" customHeight="1">
      <c r="B108" s="54">
        <v>2016</v>
      </c>
      <c r="C108" s="178">
        <v>13</v>
      </c>
      <c r="D108" s="178">
        <v>10</v>
      </c>
      <c r="E108" s="178">
        <v>17</v>
      </c>
      <c r="F108" s="178">
        <v>4</v>
      </c>
      <c r="G108" s="178">
        <v>6</v>
      </c>
      <c r="H108" s="178">
        <v>1</v>
      </c>
      <c r="I108" s="179">
        <v>51</v>
      </c>
      <c r="J108" s="886"/>
    </row>
    <row r="109" spans="1:11" s="174" customFormat="1" ht="14.1" hidden="1" customHeight="1">
      <c r="A109" s="36"/>
      <c r="B109" s="54">
        <v>2017</v>
      </c>
      <c r="C109" s="219"/>
      <c r="D109" s="219"/>
      <c r="E109" s="219"/>
      <c r="F109" s="219"/>
      <c r="G109" s="219"/>
      <c r="H109" s="219"/>
      <c r="I109" s="220"/>
      <c r="J109" s="886"/>
    </row>
    <row r="110" spans="1:11" ht="15" hidden="1" customHeight="1">
      <c r="B110" s="54">
        <v>2017</v>
      </c>
      <c r="C110" s="178">
        <v>10</v>
      </c>
      <c r="D110" s="178">
        <v>8</v>
      </c>
      <c r="E110" s="178">
        <v>18</v>
      </c>
      <c r="F110" s="178">
        <v>6</v>
      </c>
      <c r="G110" s="178">
        <v>4</v>
      </c>
      <c r="H110" s="178">
        <v>1</v>
      </c>
      <c r="I110" s="179">
        <v>47</v>
      </c>
      <c r="J110" s="886"/>
    </row>
    <row r="111" spans="1:11" ht="15" hidden="1" customHeight="1">
      <c r="B111" s="54">
        <v>2017</v>
      </c>
      <c r="C111" s="178">
        <v>13</v>
      </c>
      <c r="D111" s="178">
        <v>9</v>
      </c>
      <c r="E111" s="178">
        <v>17</v>
      </c>
      <c r="F111" s="178">
        <v>7</v>
      </c>
      <c r="G111" s="178">
        <v>4</v>
      </c>
      <c r="H111" s="178">
        <v>1</v>
      </c>
      <c r="I111" s="179">
        <v>51</v>
      </c>
      <c r="J111" s="886"/>
    </row>
    <row r="112" spans="1:11" ht="15" hidden="1" customHeight="1">
      <c r="B112" s="54">
        <v>2017</v>
      </c>
      <c r="C112" s="178">
        <v>14</v>
      </c>
      <c r="D112" s="178">
        <v>8</v>
      </c>
      <c r="E112" s="178">
        <v>15</v>
      </c>
      <c r="F112" s="178">
        <v>7</v>
      </c>
      <c r="G112" s="178">
        <v>4</v>
      </c>
      <c r="H112" s="178">
        <v>1</v>
      </c>
      <c r="I112" s="179">
        <v>49</v>
      </c>
      <c r="J112" s="886"/>
    </row>
    <row r="113" spans="1:11" ht="15" hidden="1" customHeight="1">
      <c r="B113" s="54">
        <v>2017</v>
      </c>
      <c r="C113" s="178">
        <v>11</v>
      </c>
      <c r="D113" s="178">
        <v>7</v>
      </c>
      <c r="E113" s="178">
        <v>16</v>
      </c>
      <c r="F113" s="178">
        <v>7</v>
      </c>
      <c r="G113" s="178">
        <v>4</v>
      </c>
      <c r="H113" s="178">
        <v>1</v>
      </c>
      <c r="I113" s="179">
        <v>46</v>
      </c>
      <c r="J113" s="886"/>
    </row>
    <row r="114" spans="1:11" ht="15" customHeight="1">
      <c r="B114" s="54">
        <v>2017</v>
      </c>
      <c r="C114" s="178">
        <v>11</v>
      </c>
      <c r="D114" s="178">
        <v>6</v>
      </c>
      <c r="E114" s="178">
        <v>16</v>
      </c>
      <c r="F114" s="178">
        <v>9</v>
      </c>
      <c r="G114" s="178">
        <v>3</v>
      </c>
      <c r="H114" s="178">
        <v>1</v>
      </c>
      <c r="I114" s="179">
        <v>46</v>
      </c>
      <c r="J114" s="886"/>
    </row>
    <row r="115" spans="1:11" s="11" customFormat="1" ht="15" hidden="1" customHeight="1">
      <c r="A115" s="36"/>
      <c r="B115" s="54">
        <v>2017</v>
      </c>
      <c r="C115" s="178">
        <v>12</v>
      </c>
      <c r="D115" s="178">
        <v>5</v>
      </c>
      <c r="E115" s="178">
        <v>17</v>
      </c>
      <c r="F115" s="178">
        <v>8</v>
      </c>
      <c r="G115" s="178">
        <v>3</v>
      </c>
      <c r="H115" s="178">
        <v>1</v>
      </c>
      <c r="I115" s="179">
        <v>46</v>
      </c>
      <c r="J115" s="887"/>
      <c r="K115" s="859"/>
    </row>
    <row r="116" spans="1:11" ht="15" hidden="1" customHeight="1">
      <c r="B116" s="54">
        <v>2017</v>
      </c>
      <c r="C116" s="178">
        <v>10</v>
      </c>
      <c r="D116" s="178">
        <v>7</v>
      </c>
      <c r="E116" s="178">
        <v>18</v>
      </c>
      <c r="F116" s="178">
        <v>7</v>
      </c>
      <c r="G116" s="178">
        <v>3</v>
      </c>
      <c r="H116" s="178">
        <v>1</v>
      </c>
      <c r="I116" s="179">
        <v>46</v>
      </c>
      <c r="J116" s="886"/>
    </row>
    <row r="117" spans="1:11" ht="15" hidden="1" customHeight="1">
      <c r="B117" s="54">
        <v>2017</v>
      </c>
      <c r="C117" s="178">
        <v>10</v>
      </c>
      <c r="D117" s="178">
        <v>6</v>
      </c>
      <c r="E117" s="178">
        <v>20</v>
      </c>
      <c r="F117" s="178">
        <v>7</v>
      </c>
      <c r="G117" s="178">
        <v>2</v>
      </c>
      <c r="H117" s="178">
        <v>1</v>
      </c>
      <c r="I117" s="179">
        <v>46</v>
      </c>
      <c r="J117" s="886"/>
    </row>
    <row r="118" spans="1:11" ht="15" hidden="1" customHeight="1">
      <c r="B118" s="54">
        <v>2017</v>
      </c>
      <c r="C118" s="178">
        <v>8</v>
      </c>
      <c r="D118" s="178">
        <v>5</v>
      </c>
      <c r="E118" s="178">
        <v>19</v>
      </c>
      <c r="F118" s="178">
        <v>7</v>
      </c>
      <c r="G118" s="178">
        <v>2</v>
      </c>
      <c r="H118" s="178">
        <v>1</v>
      </c>
      <c r="I118" s="179">
        <v>42</v>
      </c>
      <c r="J118" s="886"/>
    </row>
    <row r="119" spans="1:11" ht="15" hidden="1" customHeight="1">
      <c r="B119" s="54">
        <v>2017</v>
      </c>
      <c r="C119" s="178">
        <v>8</v>
      </c>
      <c r="D119" s="178">
        <v>4</v>
      </c>
      <c r="E119" s="178">
        <v>18</v>
      </c>
      <c r="F119" s="178">
        <v>7</v>
      </c>
      <c r="G119" s="178">
        <v>2</v>
      </c>
      <c r="H119" s="178">
        <v>1</v>
      </c>
      <c r="I119" s="179">
        <v>40</v>
      </c>
      <c r="J119" s="886"/>
    </row>
    <row r="120" spans="1:11" ht="15" hidden="1" customHeight="1">
      <c r="B120" s="54">
        <v>2017</v>
      </c>
      <c r="C120" s="178">
        <v>9</v>
      </c>
      <c r="D120" s="178">
        <v>4</v>
      </c>
      <c r="E120" s="178">
        <v>17</v>
      </c>
      <c r="F120" s="178">
        <v>7</v>
      </c>
      <c r="G120" s="178">
        <v>2</v>
      </c>
      <c r="H120" s="178">
        <v>1</v>
      </c>
      <c r="I120" s="179">
        <v>40</v>
      </c>
      <c r="J120" s="886"/>
    </row>
    <row r="121" spans="1:11" ht="15" hidden="1" customHeight="1">
      <c r="B121" s="54">
        <v>2017</v>
      </c>
      <c r="C121" s="178">
        <v>8</v>
      </c>
      <c r="D121" s="178">
        <v>5</v>
      </c>
      <c r="E121" s="178">
        <v>16</v>
      </c>
      <c r="F121" s="178">
        <v>7</v>
      </c>
      <c r="G121" s="178">
        <v>2</v>
      </c>
      <c r="H121" s="178">
        <v>1</v>
      </c>
      <c r="I121" s="179">
        <v>39</v>
      </c>
      <c r="J121" s="886"/>
    </row>
    <row r="122" spans="1:11" s="174" customFormat="1" ht="14.1" customHeight="1">
      <c r="A122" s="36"/>
      <c r="B122" s="188">
        <v>2018</v>
      </c>
      <c r="C122" s="219"/>
      <c r="D122" s="219"/>
      <c r="E122" s="219"/>
      <c r="F122" s="219"/>
      <c r="G122" s="219"/>
      <c r="H122" s="219"/>
      <c r="I122" s="220"/>
      <c r="J122" s="886"/>
    </row>
    <row r="123" spans="1:11" ht="15" customHeight="1">
      <c r="B123" s="436" t="s">
        <v>9</v>
      </c>
      <c r="C123" s="190">
        <v>10</v>
      </c>
      <c r="D123" s="190">
        <v>4</v>
      </c>
      <c r="E123" s="190">
        <v>18</v>
      </c>
      <c r="F123" s="190">
        <v>6</v>
      </c>
      <c r="G123" s="190">
        <v>3</v>
      </c>
      <c r="H123" s="190">
        <v>1</v>
      </c>
      <c r="I123" s="190">
        <v>42</v>
      </c>
      <c r="J123" s="886"/>
    </row>
    <row r="124" spans="1:11" ht="15" customHeight="1">
      <c r="B124" s="436" t="s">
        <v>10</v>
      </c>
      <c r="C124" s="190">
        <v>13</v>
      </c>
      <c r="D124" s="190">
        <v>2</v>
      </c>
      <c r="E124" s="190">
        <v>17</v>
      </c>
      <c r="F124" s="190">
        <v>4</v>
      </c>
      <c r="G124" s="190">
        <v>4</v>
      </c>
      <c r="H124" s="190">
        <v>1</v>
      </c>
      <c r="I124" s="190">
        <v>41</v>
      </c>
      <c r="J124" s="886"/>
    </row>
    <row r="125" spans="1:11" ht="15" customHeight="1">
      <c r="B125" s="437" t="s">
        <v>67</v>
      </c>
      <c r="C125" s="192">
        <v>14</v>
      </c>
      <c r="D125" s="192">
        <v>2</v>
      </c>
      <c r="E125" s="192">
        <v>16</v>
      </c>
      <c r="F125" s="192">
        <v>4</v>
      </c>
      <c r="G125" s="192">
        <v>4</v>
      </c>
      <c r="H125" s="192">
        <v>1</v>
      </c>
      <c r="I125" s="192">
        <v>41</v>
      </c>
      <c r="J125" s="886"/>
    </row>
    <row r="126" spans="1:11" ht="15" customHeight="1">
      <c r="B126" s="436" t="s">
        <v>68</v>
      </c>
      <c r="C126" s="190">
        <v>13</v>
      </c>
      <c r="D126" s="190">
        <v>2</v>
      </c>
      <c r="E126" s="190">
        <v>16</v>
      </c>
      <c r="F126" s="190">
        <v>4</v>
      </c>
      <c r="G126" s="190">
        <v>4</v>
      </c>
      <c r="H126" s="190">
        <v>1</v>
      </c>
      <c r="I126" s="190">
        <v>40</v>
      </c>
      <c r="J126" s="886"/>
    </row>
    <row r="127" spans="1:11" ht="15" customHeight="1">
      <c r="B127" s="438" t="s">
        <v>69</v>
      </c>
      <c r="C127" s="194">
        <v>13</v>
      </c>
      <c r="D127" s="194">
        <v>1</v>
      </c>
      <c r="E127" s="194">
        <v>17</v>
      </c>
      <c r="F127" s="194">
        <v>4</v>
      </c>
      <c r="G127" s="194">
        <v>4</v>
      </c>
      <c r="H127" s="194">
        <v>1</v>
      </c>
      <c r="I127" s="194">
        <v>40</v>
      </c>
      <c r="J127" s="886"/>
    </row>
    <row r="128" spans="1:11" s="11" customFormat="1" ht="15" customHeight="1">
      <c r="A128" s="36"/>
      <c r="B128" s="436" t="s">
        <v>70</v>
      </c>
      <c r="C128" s="190">
        <v>10</v>
      </c>
      <c r="D128" s="190">
        <v>2</v>
      </c>
      <c r="E128" s="190">
        <v>16</v>
      </c>
      <c r="F128" s="190">
        <v>4</v>
      </c>
      <c r="G128" s="190">
        <v>4</v>
      </c>
      <c r="H128" s="190">
        <v>1</v>
      </c>
      <c r="I128" s="190">
        <v>37</v>
      </c>
      <c r="J128" s="887"/>
      <c r="K128" s="859"/>
    </row>
    <row r="129" spans="1:11" ht="15" customHeight="1">
      <c r="B129" s="436" t="s">
        <v>71</v>
      </c>
      <c r="C129" s="190">
        <v>10</v>
      </c>
      <c r="D129" s="190">
        <v>3</v>
      </c>
      <c r="E129" s="190">
        <v>13</v>
      </c>
      <c r="F129" s="190">
        <v>5</v>
      </c>
      <c r="G129" s="190">
        <v>4</v>
      </c>
      <c r="H129" s="190">
        <v>1</v>
      </c>
      <c r="I129" s="190">
        <v>36</v>
      </c>
      <c r="J129" s="886"/>
    </row>
    <row r="130" spans="1:11" ht="15" customHeight="1">
      <c r="B130" s="436" t="s">
        <v>72</v>
      </c>
      <c r="C130" s="190">
        <v>9</v>
      </c>
      <c r="D130" s="190">
        <v>4</v>
      </c>
      <c r="E130" s="190">
        <v>13</v>
      </c>
      <c r="F130" s="190">
        <v>5</v>
      </c>
      <c r="G130" s="190">
        <v>4</v>
      </c>
      <c r="H130" s="190">
        <v>1</v>
      </c>
      <c r="I130" s="190">
        <v>36</v>
      </c>
      <c r="J130" s="886"/>
    </row>
    <row r="131" spans="1:11" ht="15" customHeight="1">
      <c r="B131" s="436" t="s">
        <v>79</v>
      </c>
      <c r="C131" s="190">
        <v>9</v>
      </c>
      <c r="D131" s="190">
        <v>5</v>
      </c>
      <c r="E131" s="190">
        <v>12</v>
      </c>
      <c r="F131" s="190">
        <v>6</v>
      </c>
      <c r="G131" s="190">
        <v>4</v>
      </c>
      <c r="H131" s="190">
        <v>1</v>
      </c>
      <c r="I131" s="190">
        <v>37</v>
      </c>
      <c r="J131" s="886"/>
    </row>
    <row r="132" spans="1:11" ht="15" customHeight="1">
      <c r="B132" s="436" t="s">
        <v>80</v>
      </c>
      <c r="C132" s="190">
        <v>10</v>
      </c>
      <c r="D132" s="190">
        <v>5</v>
      </c>
      <c r="E132" s="190">
        <v>12</v>
      </c>
      <c r="F132" s="190">
        <v>7</v>
      </c>
      <c r="G132" s="190">
        <v>2</v>
      </c>
      <c r="H132" s="190">
        <v>1</v>
      </c>
      <c r="I132" s="190">
        <v>37</v>
      </c>
      <c r="J132" s="886"/>
    </row>
    <row r="133" spans="1:11" ht="15" customHeight="1">
      <c r="B133" s="436" t="s">
        <v>81</v>
      </c>
      <c r="C133" s="190">
        <v>10</v>
      </c>
      <c r="D133" s="190">
        <v>4</v>
      </c>
      <c r="E133" s="190">
        <v>10</v>
      </c>
      <c r="F133" s="190">
        <v>7</v>
      </c>
      <c r="G133" s="190">
        <v>2</v>
      </c>
      <c r="H133" s="190">
        <v>1</v>
      </c>
      <c r="I133" s="190">
        <v>34</v>
      </c>
      <c r="J133" s="886"/>
    </row>
    <row r="134" spans="1:11" ht="15" customHeight="1">
      <c r="B134" s="436" t="s">
        <v>82</v>
      </c>
      <c r="C134" s="190">
        <v>9</v>
      </c>
      <c r="D134" s="190">
        <v>5</v>
      </c>
      <c r="E134" s="190">
        <v>11</v>
      </c>
      <c r="F134" s="190">
        <v>5</v>
      </c>
      <c r="G134" s="190">
        <v>2</v>
      </c>
      <c r="H134" s="190">
        <v>1</v>
      </c>
      <c r="I134" s="190">
        <v>33</v>
      </c>
      <c r="J134" s="886"/>
    </row>
    <row r="135" spans="1:11" s="174" customFormat="1" ht="14.1" customHeight="1">
      <c r="A135" s="36"/>
      <c r="B135" s="195">
        <v>2019</v>
      </c>
      <c r="C135" s="221"/>
      <c r="D135" s="221"/>
      <c r="E135" s="221"/>
      <c r="F135" s="221"/>
      <c r="G135" s="221"/>
      <c r="H135" s="221"/>
      <c r="I135" s="221"/>
      <c r="J135" s="886"/>
    </row>
    <row r="136" spans="1:11" ht="15" customHeight="1">
      <c r="B136" s="436" t="s">
        <v>9</v>
      </c>
      <c r="C136" s="190">
        <v>9</v>
      </c>
      <c r="D136" s="190">
        <v>4</v>
      </c>
      <c r="E136" s="190">
        <v>12</v>
      </c>
      <c r="F136" s="190">
        <v>3</v>
      </c>
      <c r="G136" s="190">
        <v>1</v>
      </c>
      <c r="H136" s="190">
        <v>1</v>
      </c>
      <c r="I136" s="190">
        <v>30</v>
      </c>
      <c r="J136" s="886"/>
    </row>
    <row r="137" spans="1:11" ht="15" customHeight="1">
      <c r="B137" s="436" t="s">
        <v>10</v>
      </c>
      <c r="C137" s="190">
        <v>10</v>
      </c>
      <c r="D137" s="190">
        <v>3</v>
      </c>
      <c r="E137" s="190">
        <v>12</v>
      </c>
      <c r="F137" s="190">
        <v>3</v>
      </c>
      <c r="G137" s="190">
        <v>1</v>
      </c>
      <c r="H137" s="190">
        <v>1</v>
      </c>
      <c r="I137" s="190">
        <v>30</v>
      </c>
      <c r="J137" s="886"/>
    </row>
    <row r="138" spans="1:11" ht="15" customHeight="1">
      <c r="B138" s="437" t="s">
        <v>67</v>
      </c>
      <c r="C138" s="192">
        <v>9</v>
      </c>
      <c r="D138" s="192">
        <v>3</v>
      </c>
      <c r="E138" s="192">
        <v>11</v>
      </c>
      <c r="F138" s="192">
        <v>3</v>
      </c>
      <c r="G138" s="192">
        <v>1</v>
      </c>
      <c r="H138" s="192">
        <v>1</v>
      </c>
      <c r="I138" s="192">
        <v>28</v>
      </c>
      <c r="J138" s="886"/>
    </row>
    <row r="139" spans="1:11" ht="15" customHeight="1">
      <c r="B139" s="436" t="s">
        <v>68</v>
      </c>
      <c r="C139" s="190">
        <v>9</v>
      </c>
      <c r="D139" s="190">
        <v>3</v>
      </c>
      <c r="E139" s="190">
        <v>11</v>
      </c>
      <c r="F139" s="190">
        <v>3</v>
      </c>
      <c r="G139" s="190">
        <v>1</v>
      </c>
      <c r="H139" s="190">
        <v>1</v>
      </c>
      <c r="I139" s="190">
        <v>28</v>
      </c>
      <c r="J139" s="886"/>
    </row>
    <row r="140" spans="1:11" ht="15" customHeight="1">
      <c r="B140" s="438" t="s">
        <v>69</v>
      </c>
      <c r="C140" s="194">
        <v>8</v>
      </c>
      <c r="D140" s="194">
        <v>3</v>
      </c>
      <c r="E140" s="194">
        <v>11</v>
      </c>
      <c r="F140" s="194">
        <v>3</v>
      </c>
      <c r="G140" s="194">
        <v>1</v>
      </c>
      <c r="H140" s="194">
        <v>1</v>
      </c>
      <c r="I140" s="194">
        <v>27</v>
      </c>
      <c r="J140" s="886"/>
    </row>
    <row r="141" spans="1:11" s="11" customFormat="1" ht="15" customHeight="1">
      <c r="A141" s="36"/>
      <c r="B141" s="436" t="s">
        <v>70</v>
      </c>
      <c r="C141" s="190">
        <v>7</v>
      </c>
      <c r="D141" s="190">
        <v>3</v>
      </c>
      <c r="E141" s="190">
        <v>11</v>
      </c>
      <c r="F141" s="190">
        <v>3</v>
      </c>
      <c r="G141" s="190">
        <v>1</v>
      </c>
      <c r="H141" s="190">
        <v>1</v>
      </c>
      <c r="I141" s="190">
        <v>26</v>
      </c>
      <c r="J141" s="887"/>
      <c r="K141" s="859"/>
    </row>
    <row r="142" spans="1:11" ht="15" customHeight="1">
      <c r="B142" s="436" t="s">
        <v>71</v>
      </c>
      <c r="C142" s="190">
        <v>5</v>
      </c>
      <c r="D142" s="190">
        <v>3</v>
      </c>
      <c r="E142" s="190">
        <v>10</v>
      </c>
      <c r="F142" s="190">
        <v>4</v>
      </c>
      <c r="G142" s="190">
        <v>1</v>
      </c>
      <c r="H142" s="190">
        <v>1</v>
      </c>
      <c r="I142" s="190">
        <v>24</v>
      </c>
      <c r="J142" s="886"/>
    </row>
    <row r="143" spans="1:11" ht="15" customHeight="1">
      <c r="B143" s="436" t="s">
        <v>72</v>
      </c>
      <c r="C143" s="190">
        <v>5</v>
      </c>
      <c r="D143" s="190">
        <v>4</v>
      </c>
      <c r="E143" s="190">
        <v>10</v>
      </c>
      <c r="F143" s="190">
        <v>5</v>
      </c>
      <c r="G143" s="190">
        <v>1</v>
      </c>
      <c r="H143" s="190"/>
      <c r="I143" s="190">
        <v>25</v>
      </c>
      <c r="J143" s="886"/>
    </row>
    <row r="144" spans="1:11" ht="15" customHeight="1">
      <c r="B144" s="436" t="s">
        <v>79</v>
      </c>
      <c r="C144" s="190">
        <v>5</v>
      </c>
      <c r="D144" s="190">
        <v>4</v>
      </c>
      <c r="E144" s="190">
        <v>10</v>
      </c>
      <c r="F144" s="190">
        <v>4</v>
      </c>
      <c r="G144" s="190">
        <v>1</v>
      </c>
      <c r="H144" s="190">
        <v>1</v>
      </c>
      <c r="I144" s="190">
        <v>25</v>
      </c>
      <c r="J144" s="886"/>
    </row>
    <row r="145" spans="1:11" ht="15" customHeight="1">
      <c r="B145" s="436" t="s">
        <v>80</v>
      </c>
      <c r="C145" s="190">
        <v>5</v>
      </c>
      <c r="D145" s="190">
        <v>4</v>
      </c>
      <c r="E145" s="190">
        <v>10</v>
      </c>
      <c r="F145" s="190">
        <v>5</v>
      </c>
      <c r="G145" s="190"/>
      <c r="H145" s="190">
        <v>1</v>
      </c>
      <c r="I145" s="190">
        <v>25</v>
      </c>
      <c r="J145" s="886"/>
    </row>
    <row r="146" spans="1:11" ht="15" customHeight="1">
      <c r="B146" s="436" t="s">
        <v>81</v>
      </c>
      <c r="C146" s="190">
        <v>5</v>
      </c>
      <c r="D146" s="190">
        <v>4</v>
      </c>
      <c r="E146" s="190">
        <v>11</v>
      </c>
      <c r="F146" s="190">
        <v>4</v>
      </c>
      <c r="G146" s="190"/>
      <c r="H146" s="190">
        <v>1</v>
      </c>
      <c r="I146" s="190">
        <v>25</v>
      </c>
      <c r="J146" s="886"/>
    </row>
    <row r="147" spans="1:11" ht="15" customHeight="1">
      <c r="B147" s="436" t="s">
        <v>82</v>
      </c>
      <c r="C147" s="190">
        <v>5</v>
      </c>
      <c r="D147" s="190">
        <v>5</v>
      </c>
      <c r="E147" s="190">
        <v>9</v>
      </c>
      <c r="F147" s="190">
        <v>3</v>
      </c>
      <c r="G147" s="190">
        <v>1</v>
      </c>
      <c r="H147" s="190">
        <v>1</v>
      </c>
      <c r="I147" s="190">
        <v>24</v>
      </c>
      <c r="J147" s="886"/>
    </row>
    <row r="148" spans="1:11" s="174" customFormat="1" ht="14.1" customHeight="1">
      <c r="A148" s="36"/>
      <c r="B148" s="195">
        <v>2020</v>
      </c>
      <c r="C148" s="221"/>
      <c r="D148" s="221"/>
      <c r="E148" s="221"/>
      <c r="F148" s="221"/>
      <c r="G148" s="221"/>
      <c r="H148" s="221"/>
      <c r="I148" s="221"/>
      <c r="J148" s="886"/>
    </row>
    <row r="149" spans="1:11" ht="15" customHeight="1">
      <c r="B149" s="436" t="s">
        <v>9</v>
      </c>
      <c r="C149" s="190">
        <v>4</v>
      </c>
      <c r="D149" s="190">
        <v>5</v>
      </c>
      <c r="E149" s="190">
        <v>9</v>
      </c>
      <c r="F149" s="190">
        <v>4</v>
      </c>
      <c r="G149" s="190"/>
      <c r="H149" s="190">
        <v>1</v>
      </c>
      <c r="I149" s="190">
        <v>23</v>
      </c>
      <c r="J149" s="886"/>
    </row>
    <row r="150" spans="1:11" ht="15" customHeight="1">
      <c r="B150" s="436" t="s">
        <v>10</v>
      </c>
      <c r="C150" s="190">
        <v>5</v>
      </c>
      <c r="D150" s="190">
        <v>5</v>
      </c>
      <c r="E150" s="190">
        <v>9</v>
      </c>
      <c r="F150" s="190">
        <v>4</v>
      </c>
      <c r="G150" s="190"/>
      <c r="H150" s="190">
        <v>1</v>
      </c>
      <c r="I150" s="190">
        <v>24</v>
      </c>
      <c r="J150" s="886"/>
    </row>
    <row r="151" spans="1:11" ht="15" customHeight="1">
      <c r="B151" s="437" t="s">
        <v>67</v>
      </c>
      <c r="C151" s="192">
        <v>6</v>
      </c>
      <c r="D151" s="192">
        <v>5</v>
      </c>
      <c r="E151" s="192">
        <v>9</v>
      </c>
      <c r="F151" s="192">
        <v>4</v>
      </c>
      <c r="G151" s="192"/>
      <c r="H151" s="192">
        <v>1</v>
      </c>
      <c r="I151" s="192">
        <v>25</v>
      </c>
      <c r="J151" s="886"/>
    </row>
    <row r="152" spans="1:11" ht="15" customHeight="1">
      <c r="B152" s="436" t="s">
        <v>68</v>
      </c>
      <c r="C152" s="190">
        <v>6</v>
      </c>
      <c r="D152" s="190">
        <v>5</v>
      </c>
      <c r="E152" s="190">
        <v>9</v>
      </c>
      <c r="F152" s="190">
        <v>4</v>
      </c>
      <c r="G152" s="190"/>
      <c r="H152" s="190">
        <v>1</v>
      </c>
      <c r="I152" s="190">
        <v>25</v>
      </c>
      <c r="J152" s="886"/>
    </row>
    <row r="153" spans="1:11" ht="15" customHeight="1">
      <c r="B153" s="438" t="s">
        <v>69</v>
      </c>
      <c r="C153" s="194">
        <v>6</v>
      </c>
      <c r="D153" s="194">
        <v>5</v>
      </c>
      <c r="E153" s="194">
        <v>9</v>
      </c>
      <c r="F153" s="194">
        <v>4</v>
      </c>
      <c r="G153" s="194"/>
      <c r="H153" s="194">
        <v>1</v>
      </c>
      <c r="I153" s="194">
        <v>25</v>
      </c>
      <c r="J153" s="886"/>
    </row>
    <row r="154" spans="1:11" s="11" customFormat="1" ht="15" customHeight="1">
      <c r="A154" s="36"/>
      <c r="B154" s="436" t="s">
        <v>70</v>
      </c>
      <c r="C154" s="190"/>
      <c r="D154" s="190"/>
      <c r="E154" s="190"/>
      <c r="F154" s="190"/>
      <c r="G154" s="190"/>
      <c r="H154" s="190"/>
      <c r="I154" s="190"/>
      <c r="J154" s="887"/>
      <c r="K154" s="859"/>
    </row>
    <row r="155" spans="1:11" ht="15" customHeight="1">
      <c r="B155" s="436" t="s">
        <v>71</v>
      </c>
      <c r="C155" s="190"/>
      <c r="D155" s="190"/>
      <c r="E155" s="190"/>
      <c r="F155" s="190"/>
      <c r="G155" s="190"/>
      <c r="H155" s="190"/>
      <c r="I155" s="190"/>
      <c r="J155" s="886"/>
    </row>
    <row r="156" spans="1:11" ht="15" customHeight="1">
      <c r="B156" s="436" t="s">
        <v>72</v>
      </c>
      <c r="C156" s="190"/>
      <c r="D156" s="190"/>
      <c r="E156" s="190"/>
      <c r="F156" s="190"/>
      <c r="G156" s="190"/>
      <c r="H156" s="190"/>
      <c r="I156" s="190"/>
      <c r="J156" s="886"/>
    </row>
    <row r="157" spans="1:11" ht="15" customHeight="1">
      <c r="B157" s="436" t="s">
        <v>79</v>
      </c>
      <c r="C157" s="190"/>
      <c r="D157" s="190"/>
      <c r="E157" s="190"/>
      <c r="F157" s="190"/>
      <c r="G157" s="190"/>
      <c r="H157" s="190"/>
      <c r="I157" s="190"/>
      <c r="J157" s="886"/>
    </row>
    <row r="158" spans="1:11" ht="15" customHeight="1">
      <c r="B158" s="436" t="s">
        <v>80</v>
      </c>
      <c r="C158" s="190"/>
      <c r="D158" s="190"/>
      <c r="E158" s="190"/>
      <c r="F158" s="190"/>
      <c r="G158" s="190"/>
      <c r="H158" s="190"/>
      <c r="I158" s="190"/>
      <c r="J158" s="886"/>
    </row>
    <row r="159" spans="1:11" ht="15" customHeight="1">
      <c r="B159" s="436" t="s">
        <v>81</v>
      </c>
      <c r="C159" s="190"/>
      <c r="D159" s="190"/>
      <c r="E159" s="190"/>
      <c r="F159" s="190"/>
      <c r="G159" s="190"/>
      <c r="H159" s="190"/>
      <c r="I159" s="190"/>
      <c r="J159" s="886"/>
    </row>
    <row r="160" spans="1:11" ht="15" customHeight="1">
      <c r="B160" s="436" t="s">
        <v>82</v>
      </c>
      <c r="C160" s="190"/>
      <c r="D160" s="190"/>
      <c r="E160" s="190"/>
      <c r="F160" s="190"/>
      <c r="G160" s="190"/>
      <c r="H160" s="190"/>
      <c r="I160" s="190"/>
      <c r="J160" s="886"/>
    </row>
    <row r="161" spans="2:9" ht="26.25" customHeight="1">
      <c r="B161" s="1167"/>
      <c r="C161" s="1168"/>
      <c r="D161" s="1168"/>
      <c r="E161" s="1168"/>
      <c r="F161" s="1168"/>
      <c r="G161" s="1171"/>
      <c r="H161" s="1171"/>
      <c r="I161" s="1171"/>
    </row>
    <row r="162" spans="2:9">
      <c r="B162" s="439"/>
      <c r="C162" s="177"/>
      <c r="D162" s="177"/>
      <c r="E162" s="177"/>
      <c r="F162" s="177"/>
      <c r="G162" s="177"/>
      <c r="H162" s="177"/>
      <c r="I162" s="177"/>
    </row>
    <row r="168" spans="2:9">
      <c r="H168" s="207"/>
    </row>
    <row r="169" spans="2:9">
      <c r="H169" s="207"/>
    </row>
    <row r="170" spans="2:9">
      <c r="H170" s="207"/>
    </row>
    <row r="171" spans="2:9">
      <c r="H171" s="207"/>
    </row>
    <row r="172" spans="2:9">
      <c r="H172" s="207"/>
    </row>
    <row r="173" spans="2:9">
      <c r="H173" s="207"/>
    </row>
    <row r="174" spans="2:9">
      <c r="H174" s="207"/>
    </row>
    <row r="175" spans="2:9" ht="20.100000000000001" customHeight="1">
      <c r="H175" s="207"/>
    </row>
    <row r="176" spans="2:9">
      <c r="H176" s="207"/>
    </row>
    <row r="177" spans="8:8">
      <c r="H177" s="207"/>
    </row>
    <row r="178" spans="8:8">
      <c r="H178" s="207"/>
    </row>
    <row r="179" spans="8:8">
      <c r="H179" s="207"/>
    </row>
    <row r="180" spans="8:8">
      <c r="H180" s="207"/>
    </row>
    <row r="181" spans="8:8">
      <c r="H181" s="207"/>
    </row>
    <row r="182" spans="8:8">
      <c r="H182" s="207"/>
    </row>
    <row r="183" spans="8:8">
      <c r="H183" s="207"/>
    </row>
    <row r="184" spans="8:8">
      <c r="H184" s="207"/>
    </row>
    <row r="185" spans="8:8">
      <c r="H185" s="207"/>
    </row>
    <row r="186" spans="8:8">
      <c r="H186" s="207"/>
    </row>
    <row r="187" spans="8:8">
      <c r="H187" s="207"/>
    </row>
    <row r="188" spans="8:8">
      <c r="H188" s="207"/>
    </row>
    <row r="189" spans="8:8">
      <c r="H189" s="207"/>
    </row>
    <row r="190" spans="8:8">
      <c r="H190" s="207"/>
    </row>
    <row r="191" spans="8:8">
      <c r="H191" s="207"/>
    </row>
    <row r="192" spans="8:8">
      <c r="H192" s="207"/>
    </row>
    <row r="193" spans="8:8">
      <c r="H193" s="207"/>
    </row>
    <row r="194" spans="8:8">
      <c r="H194" s="207"/>
    </row>
    <row r="195" spans="8:8">
      <c r="H195" s="207"/>
    </row>
    <row r="196" spans="8:8">
      <c r="H196" s="207"/>
    </row>
    <row r="197" spans="8:8">
      <c r="H197" s="207"/>
    </row>
    <row r="198" spans="8:8">
      <c r="H198" s="207"/>
    </row>
    <row r="199" spans="8:8">
      <c r="H199" s="207"/>
    </row>
    <row r="200" spans="8:8">
      <c r="H200" s="207"/>
    </row>
    <row r="201" spans="8:8">
      <c r="H201" s="207"/>
    </row>
    <row r="202" spans="8:8">
      <c r="H202" s="207"/>
    </row>
    <row r="203" spans="8:8">
      <c r="H203" s="207"/>
    </row>
    <row r="204" spans="8:8">
      <c r="H204" s="207"/>
    </row>
    <row r="205" spans="8:8">
      <c r="H205" s="207"/>
    </row>
    <row r="206" spans="8:8">
      <c r="H206" s="207"/>
    </row>
    <row r="207" spans="8:8">
      <c r="H207" s="207"/>
    </row>
    <row r="208" spans="8:8">
      <c r="H208" s="207"/>
    </row>
    <row r="209" spans="8:8">
      <c r="H209" s="207"/>
    </row>
    <row r="210" spans="8:8">
      <c r="H210" s="207"/>
    </row>
    <row r="211" spans="8:8">
      <c r="H211" s="207"/>
    </row>
    <row r="212" spans="8:8">
      <c r="H212" s="207"/>
    </row>
    <row r="213" spans="8:8">
      <c r="H213" s="207"/>
    </row>
    <row r="214" spans="8:8">
      <c r="H214" s="207"/>
    </row>
    <row r="215" spans="8:8">
      <c r="H215" s="207"/>
    </row>
    <row r="216" spans="8:8">
      <c r="H216" s="207"/>
    </row>
    <row r="217" spans="8:8">
      <c r="H217" s="207"/>
    </row>
    <row r="218" spans="8:8">
      <c r="H218" s="207"/>
    </row>
    <row r="219" spans="8:8">
      <c r="H219" s="207"/>
    </row>
    <row r="220" spans="8:8">
      <c r="H220" s="207"/>
    </row>
    <row r="221" spans="8:8">
      <c r="H221" s="207"/>
    </row>
    <row r="222" spans="8:8">
      <c r="H222" s="207"/>
    </row>
    <row r="223" spans="8:8">
      <c r="H223" s="207"/>
    </row>
    <row r="224" spans="8:8">
      <c r="H224" s="207"/>
    </row>
    <row r="225" spans="8:8">
      <c r="H225" s="207"/>
    </row>
    <row r="226" spans="8:8">
      <c r="H226" s="207"/>
    </row>
    <row r="227" spans="8:8">
      <c r="H227" s="207"/>
    </row>
    <row r="228" spans="8:8">
      <c r="H228" s="207"/>
    </row>
    <row r="229" spans="8:8">
      <c r="H229" s="207"/>
    </row>
    <row r="230" spans="8:8">
      <c r="H230" s="207"/>
    </row>
    <row r="231" spans="8:8">
      <c r="H231" s="207"/>
    </row>
    <row r="232" spans="8:8">
      <c r="H232" s="207"/>
    </row>
    <row r="233" spans="8:8">
      <c r="H233" s="207"/>
    </row>
    <row r="234" spans="8:8">
      <c r="H234" s="207"/>
    </row>
    <row r="235" spans="8:8">
      <c r="H235" s="207"/>
    </row>
    <row r="236" spans="8:8">
      <c r="H236" s="207"/>
    </row>
    <row r="237" spans="8:8">
      <c r="H237" s="207"/>
    </row>
    <row r="238" spans="8:8">
      <c r="H238" s="207"/>
    </row>
    <row r="239" spans="8:8">
      <c r="H239" s="207"/>
    </row>
    <row r="240" spans="8:8">
      <c r="H240" s="207"/>
    </row>
    <row r="241" spans="8:8">
      <c r="H241" s="207"/>
    </row>
    <row r="242" spans="8:8">
      <c r="H242" s="207"/>
    </row>
    <row r="243" spans="8:8">
      <c r="H243" s="207"/>
    </row>
    <row r="244" spans="8:8">
      <c r="H244" s="207"/>
    </row>
    <row r="245" spans="8:8">
      <c r="H245" s="207"/>
    </row>
    <row r="246" spans="8:8">
      <c r="H246" s="207"/>
    </row>
    <row r="247" spans="8:8">
      <c r="H247" s="207"/>
    </row>
    <row r="248" spans="8:8">
      <c r="H248" s="207"/>
    </row>
    <row r="249" spans="8:8">
      <c r="H249" s="207"/>
    </row>
    <row r="250" spans="8:8">
      <c r="H250" s="207"/>
    </row>
    <row r="251" spans="8:8">
      <c r="H251" s="207"/>
    </row>
    <row r="252" spans="8:8">
      <c r="H252" s="207"/>
    </row>
    <row r="253" spans="8:8">
      <c r="H253" s="207"/>
    </row>
    <row r="254" spans="8:8">
      <c r="H254" s="207"/>
    </row>
    <row r="255" spans="8:8">
      <c r="H255" s="207"/>
    </row>
    <row r="256" spans="8:8">
      <c r="H256" s="207"/>
    </row>
    <row r="257" spans="8:8">
      <c r="H257" s="207"/>
    </row>
    <row r="258" spans="8:8">
      <c r="H258" s="207"/>
    </row>
    <row r="259" spans="8:8">
      <c r="H259" s="207"/>
    </row>
    <row r="260" spans="8:8">
      <c r="H260" s="207"/>
    </row>
    <row r="261" spans="8:8">
      <c r="H261" s="207"/>
    </row>
    <row r="262" spans="8:8">
      <c r="H262" s="207"/>
    </row>
    <row r="263" spans="8:8">
      <c r="H263" s="207"/>
    </row>
    <row r="264" spans="8:8">
      <c r="H264" s="207"/>
    </row>
    <row r="265" spans="8:8">
      <c r="H265" s="207"/>
    </row>
  </sheetData>
  <mergeCells count="3">
    <mergeCell ref="B161:I161"/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56</vt:i4>
      </vt:variant>
    </vt:vector>
  </HeadingPairs>
  <TitlesOfParts>
    <vt:vector size="87" baseType="lpstr">
      <vt:lpstr>Portada</vt:lpstr>
      <vt:lpstr>Resumen</vt:lpstr>
      <vt:lpstr>Índice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Provincias y CCAA</vt:lpstr>
      <vt:lpstr>Prov y CCAA -R.General</vt:lpstr>
      <vt:lpstr>Prov y CCAA -Variación</vt:lpstr>
      <vt:lpstr>ERTE por Provincias y CCAA</vt:lpstr>
      <vt:lpstr>ERTE por Sectores de Actividad</vt:lpstr>
      <vt:lpstr>Prestación Autónomos</vt:lpstr>
      <vt:lpstr>Último día mes Provincias-CCAA</vt:lpstr>
      <vt:lpstr>Afiliación diaria 2020</vt:lpstr>
      <vt:lpstr>'Adm. Públicas'!Área_de_impresión</vt:lpstr>
      <vt:lpstr>'Afiliación diaria 2020'!Área_de_impresión</vt:lpstr>
      <vt:lpstr>'Convenios Especiales'!Área_de_impresión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Índice!Área_de_impresión</vt:lpstr>
      <vt:lpstr>'Medias mensuales'!Área_de_impresión</vt:lpstr>
      <vt:lpstr>'Por regímenes'!Área_de_impresión</vt:lpstr>
      <vt:lpstr>Portada!Área_de_impresión</vt:lpstr>
      <vt:lpstr>'Prestación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GALLEGO SANCHEZ, ANGEL</cp:lastModifiedBy>
  <cp:lastPrinted>2020-07-01T13:30:13Z</cp:lastPrinted>
  <dcterms:created xsi:type="dcterms:W3CDTF">1999-02-04T10:57:31Z</dcterms:created>
  <dcterms:modified xsi:type="dcterms:W3CDTF">2020-07-01T19:15:44Z</dcterms:modified>
</cp:coreProperties>
</file>